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ธันวาคม 2564\"/>
    </mc:Choice>
  </mc:AlternateContent>
  <bookViews>
    <workbookView xWindow="4332" yWindow="252" windowWidth="11028" windowHeight="5316" tabRatio="884" firstSheet="14" activeTab="14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นครพนม!$A$1:$AQ$154</definedName>
    <definedName name="_xlnm._FilterDatabase" localSheetId="1" hidden="1">บึงกาฬ!$A$1:$AO$71</definedName>
    <definedName name="_xlnm._FilterDatabase" localSheetId="7" hidden="1">'เลย '!$A$1:$AR$130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อุดรธานี!$A$1:$AH$220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M243" i="61" l="1"/>
  <c r="L243" i="61"/>
  <c r="K243" i="61"/>
  <c r="J243" i="61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10" i="16"/>
  <c r="AK13" i="16"/>
  <c r="AK17" i="16"/>
  <c r="AK21" i="16"/>
  <c r="AK25" i="16"/>
  <c r="AK29" i="16"/>
  <c r="AK33" i="16"/>
  <c r="AK37" i="16"/>
  <c r="AK41" i="16"/>
  <c r="AK45" i="16"/>
  <c r="AK49" i="16"/>
  <c r="AK53" i="16"/>
  <c r="AK57" i="16"/>
  <c r="AK61" i="16"/>
  <c r="AK65" i="16"/>
  <c r="AK69" i="16"/>
  <c r="AK73" i="16"/>
  <c r="AK77" i="16"/>
  <c r="AK81" i="16"/>
  <c r="AK85" i="16"/>
  <c r="AK89" i="16"/>
  <c r="AK93" i="16"/>
  <c r="AK97" i="16"/>
  <c r="AK101" i="16"/>
  <c r="AK105" i="16"/>
  <c r="AK109" i="16"/>
  <c r="AK113" i="16"/>
  <c r="AK117" i="16"/>
  <c r="AK121" i="16"/>
  <c r="AK125" i="16"/>
  <c r="AK129" i="16"/>
  <c r="AK133" i="16"/>
  <c r="AK137" i="16"/>
  <c r="AK141" i="16"/>
  <c r="AK145" i="16"/>
  <c r="AK149" i="16"/>
  <c r="AK153" i="16"/>
  <c r="AK157" i="16"/>
  <c r="AK161" i="16"/>
  <c r="AK165" i="16"/>
  <c r="AK169" i="16"/>
  <c r="AK173" i="16"/>
  <c r="AK177" i="16"/>
  <c r="AK181" i="16"/>
  <c r="AK185" i="16"/>
  <c r="AK189" i="16"/>
  <c r="AK193" i="16"/>
  <c r="AK197" i="16"/>
  <c r="AK201" i="16"/>
  <c r="AK205" i="16"/>
  <c r="AK209" i="16"/>
  <c r="AK213" i="16"/>
  <c r="AK217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10" i="16"/>
  <c r="AI11" i="16"/>
  <c r="AK11" i="16" s="1"/>
  <c r="AI12" i="16"/>
  <c r="AK12" i="16" s="1"/>
  <c r="AI13" i="16"/>
  <c r="AI14" i="16"/>
  <c r="AK14" i="16" s="1"/>
  <c r="AI15" i="16"/>
  <c r="AK15" i="16" s="1"/>
  <c r="AI16" i="16"/>
  <c r="AK16" i="16" s="1"/>
  <c r="AI17" i="16"/>
  <c r="AI18" i="16"/>
  <c r="AK18" i="16" s="1"/>
  <c r="AI19" i="16"/>
  <c r="AK19" i="16" s="1"/>
  <c r="AI20" i="16"/>
  <c r="AK20" i="16" s="1"/>
  <c r="AI21" i="16"/>
  <c r="AI22" i="16"/>
  <c r="AK22" i="16" s="1"/>
  <c r="AI23" i="16"/>
  <c r="AK23" i="16" s="1"/>
  <c r="AI24" i="16"/>
  <c r="AK24" i="16" s="1"/>
  <c r="AI25" i="16"/>
  <c r="AI26" i="16"/>
  <c r="AK26" i="16" s="1"/>
  <c r="AI27" i="16"/>
  <c r="AK27" i="16" s="1"/>
  <c r="AI28" i="16"/>
  <c r="AK28" i="16" s="1"/>
  <c r="AI29" i="16"/>
  <c r="AI30" i="16"/>
  <c r="AK30" i="16" s="1"/>
  <c r="AI31" i="16"/>
  <c r="AK31" i="16" s="1"/>
  <c r="AI32" i="16"/>
  <c r="AK32" i="16" s="1"/>
  <c r="AI33" i="16"/>
  <c r="AI34" i="16"/>
  <c r="AK34" i="16" s="1"/>
  <c r="AI35" i="16"/>
  <c r="AK35" i="16" s="1"/>
  <c r="AI36" i="16"/>
  <c r="AK36" i="16" s="1"/>
  <c r="AI37" i="16"/>
  <c r="AI38" i="16"/>
  <c r="AK38" i="16" s="1"/>
  <c r="AI39" i="16"/>
  <c r="AK39" i="16" s="1"/>
  <c r="AI40" i="16"/>
  <c r="AK40" i="16" s="1"/>
  <c r="AI41" i="16"/>
  <c r="AI42" i="16"/>
  <c r="AK42" i="16" s="1"/>
  <c r="AI43" i="16"/>
  <c r="AK43" i="16" s="1"/>
  <c r="AI44" i="16"/>
  <c r="AK44" i="16" s="1"/>
  <c r="AI45" i="16"/>
  <c r="AI46" i="16"/>
  <c r="AK46" i="16" s="1"/>
  <c r="AI47" i="16"/>
  <c r="AK47" i="16" s="1"/>
  <c r="AI48" i="16"/>
  <c r="AK48" i="16" s="1"/>
  <c r="AI49" i="16"/>
  <c r="AI50" i="16"/>
  <c r="AK50" i="16" s="1"/>
  <c r="AI51" i="16"/>
  <c r="AK51" i="16" s="1"/>
  <c r="AI52" i="16"/>
  <c r="AK52" i="16" s="1"/>
  <c r="AI53" i="16"/>
  <c r="AI54" i="16"/>
  <c r="AK54" i="16" s="1"/>
  <c r="AI55" i="16"/>
  <c r="AK55" i="16" s="1"/>
  <c r="AI56" i="16"/>
  <c r="AK56" i="16" s="1"/>
  <c r="AI57" i="16"/>
  <c r="AI58" i="16"/>
  <c r="AK58" i="16" s="1"/>
  <c r="AI59" i="16"/>
  <c r="AK59" i="16" s="1"/>
  <c r="AI60" i="16"/>
  <c r="AK60" i="16" s="1"/>
  <c r="AI61" i="16"/>
  <c r="AI62" i="16"/>
  <c r="AK62" i="16" s="1"/>
  <c r="AI63" i="16"/>
  <c r="AK63" i="16" s="1"/>
  <c r="AI64" i="16"/>
  <c r="AK64" i="16" s="1"/>
  <c r="AI65" i="16"/>
  <c r="AI66" i="16"/>
  <c r="AK66" i="16" s="1"/>
  <c r="AI67" i="16"/>
  <c r="AK67" i="16" s="1"/>
  <c r="AI68" i="16"/>
  <c r="AK68" i="16" s="1"/>
  <c r="AI69" i="16"/>
  <c r="AI70" i="16"/>
  <c r="AK70" i="16" s="1"/>
  <c r="AI71" i="16"/>
  <c r="AK71" i="16" s="1"/>
  <c r="AI72" i="16"/>
  <c r="AK72" i="16" s="1"/>
  <c r="AI73" i="16"/>
  <c r="AI74" i="16"/>
  <c r="AK74" i="16" s="1"/>
  <c r="AI75" i="16"/>
  <c r="AK75" i="16" s="1"/>
  <c r="AI76" i="16"/>
  <c r="AK76" i="16" s="1"/>
  <c r="AI77" i="16"/>
  <c r="AI78" i="16"/>
  <c r="AK78" i="16" s="1"/>
  <c r="AI79" i="16"/>
  <c r="AK79" i="16" s="1"/>
  <c r="AI80" i="16"/>
  <c r="AK80" i="16" s="1"/>
  <c r="AI81" i="16"/>
  <c r="AI82" i="16"/>
  <c r="AK82" i="16" s="1"/>
  <c r="AI83" i="16"/>
  <c r="AK83" i="16" s="1"/>
  <c r="AI84" i="16"/>
  <c r="AK84" i="16" s="1"/>
  <c r="AI85" i="16"/>
  <c r="AI86" i="16"/>
  <c r="AK86" i="16" s="1"/>
  <c r="AI87" i="16"/>
  <c r="AK87" i="16" s="1"/>
  <c r="AI88" i="16"/>
  <c r="AK88" i="16" s="1"/>
  <c r="AI89" i="16"/>
  <c r="AI90" i="16"/>
  <c r="AK90" i="16" s="1"/>
  <c r="AI91" i="16"/>
  <c r="AK91" i="16" s="1"/>
  <c r="AI92" i="16"/>
  <c r="AK92" i="16" s="1"/>
  <c r="AI93" i="16"/>
  <c r="AI94" i="16"/>
  <c r="AK94" i="16" s="1"/>
  <c r="AI95" i="16"/>
  <c r="AK95" i="16" s="1"/>
  <c r="AI96" i="16"/>
  <c r="AK96" i="16" s="1"/>
  <c r="AI97" i="16"/>
  <c r="AI98" i="16"/>
  <c r="AK98" i="16" s="1"/>
  <c r="AI99" i="16"/>
  <c r="AK99" i="16" s="1"/>
  <c r="AI100" i="16"/>
  <c r="AK100" i="16" s="1"/>
  <c r="AI101" i="16"/>
  <c r="AI102" i="16"/>
  <c r="AK102" i="16" s="1"/>
  <c r="AI103" i="16"/>
  <c r="AK103" i="16" s="1"/>
  <c r="AI104" i="16"/>
  <c r="AK104" i="16" s="1"/>
  <c r="AI105" i="16"/>
  <c r="AI106" i="16"/>
  <c r="AK106" i="16" s="1"/>
  <c r="AI107" i="16"/>
  <c r="AK107" i="16" s="1"/>
  <c r="AI108" i="16"/>
  <c r="AK108" i="16" s="1"/>
  <c r="AI109" i="16"/>
  <c r="AI110" i="16"/>
  <c r="AK110" i="16" s="1"/>
  <c r="AI111" i="16"/>
  <c r="AK111" i="16" s="1"/>
  <c r="AI112" i="16"/>
  <c r="AK112" i="16" s="1"/>
  <c r="AI113" i="16"/>
  <c r="AI114" i="16"/>
  <c r="AK114" i="16" s="1"/>
  <c r="AI115" i="16"/>
  <c r="AK115" i="16" s="1"/>
  <c r="AI116" i="16"/>
  <c r="AK116" i="16" s="1"/>
  <c r="AI117" i="16"/>
  <c r="AI118" i="16"/>
  <c r="AK118" i="16" s="1"/>
  <c r="AI119" i="16"/>
  <c r="AK119" i="16" s="1"/>
  <c r="AI120" i="16"/>
  <c r="AK120" i="16" s="1"/>
  <c r="AI121" i="16"/>
  <c r="AI122" i="16"/>
  <c r="AK122" i="16" s="1"/>
  <c r="AI123" i="16"/>
  <c r="AK123" i="16" s="1"/>
  <c r="AI124" i="16"/>
  <c r="AK124" i="16" s="1"/>
  <c r="AI125" i="16"/>
  <c r="AI126" i="16"/>
  <c r="AK126" i="16" s="1"/>
  <c r="AI127" i="16"/>
  <c r="AK127" i="16" s="1"/>
  <c r="AI128" i="16"/>
  <c r="AK128" i="16" s="1"/>
  <c r="AI129" i="16"/>
  <c r="AI130" i="16"/>
  <c r="AK130" i="16" s="1"/>
  <c r="AI131" i="16"/>
  <c r="AK131" i="16" s="1"/>
  <c r="AI132" i="16"/>
  <c r="AK132" i="16" s="1"/>
  <c r="AI133" i="16"/>
  <c r="AI134" i="16"/>
  <c r="AK134" i="16" s="1"/>
  <c r="AI135" i="16"/>
  <c r="AK135" i="16" s="1"/>
  <c r="AI136" i="16"/>
  <c r="AK136" i="16" s="1"/>
  <c r="AI137" i="16"/>
  <c r="AI138" i="16"/>
  <c r="AK138" i="16" s="1"/>
  <c r="AI139" i="16"/>
  <c r="AK139" i="16" s="1"/>
  <c r="AI140" i="16"/>
  <c r="AK140" i="16" s="1"/>
  <c r="AI141" i="16"/>
  <c r="AI142" i="16"/>
  <c r="AK142" i="16" s="1"/>
  <c r="AI143" i="16"/>
  <c r="AK143" i="16" s="1"/>
  <c r="AI144" i="16"/>
  <c r="AK144" i="16" s="1"/>
  <c r="AI145" i="16"/>
  <c r="AI146" i="16"/>
  <c r="AK146" i="16" s="1"/>
  <c r="AI147" i="16"/>
  <c r="AK147" i="16" s="1"/>
  <c r="AI148" i="16"/>
  <c r="AK148" i="16" s="1"/>
  <c r="AI149" i="16"/>
  <c r="AI150" i="16"/>
  <c r="AK150" i="16" s="1"/>
  <c r="AI151" i="16"/>
  <c r="AK151" i="16" s="1"/>
  <c r="AI152" i="16"/>
  <c r="AK152" i="16" s="1"/>
  <c r="AI153" i="16"/>
  <c r="AI154" i="16"/>
  <c r="AK154" i="16" s="1"/>
  <c r="AI155" i="16"/>
  <c r="AK155" i="16" s="1"/>
  <c r="AI156" i="16"/>
  <c r="AK156" i="16" s="1"/>
  <c r="AI157" i="16"/>
  <c r="AI158" i="16"/>
  <c r="AK158" i="16" s="1"/>
  <c r="AI159" i="16"/>
  <c r="AK159" i="16" s="1"/>
  <c r="AI160" i="16"/>
  <c r="AK160" i="16" s="1"/>
  <c r="AI161" i="16"/>
  <c r="AI162" i="16"/>
  <c r="AK162" i="16" s="1"/>
  <c r="AI163" i="16"/>
  <c r="AK163" i="16" s="1"/>
  <c r="AI164" i="16"/>
  <c r="AK164" i="16" s="1"/>
  <c r="AI165" i="16"/>
  <c r="AI166" i="16"/>
  <c r="AK166" i="16" s="1"/>
  <c r="AI167" i="16"/>
  <c r="AK167" i="16" s="1"/>
  <c r="AI168" i="16"/>
  <c r="AK168" i="16" s="1"/>
  <c r="AI169" i="16"/>
  <c r="AI170" i="16"/>
  <c r="AK170" i="16" s="1"/>
  <c r="AI171" i="16"/>
  <c r="AK171" i="16" s="1"/>
  <c r="AI172" i="16"/>
  <c r="AK172" i="16" s="1"/>
  <c r="AI173" i="16"/>
  <c r="AI174" i="16"/>
  <c r="AK174" i="16" s="1"/>
  <c r="AI175" i="16"/>
  <c r="AK175" i="16" s="1"/>
  <c r="AI176" i="16"/>
  <c r="AK176" i="16" s="1"/>
  <c r="AI177" i="16"/>
  <c r="AI178" i="16"/>
  <c r="AK178" i="16" s="1"/>
  <c r="AI179" i="16"/>
  <c r="AK179" i="16" s="1"/>
  <c r="AI180" i="16"/>
  <c r="AK180" i="16" s="1"/>
  <c r="AI181" i="16"/>
  <c r="AI182" i="16"/>
  <c r="AK182" i="16" s="1"/>
  <c r="AI183" i="16"/>
  <c r="AK183" i="16" s="1"/>
  <c r="AI184" i="16"/>
  <c r="AK184" i="16" s="1"/>
  <c r="AI185" i="16"/>
  <c r="AI186" i="16"/>
  <c r="AK186" i="16" s="1"/>
  <c r="AI187" i="16"/>
  <c r="AK187" i="16" s="1"/>
  <c r="AI188" i="16"/>
  <c r="AK188" i="16" s="1"/>
  <c r="AI189" i="16"/>
  <c r="AI190" i="16"/>
  <c r="AK190" i="16" s="1"/>
  <c r="AI191" i="16"/>
  <c r="AK191" i="16" s="1"/>
  <c r="AI192" i="16"/>
  <c r="AK192" i="16" s="1"/>
  <c r="AI193" i="16"/>
  <c r="AI194" i="16"/>
  <c r="AK194" i="16" s="1"/>
  <c r="AI195" i="16"/>
  <c r="AK195" i="16" s="1"/>
  <c r="AI196" i="16"/>
  <c r="AK196" i="16" s="1"/>
  <c r="AI197" i="16"/>
  <c r="AI198" i="16"/>
  <c r="AK198" i="16" s="1"/>
  <c r="AI199" i="16"/>
  <c r="AK199" i="16" s="1"/>
  <c r="AI200" i="16"/>
  <c r="AK200" i="16" s="1"/>
  <c r="AI201" i="16"/>
  <c r="AI202" i="16"/>
  <c r="AK202" i="16" s="1"/>
  <c r="AI203" i="16"/>
  <c r="AK203" i="16" s="1"/>
  <c r="AI204" i="16"/>
  <c r="AK204" i="16" s="1"/>
  <c r="AI205" i="16"/>
  <c r="AI206" i="16"/>
  <c r="AK206" i="16" s="1"/>
  <c r="AI207" i="16"/>
  <c r="AK207" i="16" s="1"/>
  <c r="AI208" i="16"/>
  <c r="AK208" i="16" s="1"/>
  <c r="AI209" i="16"/>
  <c r="AI210" i="16"/>
  <c r="AK210" i="16" s="1"/>
  <c r="AI211" i="16"/>
  <c r="AK211" i="16" s="1"/>
  <c r="AI212" i="16"/>
  <c r="AK212" i="16" s="1"/>
  <c r="AI213" i="16"/>
  <c r="AI214" i="16"/>
  <c r="AK214" i="16" s="1"/>
  <c r="AI215" i="16"/>
  <c r="AK215" i="16" s="1"/>
  <c r="AI216" i="16"/>
  <c r="AK216" i="16" s="1"/>
  <c r="AI217" i="16"/>
  <c r="AI218" i="16"/>
  <c r="AK218" i="16" s="1"/>
  <c r="AI219" i="16"/>
  <c r="AI10" i="16"/>
  <c r="AK10" i="16" s="1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71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K219" i="16" l="1"/>
  <c r="AM3" i="39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J217" i="61"/>
  <c r="J218" i="61"/>
  <c r="J219" i="61"/>
  <c r="J220" i="61"/>
  <c r="J221" i="61"/>
  <c r="J212" i="61"/>
  <c r="J213" i="61"/>
  <c r="J214" i="61"/>
  <c r="J215" i="61"/>
  <c r="J216" i="61"/>
  <c r="M211" i="61"/>
  <c r="L211" i="61"/>
  <c r="J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J248" i="61"/>
  <c r="J249" i="61"/>
  <c r="J250" i="61"/>
  <c r="J251" i="61"/>
  <c r="J252" i="61"/>
  <c r="J245" i="61"/>
  <c r="J246" i="61"/>
  <c r="J247" i="61"/>
  <c r="J244" i="61"/>
  <c r="J238" i="61"/>
  <c r="J239" i="61"/>
  <c r="J240" i="61"/>
  <c r="J241" i="61"/>
  <c r="J242" i="61"/>
  <c r="J237" i="61"/>
  <c r="J232" i="61"/>
  <c r="J233" i="61"/>
  <c r="J234" i="61"/>
  <c r="J229" i="61"/>
  <c r="J230" i="61"/>
  <c r="J231" i="61"/>
  <c r="J225" i="61"/>
  <c r="J226" i="61"/>
  <c r="J227" i="61"/>
  <c r="J228" i="61"/>
  <c r="J224" i="61"/>
  <c r="J200" i="61"/>
  <c r="J201" i="61"/>
  <c r="J202" i="61"/>
  <c r="J203" i="61"/>
  <c r="J204" i="61"/>
  <c r="J205" i="61"/>
  <c r="J206" i="61"/>
  <c r="J207" i="61"/>
  <c r="J208" i="61"/>
  <c r="J193" i="61"/>
  <c r="J194" i="61"/>
  <c r="J195" i="61"/>
  <c r="J196" i="61"/>
  <c r="J197" i="61"/>
  <c r="J198" i="61"/>
  <c r="J199" i="61"/>
  <c r="J187" i="61"/>
  <c r="J188" i="61"/>
  <c r="J189" i="61"/>
  <c r="J190" i="61"/>
  <c r="J191" i="61"/>
  <c r="J192" i="61"/>
  <c r="J183" i="61"/>
  <c r="J184" i="61"/>
  <c r="J185" i="61"/>
  <c r="J186" i="61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G4" i="15"/>
  <c r="K245" i="61" l="1"/>
  <c r="AN83" i="16"/>
  <c r="AN82" i="16"/>
  <c r="AN81" i="16"/>
  <c r="AN77" i="16"/>
  <c r="AN76" i="16"/>
  <c r="AN75" i="16"/>
  <c r="AN74" i="16"/>
  <c r="AN73" i="16"/>
  <c r="AN70" i="16"/>
  <c r="AN69" i="16"/>
  <c r="AN68" i="16"/>
  <c r="AN67" i="16"/>
  <c r="AN49" i="16"/>
  <c r="AN45" i="16"/>
  <c r="AN37" i="16"/>
  <c r="AN26" i="16"/>
  <c r="AN25" i="16"/>
  <c r="AN22" i="16"/>
  <c r="AN21" i="16"/>
  <c r="AN17" i="16"/>
  <c r="AN14" i="16"/>
  <c r="AN13" i="16"/>
  <c r="AN11" i="16"/>
  <c r="AN10" i="16"/>
  <c r="AM9" i="16"/>
  <c r="AL9" i="16"/>
  <c r="AJ9" i="16"/>
  <c r="AI9" i="16"/>
  <c r="AM8" i="16"/>
  <c r="AL8" i="16"/>
  <c r="AJ8" i="16"/>
  <c r="AI8" i="16"/>
  <c r="AM7" i="16"/>
  <c r="AL7" i="16"/>
  <c r="AN7" i="16" s="1"/>
  <c r="AJ7" i="16"/>
  <c r="AI7" i="16"/>
  <c r="AM6" i="16"/>
  <c r="AL6" i="16"/>
  <c r="AN6" i="16" s="1"/>
  <c r="AJ6" i="16"/>
  <c r="AI6" i="16"/>
  <c r="AM5" i="16"/>
  <c r="AL5" i="16"/>
  <c r="AJ5" i="16"/>
  <c r="AI5" i="16"/>
  <c r="AM4" i="16"/>
  <c r="AM3" i="16" s="1"/>
  <c r="AL4" i="16"/>
  <c r="AL3" i="16" s="1"/>
  <c r="AJ4" i="16"/>
  <c r="AI4" i="16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J4" i="19"/>
  <c r="AK4" i="19"/>
  <c r="AM4" i="19"/>
  <c r="AJ5" i="19"/>
  <c r="AK5" i="19"/>
  <c r="AM5" i="19"/>
  <c r="AJ6" i="19"/>
  <c r="AK6" i="19"/>
  <c r="AM6" i="19"/>
  <c r="AJ7" i="19"/>
  <c r="AK7" i="19"/>
  <c r="AM7" i="19"/>
  <c r="AJ8" i="19"/>
  <c r="AK8" i="19"/>
  <c r="AM8" i="19"/>
  <c r="AJ9" i="19"/>
  <c r="AK9" i="19"/>
  <c r="AM9" i="19"/>
  <c r="AK4" i="16" l="1"/>
  <c r="AN84" i="16"/>
  <c r="AN85" i="16"/>
  <c r="AN41" i="16"/>
  <c r="AN32" i="16"/>
  <c r="AN52" i="16"/>
  <c r="AN56" i="16"/>
  <c r="AJ3" i="16"/>
  <c r="AK6" i="16"/>
  <c r="AN36" i="16"/>
  <c r="AN40" i="16"/>
  <c r="AN44" i="16"/>
  <c r="AN48" i="16"/>
  <c r="AN53" i="16"/>
  <c r="AN57" i="16"/>
  <c r="AN58" i="16"/>
  <c r="AN80" i="16"/>
  <c r="AK7" i="16"/>
  <c r="AK8" i="16"/>
  <c r="AN29" i="16"/>
  <c r="AN33" i="16"/>
  <c r="AN59" i="16"/>
  <c r="AN60" i="16"/>
  <c r="AN61" i="16"/>
  <c r="AN62" i="16"/>
  <c r="AN65" i="16"/>
  <c r="AN66" i="16"/>
  <c r="AN4" i="16"/>
  <c r="AN5" i="16"/>
  <c r="AK9" i="16"/>
  <c r="AN12" i="16"/>
  <c r="AN18" i="16"/>
  <c r="AN19" i="16"/>
  <c r="AN20" i="16"/>
  <c r="AN27" i="16"/>
  <c r="AN28" i="16"/>
  <c r="AN34" i="16"/>
  <c r="AN35" i="16"/>
  <c r="AN42" i="16"/>
  <c r="AN43" i="16"/>
  <c r="AN50" i="16"/>
  <c r="AN51" i="16"/>
  <c r="AI3" i="16"/>
  <c r="AK5" i="16"/>
  <c r="AN8" i="16"/>
  <c r="AN9" i="16"/>
  <c r="AN15" i="16"/>
  <c r="AN16" i="16"/>
  <c r="AN23" i="16"/>
  <c r="AN24" i="16"/>
  <c r="AN30" i="16"/>
  <c r="AN31" i="16"/>
  <c r="AN38" i="16"/>
  <c r="AN39" i="16"/>
  <c r="AN46" i="16"/>
  <c r="AN47" i="16"/>
  <c r="AN54" i="16"/>
  <c r="AN55" i="16"/>
  <c r="AN63" i="16"/>
  <c r="AN64" i="16"/>
  <c r="AN71" i="16"/>
  <c r="AN72" i="16"/>
  <c r="AN78" i="16"/>
  <c r="AN79" i="16"/>
  <c r="AL4" i="19"/>
  <c r="AL9" i="19"/>
  <c r="AL5" i="19"/>
  <c r="AL3" i="30"/>
  <c r="AG3" i="32"/>
  <c r="AN3" i="39"/>
  <c r="AL6" i="19"/>
  <c r="AL7" i="19"/>
  <c r="AL8" i="19"/>
  <c r="AM3" i="19"/>
  <c r="AK3" i="19"/>
  <c r="AJ3" i="19"/>
  <c r="A2" i="61"/>
  <c r="A3" i="11"/>
  <c r="AN3" i="16" l="1"/>
  <c r="AK3" i="16"/>
  <c r="AL3" i="19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K4" i="32"/>
  <c r="AJ4" i="32"/>
  <c r="AH4" i="32"/>
  <c r="AK4" i="34"/>
  <c r="AJ4" i="34"/>
  <c r="AH4" i="34"/>
  <c r="AG4" i="34"/>
  <c r="AN5" i="19"/>
  <c r="AN6" i="19"/>
  <c r="AN7" i="19"/>
  <c r="AN8" i="19"/>
  <c r="AN9" i="19"/>
  <c r="AN4" i="19"/>
  <c r="AK5" i="34" l="1"/>
  <c r="AK6" i="34"/>
  <c r="AK7" i="34"/>
  <c r="AK8" i="34"/>
  <c r="AK9" i="34"/>
  <c r="AK10" i="34"/>
  <c r="AK11" i="34"/>
  <c r="AJ5" i="34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AI4" i="32" l="1"/>
  <c r="AG5" i="34"/>
  <c r="AG6" i="34"/>
  <c r="AG7" i="34"/>
  <c r="AG8" i="34"/>
  <c r="AG9" i="34"/>
  <c r="AG10" i="34"/>
  <c r="AG11" i="34"/>
  <c r="H24" i="11" l="1"/>
  <c r="J697" i="61"/>
  <c r="J124" i="61"/>
  <c r="J110" i="61" l="1"/>
  <c r="J698" i="61"/>
  <c r="J23" i="61"/>
  <c r="J427" i="61" l="1"/>
  <c r="H47" i="61" l="1"/>
  <c r="AL85" i="34" l="1"/>
  <c r="AL86" i="34"/>
  <c r="P20" i="61" l="1"/>
  <c r="J16" i="61"/>
  <c r="M16" i="61"/>
  <c r="L16" i="61"/>
  <c r="K16" i="61" l="1"/>
  <c r="AO4" i="19"/>
  <c r="AI6" i="32"/>
  <c r="AI7" i="32"/>
  <c r="AI10" i="32"/>
  <c r="AI11" i="32"/>
  <c r="AI14" i="32"/>
  <c r="AI15" i="32"/>
  <c r="AI18" i="32"/>
  <c r="AI19" i="32"/>
  <c r="AI21" i="32" l="1"/>
  <c r="AI17" i="32"/>
  <c r="AI13" i="32"/>
  <c r="AI9" i="32"/>
  <c r="AI5" i="32"/>
  <c r="AI20" i="32"/>
  <c r="AI16" i="32"/>
  <c r="AI12" i="32"/>
  <c r="AI8" i="32"/>
  <c r="O179" i="61" l="1"/>
  <c r="AN3" i="19" l="1"/>
  <c r="J62" i="61"/>
  <c r="AO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I10" i="34" l="1"/>
  <c r="AI4" i="34"/>
  <c r="AI7" i="34" l="1"/>
  <c r="AI11" i="34"/>
  <c r="AI5" i="34"/>
  <c r="AI6" i="34"/>
  <c r="AI9" i="34"/>
  <c r="AI8" i="34"/>
  <c r="AH3" i="32"/>
  <c r="J851" i="61"/>
  <c r="AD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B3" i="15" l="1"/>
  <c r="AO3" i="30"/>
  <c r="O432" i="61"/>
  <c r="H418" i="61"/>
  <c r="H415" i="61"/>
  <c r="H235" i="61"/>
  <c r="H425" i="61"/>
  <c r="P235" i="61"/>
  <c r="P418" i="61"/>
  <c r="J417" i="61"/>
  <c r="J418" i="61" s="1"/>
  <c r="M418" i="61" l="1"/>
  <c r="K418" i="61" l="1"/>
  <c r="R417" i="61"/>
  <c r="L418" i="61"/>
  <c r="Q417" i="61"/>
  <c r="AG3" i="34"/>
  <c r="AC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G36" i="11"/>
  <c r="H36" i="11" s="1"/>
  <c r="F36" i="11"/>
  <c r="F20" i="11"/>
  <c r="B18" i="11"/>
  <c r="J15" i="11"/>
  <c r="D14" i="11"/>
  <c r="L12" i="11"/>
  <c r="AK3" i="34" l="1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G13" i="83" s="1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D22" i="83" l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28" i="61"/>
  <c r="J429" i="61"/>
  <c r="J430" i="61"/>
  <c r="J412" i="61" l="1"/>
  <c r="J413" i="61"/>
  <c r="J414" i="61"/>
  <c r="J401" i="61"/>
  <c r="J402" i="61"/>
  <c r="J403" i="61"/>
  <c r="J404" i="61"/>
  <c r="J405" i="61"/>
  <c r="J406" i="61"/>
  <c r="J407" i="61"/>
  <c r="J408" i="61"/>
  <c r="J395" i="61"/>
  <c r="J396" i="61"/>
  <c r="J397" i="61"/>
  <c r="J388" i="61"/>
  <c r="J389" i="61"/>
  <c r="J390" i="61"/>
  <c r="J391" i="61"/>
  <c r="J376" i="61"/>
  <c r="J377" i="61"/>
  <c r="J378" i="61"/>
  <c r="J379" i="61"/>
  <c r="J380" i="61"/>
  <c r="J381" i="61"/>
  <c r="J382" i="61"/>
  <c r="J383" i="61"/>
  <c r="J384" i="61"/>
  <c r="J373" i="61"/>
  <c r="J374" i="61"/>
  <c r="J375" i="61"/>
  <c r="J362" i="61"/>
  <c r="J363" i="61"/>
  <c r="J364" i="61"/>
  <c r="J365" i="61"/>
  <c r="J366" i="61"/>
  <c r="J367" i="61"/>
  <c r="J368" i="61"/>
  <c r="J369" i="61"/>
  <c r="J34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23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11" i="61"/>
  <c r="J312" i="61"/>
  <c r="J313" i="61"/>
  <c r="J314" i="61"/>
  <c r="J315" i="61"/>
  <c r="J316" i="61"/>
  <c r="J317" i="61"/>
  <c r="J318" i="61"/>
  <c r="J319" i="61"/>
  <c r="J297" i="61"/>
  <c r="J298" i="61"/>
  <c r="J299" i="61"/>
  <c r="J300" i="61"/>
  <c r="J301" i="61"/>
  <c r="J302" i="61"/>
  <c r="J303" i="61"/>
  <c r="J304" i="61"/>
  <c r="J305" i="61"/>
  <c r="J306" i="61"/>
  <c r="J307" i="61"/>
  <c r="J291" i="61"/>
  <c r="J292" i="61"/>
  <c r="J293" i="61"/>
  <c r="J283" i="61"/>
  <c r="J284" i="61"/>
  <c r="J285" i="61"/>
  <c r="J286" i="61"/>
  <c r="J287" i="61"/>
  <c r="J267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56" i="61"/>
  <c r="J257" i="61"/>
  <c r="J258" i="61"/>
  <c r="J259" i="61"/>
  <c r="J260" i="61"/>
  <c r="J261" i="61"/>
  <c r="J262" i="61"/>
  <c r="J263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O29" i="19" l="1"/>
  <c r="AO5" i="19"/>
  <c r="AO63" i="19"/>
  <c r="AO54" i="19"/>
  <c r="AO22" i="19"/>
  <c r="AO6" i="19"/>
  <c r="AO66" i="19"/>
  <c r="AO57" i="19"/>
  <c r="AO49" i="19"/>
  <c r="AO41" i="19"/>
  <c r="AO33" i="19"/>
  <c r="AO25" i="19"/>
  <c r="AO17" i="19"/>
  <c r="AO9" i="19"/>
  <c r="AO32" i="19"/>
  <c r="AO24" i="19"/>
  <c r="AO8" i="19"/>
  <c r="AO69" i="19"/>
  <c r="AO61" i="19"/>
  <c r="AO36" i="19"/>
  <c r="AO20" i="19"/>
  <c r="AO12" i="19"/>
  <c r="AO64" i="19"/>
  <c r="AO47" i="19"/>
  <c r="AO7" i="19"/>
  <c r="AO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O56" i="19"/>
  <c r="AO55" i="19"/>
  <c r="AO48" i="19"/>
  <c r="AO16" i="19"/>
  <c r="AO23" i="19"/>
  <c r="AO15" i="19"/>
  <c r="L31" i="61"/>
  <c r="L41" i="61"/>
  <c r="L30" i="61"/>
  <c r="AO68" i="19"/>
  <c r="AO60" i="19"/>
  <c r="AO51" i="19"/>
  <c r="AO43" i="19"/>
  <c r="AO19" i="19"/>
  <c r="AO11" i="19"/>
  <c r="AO39" i="19"/>
  <c r="L27" i="61"/>
  <c r="AO40" i="19"/>
  <c r="AO67" i="19"/>
  <c r="AO58" i="19"/>
  <c r="AO50" i="19"/>
  <c r="AO42" i="19"/>
  <c r="AO34" i="19"/>
  <c r="AO26" i="19"/>
  <c r="AO18" i="19"/>
  <c r="AO10" i="19"/>
  <c r="AO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O71" i="19"/>
  <c r="AO46" i="19"/>
  <c r="AO38" i="19"/>
  <c r="AO30" i="19"/>
  <c r="AO14" i="19"/>
  <c r="L14" i="61"/>
  <c r="AO70" i="19"/>
  <c r="AO62" i="19"/>
  <c r="AO53" i="19"/>
  <c r="AO45" i="19"/>
  <c r="AO37" i="19"/>
  <c r="AO21" i="19"/>
  <c r="AO13" i="19"/>
  <c r="L13" i="61"/>
  <c r="M18" i="61"/>
  <c r="L64" i="61"/>
  <c r="L8" i="61"/>
  <c r="L15" i="61"/>
  <c r="AO52" i="19"/>
  <c r="AO44" i="19"/>
  <c r="AO28" i="19"/>
  <c r="L51" i="61"/>
  <c r="L63" i="61"/>
  <c r="AO27" i="19"/>
  <c r="AO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Q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L7" i="32"/>
  <c r="AL8" i="32"/>
  <c r="AL9" i="32"/>
  <c r="AL10" i="32"/>
  <c r="AL15" i="32"/>
  <c r="AL16" i="32"/>
  <c r="AL17" i="32"/>
  <c r="AL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L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L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L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L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L160" i="32"/>
  <c r="L851" i="61"/>
  <c r="L852" i="61"/>
  <c r="L853" i="61"/>
  <c r="L857" i="61"/>
  <c r="L858" i="61"/>
  <c r="L859" i="61"/>
  <c r="L860" i="61"/>
  <c r="AL169" i="32"/>
  <c r="L864" i="61"/>
  <c r="L865" i="61"/>
  <c r="L866" i="61"/>
  <c r="L867" i="61"/>
  <c r="L868" i="61"/>
  <c r="AL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L5" i="34"/>
  <c r="AL7" i="34"/>
  <c r="AL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L29" i="34"/>
  <c r="L612" i="61"/>
  <c r="L613" i="61"/>
  <c r="L614" i="61"/>
  <c r="L615" i="61"/>
  <c r="L616" i="61"/>
  <c r="L617" i="61"/>
  <c r="L618" i="61"/>
  <c r="L619" i="61"/>
  <c r="L620" i="61"/>
  <c r="AL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L54" i="34"/>
  <c r="L641" i="61"/>
  <c r="L642" i="61"/>
  <c r="L643" i="61"/>
  <c r="L644" i="61"/>
  <c r="L645" i="61"/>
  <c r="AL60" i="34"/>
  <c r="L649" i="61"/>
  <c r="L650" i="61"/>
  <c r="L651" i="61"/>
  <c r="L652" i="61"/>
  <c r="L656" i="61"/>
  <c r="L657" i="61"/>
  <c r="AL68" i="34"/>
  <c r="L661" i="61"/>
  <c r="L662" i="61"/>
  <c r="L663" i="61"/>
  <c r="L664" i="61"/>
  <c r="L665" i="61"/>
  <c r="L666" i="61"/>
  <c r="AL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AR49" i="39"/>
  <c r="AR113" i="39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AR42" i="39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AR65" i="39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Q64" i="30"/>
  <c r="K1056" i="61"/>
  <c r="K972" i="61"/>
  <c r="K936" i="61"/>
  <c r="K900" i="61"/>
  <c r="K1046" i="61"/>
  <c r="K1018" i="61"/>
  <c r="K1000" i="61"/>
  <c r="K964" i="61"/>
  <c r="K926" i="61"/>
  <c r="AQ146" i="30"/>
  <c r="AL178" i="32"/>
  <c r="K866" i="61"/>
  <c r="K816" i="61"/>
  <c r="AL182" i="32"/>
  <c r="AL78" i="32"/>
  <c r="AL46" i="32"/>
  <c r="AL22" i="32"/>
  <c r="AL14" i="32"/>
  <c r="AL6" i="32"/>
  <c r="AL146" i="32"/>
  <c r="AL186" i="32"/>
  <c r="AL106" i="32"/>
  <c r="AL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L58" i="32"/>
  <c r="AL170" i="32"/>
  <c r="AL82" i="32"/>
  <c r="AL154" i="32"/>
  <c r="AL74" i="32"/>
  <c r="K886" i="61"/>
  <c r="K826" i="61"/>
  <c r="K798" i="61"/>
  <c r="K778" i="61"/>
  <c r="K758" i="61"/>
  <c r="K738" i="61"/>
  <c r="K692" i="61"/>
  <c r="AL156" i="32"/>
  <c r="AL20" i="32"/>
  <c r="K885" i="61"/>
  <c r="K865" i="61"/>
  <c r="K841" i="61"/>
  <c r="K825" i="61"/>
  <c r="K805" i="61"/>
  <c r="K785" i="61"/>
  <c r="K757" i="61"/>
  <c r="K737" i="61"/>
  <c r="K717" i="61"/>
  <c r="K699" i="61"/>
  <c r="AL91" i="32"/>
  <c r="AL11" i="32"/>
  <c r="AL138" i="32"/>
  <c r="AL4" i="32"/>
  <c r="AL122" i="32"/>
  <c r="AL42" i="32"/>
  <c r="K876" i="61"/>
  <c r="K806" i="61"/>
  <c r="K786" i="61"/>
  <c r="K770" i="61"/>
  <c r="K748" i="61"/>
  <c r="K730" i="61"/>
  <c r="K708" i="61"/>
  <c r="K700" i="61"/>
  <c r="AL164" i="32"/>
  <c r="AL52" i="32"/>
  <c r="AL12" i="32"/>
  <c r="K875" i="61"/>
  <c r="K853" i="61"/>
  <c r="K833" i="61"/>
  <c r="K815" i="61"/>
  <c r="K777" i="61"/>
  <c r="K747" i="61"/>
  <c r="K729" i="61"/>
  <c r="K707" i="61"/>
  <c r="K691" i="61"/>
  <c r="AL115" i="32"/>
  <c r="AL19" i="32"/>
  <c r="AL50" i="32"/>
  <c r="AL114" i="32"/>
  <c r="AL26" i="32"/>
  <c r="AL6" i="34"/>
  <c r="AL12" i="34"/>
  <c r="AL35" i="34"/>
  <c r="AL10" i="34"/>
  <c r="AL4" i="34"/>
  <c r="AL81" i="34"/>
  <c r="AL65" i="34"/>
  <c r="AL9" i="34"/>
  <c r="K613" i="61"/>
  <c r="K603" i="61"/>
  <c r="K595" i="61"/>
  <c r="AL67" i="34"/>
  <c r="AL27" i="34"/>
  <c r="AL83" i="34"/>
  <c r="K665" i="61"/>
  <c r="K643" i="61"/>
  <c r="K633" i="61"/>
  <c r="K625" i="61"/>
  <c r="K615" i="61"/>
  <c r="K605" i="61"/>
  <c r="K597" i="61"/>
  <c r="AL8" i="34"/>
  <c r="AL51" i="34"/>
  <c r="AL19" i="34"/>
  <c r="AL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L43" i="34"/>
  <c r="AR26" i="39"/>
  <c r="AR89" i="39"/>
  <c r="K542" i="61"/>
  <c r="K466" i="61"/>
  <c r="AR73" i="39"/>
  <c r="AR9" i="39"/>
  <c r="AR90" i="39"/>
  <c r="AR112" i="39"/>
  <c r="AR25" i="39"/>
  <c r="K553" i="61"/>
  <c r="K535" i="61"/>
  <c r="K485" i="61"/>
  <c r="K475" i="61"/>
  <c r="K457" i="61"/>
  <c r="AR130" i="39"/>
  <c r="AR66" i="39"/>
  <c r="AR129" i="39"/>
  <c r="AR121" i="39"/>
  <c r="AR57" i="39"/>
  <c r="AR114" i="39"/>
  <c r="AR50" i="39"/>
  <c r="AR72" i="39"/>
  <c r="AR8" i="39"/>
  <c r="K587" i="61"/>
  <c r="K567" i="61"/>
  <c r="K545" i="61"/>
  <c r="K527" i="61"/>
  <c r="K497" i="61"/>
  <c r="K459" i="61"/>
  <c r="K441" i="61"/>
  <c r="AR126" i="39"/>
  <c r="AR102" i="39"/>
  <c r="AR98" i="39"/>
  <c r="AR80" i="39"/>
  <c r="AR34" i="39"/>
  <c r="AR16" i="39"/>
  <c r="AR23" i="39"/>
  <c r="AR120" i="39"/>
  <c r="AR97" i="39"/>
  <c r="AR74" i="39"/>
  <c r="AR56" i="39"/>
  <c r="AR33" i="39"/>
  <c r="AR10" i="39"/>
  <c r="AR96" i="39"/>
  <c r="AR32" i="39"/>
  <c r="K555" i="61"/>
  <c r="K517" i="61"/>
  <c r="K487" i="61"/>
  <c r="K449" i="61"/>
  <c r="AR118" i="39"/>
  <c r="AR70" i="39"/>
  <c r="K586" i="61"/>
  <c r="K576" i="61"/>
  <c r="K554" i="61"/>
  <c r="K536" i="61"/>
  <c r="K516" i="61"/>
  <c r="K496" i="61"/>
  <c r="K476" i="61"/>
  <c r="K458" i="61"/>
  <c r="K440" i="61"/>
  <c r="AR85" i="39"/>
  <c r="AR106" i="39"/>
  <c r="AR88" i="39"/>
  <c r="AR24" i="39"/>
  <c r="AR76" i="39"/>
  <c r="AR52" i="39"/>
  <c r="AR28" i="39"/>
  <c r="AR128" i="39"/>
  <c r="AR105" i="39"/>
  <c r="AR82" i="39"/>
  <c r="AR64" i="39"/>
  <c r="AR41" i="39"/>
  <c r="AR18" i="39"/>
  <c r="K577" i="61"/>
  <c r="K537" i="61"/>
  <c r="K507" i="61"/>
  <c r="K469" i="61"/>
  <c r="AR48" i="39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AR107" i="39"/>
  <c r="AR122" i="39"/>
  <c r="AR104" i="39"/>
  <c r="AR81" i="39"/>
  <c r="AR58" i="39"/>
  <c r="AR40" i="39"/>
  <c r="AR17" i="39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Q29" i="30"/>
  <c r="AQ128" i="30"/>
  <c r="AQ82" i="30"/>
  <c r="K1051" i="61"/>
  <c r="K1033" i="61"/>
  <c r="K1015" i="61"/>
  <c r="K997" i="61"/>
  <c r="K979" i="61"/>
  <c r="K961" i="61"/>
  <c r="AQ89" i="30"/>
  <c r="AQ18" i="30"/>
  <c r="K1050" i="61"/>
  <c r="K1032" i="61"/>
  <c r="K1014" i="61"/>
  <c r="K996" i="61"/>
  <c r="K978" i="61"/>
  <c r="K950" i="61"/>
  <c r="K940" i="61"/>
  <c r="K932" i="61"/>
  <c r="K922" i="61"/>
  <c r="K904" i="61"/>
  <c r="AQ145" i="30"/>
  <c r="AQ122" i="30"/>
  <c r="AQ104" i="30"/>
  <c r="AQ81" i="30"/>
  <c r="AQ58" i="30"/>
  <c r="AQ40" i="30"/>
  <c r="AQ17" i="30"/>
  <c r="K951" i="61"/>
  <c r="K941" i="61"/>
  <c r="K933" i="61"/>
  <c r="K923" i="61"/>
  <c r="K913" i="61"/>
  <c r="K905" i="61"/>
  <c r="K897" i="61"/>
  <c r="AQ151" i="30"/>
  <c r="AQ135" i="30"/>
  <c r="AQ79" i="30"/>
  <c r="AQ55" i="30"/>
  <c r="AQ144" i="30"/>
  <c r="AQ121" i="30"/>
  <c r="AQ98" i="30"/>
  <c r="AQ80" i="30"/>
  <c r="AQ57" i="30"/>
  <c r="AQ34" i="30"/>
  <c r="AQ16" i="30"/>
  <c r="AQ105" i="30"/>
  <c r="AQ41" i="30"/>
  <c r="AQ138" i="30"/>
  <c r="AQ120" i="30"/>
  <c r="AQ97" i="30"/>
  <c r="AQ56" i="30"/>
  <c r="AQ33" i="30"/>
  <c r="AQ10" i="30"/>
  <c r="AQ137" i="30"/>
  <c r="AQ114" i="30"/>
  <c r="AQ96" i="30"/>
  <c r="AQ73" i="30"/>
  <c r="AQ50" i="30"/>
  <c r="AQ32" i="30"/>
  <c r="AQ9" i="30"/>
  <c r="AQ74" i="30"/>
  <c r="AQ126" i="30"/>
  <c r="AQ38" i="30"/>
  <c r="AQ154" i="30"/>
  <c r="AQ136" i="30"/>
  <c r="AQ113" i="30"/>
  <c r="AQ90" i="30"/>
  <c r="AQ72" i="30"/>
  <c r="AQ49" i="30"/>
  <c r="AQ26" i="30"/>
  <c r="AQ8" i="30"/>
  <c r="AQ153" i="30"/>
  <c r="AQ130" i="30"/>
  <c r="AQ112" i="30"/>
  <c r="AQ66" i="30"/>
  <c r="AQ48" i="30"/>
  <c r="AQ25" i="30"/>
  <c r="AQ152" i="30"/>
  <c r="AQ129" i="30"/>
  <c r="AQ106" i="30"/>
  <c r="AQ88" i="30"/>
  <c r="AQ65" i="30"/>
  <c r="AQ42" i="30"/>
  <c r="AQ24" i="30"/>
  <c r="R1058" i="61"/>
  <c r="Q1058" i="61"/>
  <c r="AQ143" i="30"/>
  <c r="AQ127" i="30"/>
  <c r="AQ119" i="30"/>
  <c r="AQ111" i="30"/>
  <c r="AQ103" i="30"/>
  <c r="AQ95" i="30"/>
  <c r="AQ87" i="30"/>
  <c r="AQ71" i="30"/>
  <c r="AQ63" i="30"/>
  <c r="AQ47" i="30"/>
  <c r="AQ39" i="30"/>
  <c r="AQ31" i="30"/>
  <c r="AQ23" i="30"/>
  <c r="AQ15" i="30"/>
  <c r="AQ7" i="30"/>
  <c r="AQ150" i="30"/>
  <c r="AQ142" i="30"/>
  <c r="AQ134" i="30"/>
  <c r="AQ118" i="30"/>
  <c r="AQ110" i="30"/>
  <c r="AQ102" i="30"/>
  <c r="AQ94" i="30"/>
  <c r="AQ86" i="30"/>
  <c r="AQ78" i="30"/>
  <c r="AQ70" i="30"/>
  <c r="AQ62" i="30"/>
  <c r="AQ54" i="30"/>
  <c r="AQ46" i="30"/>
  <c r="AQ30" i="30"/>
  <c r="AQ22" i="30"/>
  <c r="AQ14" i="30"/>
  <c r="AQ6" i="30"/>
  <c r="AQ149" i="30"/>
  <c r="AQ133" i="30"/>
  <c r="AQ117" i="30"/>
  <c r="AQ101" i="30"/>
  <c r="AQ85" i="30"/>
  <c r="AQ69" i="30"/>
  <c r="AQ37" i="30"/>
  <c r="AQ148" i="30"/>
  <c r="AQ140" i="30"/>
  <c r="AQ132" i="30"/>
  <c r="AQ124" i="30"/>
  <c r="AQ116" i="30"/>
  <c r="AQ100" i="30"/>
  <c r="AQ92" i="30"/>
  <c r="AQ84" i="30"/>
  <c r="AQ76" i="30"/>
  <c r="AQ68" i="30"/>
  <c r="AQ60" i="30"/>
  <c r="AQ52" i="30"/>
  <c r="AQ44" i="30"/>
  <c r="AQ36" i="30"/>
  <c r="AQ28" i="30"/>
  <c r="AQ20" i="30"/>
  <c r="AQ12" i="30"/>
  <c r="AQ141" i="30"/>
  <c r="AQ125" i="30"/>
  <c r="AQ109" i="30"/>
  <c r="AQ93" i="30"/>
  <c r="AQ77" i="30"/>
  <c r="AQ61" i="30"/>
  <c r="AQ53" i="30"/>
  <c r="AQ45" i="30"/>
  <c r="AQ21" i="30"/>
  <c r="AQ13" i="30"/>
  <c r="AQ5" i="30"/>
  <c r="K956" i="61"/>
  <c r="AQ147" i="30"/>
  <c r="AQ139" i="30"/>
  <c r="AQ131" i="30"/>
  <c r="AQ123" i="30"/>
  <c r="AQ115" i="30"/>
  <c r="AQ107" i="30"/>
  <c r="AQ99" i="30"/>
  <c r="AQ91" i="30"/>
  <c r="AQ83" i="30"/>
  <c r="AQ75" i="30"/>
  <c r="AQ67" i="30"/>
  <c r="AQ59" i="30"/>
  <c r="AQ51" i="30"/>
  <c r="AQ43" i="30"/>
  <c r="AQ35" i="30"/>
  <c r="AQ27" i="30"/>
  <c r="AQ19" i="30"/>
  <c r="AQ11" i="30"/>
  <c r="AL129" i="32"/>
  <c r="AL33" i="32"/>
  <c r="AL185" i="32"/>
  <c r="AL25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0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Q3" i="39"/>
  <c r="AR127" i="39"/>
  <c r="AR119" i="39"/>
  <c r="AR111" i="39"/>
  <c r="AR103" i="39"/>
  <c r="AR95" i="39"/>
  <c r="AR87" i="39"/>
  <c r="AR79" i="39"/>
  <c r="AR71" i="39"/>
  <c r="AR63" i="39"/>
  <c r="AR55" i="39"/>
  <c r="AR47" i="39"/>
  <c r="AR39" i="39"/>
  <c r="AR31" i="39"/>
  <c r="AR15" i="39"/>
  <c r="AR7" i="39"/>
  <c r="AR110" i="39"/>
  <c r="AR94" i="39"/>
  <c r="AR86" i="39"/>
  <c r="AR78" i="39"/>
  <c r="AR62" i="39"/>
  <c r="AR54" i="39"/>
  <c r="AR46" i="39"/>
  <c r="AR38" i="39"/>
  <c r="AR30" i="39"/>
  <c r="AR22" i="39"/>
  <c r="AR14" i="39"/>
  <c r="AR6" i="39"/>
  <c r="AR117" i="39"/>
  <c r="AR101" i="39"/>
  <c r="AR69" i="39"/>
  <c r="AR53" i="39"/>
  <c r="AR37" i="39"/>
  <c r="AR13" i="39"/>
  <c r="AR124" i="39"/>
  <c r="AR116" i="39"/>
  <c r="AR108" i="39"/>
  <c r="AR100" i="39"/>
  <c r="AR92" i="39"/>
  <c r="AR84" i="39"/>
  <c r="AR68" i="39"/>
  <c r="AR60" i="39"/>
  <c r="AR44" i="39"/>
  <c r="AR36" i="39"/>
  <c r="AR20" i="39"/>
  <c r="AR12" i="39"/>
  <c r="AR125" i="39"/>
  <c r="AR109" i="39"/>
  <c r="AR93" i="39"/>
  <c r="AR77" i="39"/>
  <c r="AR61" i="39"/>
  <c r="AR45" i="39"/>
  <c r="AR29" i="39"/>
  <c r="AR21" i="39"/>
  <c r="AR5" i="39"/>
  <c r="AR123" i="39"/>
  <c r="AR115" i="39"/>
  <c r="AR99" i="39"/>
  <c r="AR91" i="39"/>
  <c r="AR83" i="39"/>
  <c r="AR75" i="39"/>
  <c r="AR67" i="39"/>
  <c r="AR59" i="39"/>
  <c r="AR51" i="39"/>
  <c r="AR43" i="39"/>
  <c r="AR35" i="39"/>
  <c r="AR27" i="39"/>
  <c r="AR19" i="39"/>
  <c r="AR11" i="39"/>
  <c r="AE3" i="15"/>
  <c r="J6" i="61"/>
  <c r="J20" i="61" s="1"/>
  <c r="K6" i="61"/>
  <c r="K20" i="61" s="1"/>
  <c r="AO3" i="39" l="1"/>
  <c r="AO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421" i="61" l="1"/>
  <c r="J422" i="61"/>
  <c r="J423" i="61"/>
  <c r="J424" i="61"/>
  <c r="J387" i="61"/>
  <c r="J392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AR4" i="39"/>
  <c r="AG11" i="15" l="1"/>
  <c r="AG27" i="15"/>
  <c r="AG43" i="15"/>
  <c r="AG59" i="15"/>
  <c r="AG75" i="15"/>
  <c r="AG24" i="15"/>
  <c r="AG36" i="15"/>
  <c r="AG50" i="15"/>
  <c r="AG67" i="15"/>
  <c r="AG80" i="15"/>
  <c r="AG71" i="15" l="1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J182" i="61"/>
  <c r="AK3" i="32" l="1"/>
  <c r="AL3" i="32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20" i="61"/>
  <c r="J411" i="61"/>
  <c r="J415" i="61" s="1"/>
  <c r="J400" i="61"/>
  <c r="J409" i="61" s="1"/>
  <c r="J394" i="61"/>
  <c r="J398" i="61" s="1"/>
  <c r="J372" i="61"/>
  <c r="J385" i="61" s="1"/>
  <c r="J361" i="61"/>
  <c r="J370" i="61" s="1"/>
  <c r="J339" i="61"/>
  <c r="J359" i="61" s="1"/>
  <c r="J322" i="61"/>
  <c r="J337" i="61" s="1"/>
  <c r="J310" i="61"/>
  <c r="J320" i="61" s="1"/>
  <c r="J296" i="61"/>
  <c r="J308" i="61" s="1"/>
  <c r="J290" i="61"/>
  <c r="J294" i="61" s="1"/>
  <c r="J282" i="61"/>
  <c r="J288" i="61" s="1"/>
  <c r="J266" i="61"/>
  <c r="J280" i="61" s="1"/>
  <c r="J255" i="61"/>
  <c r="J264" i="61" s="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P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M3" i="30"/>
  <c r="Q746" i="61"/>
  <c r="AJ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I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Q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N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H3" i="34"/>
  <c r="AJ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L3" i="34"/>
  <c r="AI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<sst xmlns="http://schemas.openxmlformats.org/spreadsheetml/2006/main" count="16537" uniqueCount="3349">
  <si>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</si>
  <si>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</si>
  <si>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</si>
  <si>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</si>
  <si>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</si>
  <si>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</si>
  <si>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</si>
  <si>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</si>
  <si>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</si>
  <si>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</si>
  <si>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</si>
  <si>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</si>
  <si>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</si>
  <si>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</si>
  <si>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</si>
  <si>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</si>
  <si>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</si>
  <si>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</si>
  <si>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</si>
  <si>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</si>
  <si>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</si>
  <si>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</si>
  <si>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</si>
  <si>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</si>
  <si>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</si>
  <si>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</si>
  <si>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</si>
  <si>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</si>
  <si>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</si>
  <si>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</si>
  <si>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</si>
  <si>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</si>
  <si>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</si>
  <si>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</si>
  <si>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</si>
  <si>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</si>
  <si>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</si>
  <si>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</si>
  <si>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</si>
  <si>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</si>
  <si>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</si>
  <si>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</si>
  <si>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</si>
  <si>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</si>
  <si>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</si>
  <si>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</si>
  <si>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</si>
  <si>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</si>
  <si>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</si>
  <si>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</si>
  <si>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</si>
  <si>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</si>
  <si>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</si>
  <si>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</si>
  <si>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</si>
  <si>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</si>
  <si>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</si>
  <si>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</si>
  <si>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</si>
  <si>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</si>
  <si>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</si>
  <si>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</si>
  <si>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</si>
  <si>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</si>
  <si>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</si>
  <si>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</si>
  <si>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</si>
  <si>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</si>
  <si>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</si>
  <si>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</si>
  <si>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</si>
  <si>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</si>
  <si>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</si>
  <si>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</si>
  <si>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</si>
  <si>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</si>
  <si>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</si>
  <si>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</si>
  <si>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</si>
  <si>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</si>
  <si>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</si>
  <si>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</si>
  <si>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</si>
  <si>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</si>
  <si>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</si>
  <si>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</si>
  <si>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</si>
  <si>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</si>
  <si>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</si>
  <si>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</si>
  <si>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</si>
  <si>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</si>
  <si>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</si>
  <si>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</si>
  <si>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</si>
  <si>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</si>
  <si>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</si>
  <si>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</si>
  <si>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</si>
  <si>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</si>
  <si>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</si>
  <si>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</si>
  <si>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</si>
  <si>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</si>
  <si>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</si>
  <si>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</si>
  <si>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</si>
  <si>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</si>
  <si>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</si>
  <si>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</si>
  <si>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</si>
  <si>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</si>
  <si>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</si>
  <si>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</si>
  <si>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</si>
  <si>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</si>
  <si>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</si>
  <si>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</si>
  <si>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</si>
  <si>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</si>
  <si>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</si>
  <si>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</si>
  <si>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</si>
  <si>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</si>
  <si>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</si>
  <si>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</si>
  <si>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</si>
  <si>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</si>
  <si>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</si>
  <si>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</si>
  <si>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</si>
  <si>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</si>
  <si>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</si>
  <si>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</si>
  <si>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</si>
  <si>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</si>
  <si>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</si>
  <si>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</si>
  <si>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</si>
  <si>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</si>
  <si>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</si>
  <si>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</si>
  <si>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</si>
  <si>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</si>
  <si>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</si>
  <si>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</si>
  <si>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</si>
  <si>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</si>
  <si>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</si>
  <si>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</si>
  <si>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</si>
  <si>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</si>
  <si>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</si>
  <si>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</si>
  <si>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</si>
  <si>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</si>
  <si>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</si>
  <si>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</si>
  <si>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</si>
  <si>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</si>
  <si>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</si>
  <si>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</si>
  <si>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</si>
  <si>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</si>
  <si>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</si>
  <si>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</si>
  <si>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</si>
  <si>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</si>
  <si>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</si>
  <si>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</si>
  <si>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</si>
  <si>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</si>
  <si>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</si>
  <si>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</si>
  <si>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</si>
  <si>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</si>
  <si>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</si>
  <si>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</si>
  <si>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</si>
  <si>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</si>
  <si>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</si>
  <si>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</si>
  <si>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</si>
  <si>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</si>
  <si>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</si>
  <si>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</si>
  <si>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</si>
  <si>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</si>
  <si>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</si>
  <si>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</si>
  <si>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</si>
  <si>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</si>
  <si>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</si>
  <si>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</si>
  <si>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</si>
  <si>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</si>
  <si>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</si>
  <si>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</si>
  <si>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</si>
  <si>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</si>
  <si>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</si>
  <si>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</si>
  <si>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</si>
  <si>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</si>
  <si>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</si>
  <si>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</si>
  <si>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</si>
  <si>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</si>
  <si>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</si>
  <si>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</si>
  <si>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</si>
  <si>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</si>
  <si>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</si>
  <si>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</si>
  <si>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</si>
  <si>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</si>
  <si>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</si>
  <si>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</si>
  <si>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</si>
  <si>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</si>
  <si>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</si>
  <si>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</si>
  <si>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</si>
  <si>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</si>
  <si>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</si>
  <si>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</si>
  <si>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</si>
  <si>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</si>
  <si>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</si>
  <si>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</si>
  <si>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</si>
  <si>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</si>
  <si>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</si>
  <si>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</si>
  <si>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</si>
  <si>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</si>
  <si>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</si>
  <si>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</si>
  <si>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</si>
  <si>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</si>
  <si>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</si>
  <si>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</si>
  <si>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</si>
  <si>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</si>
  <si>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</si>
  <si>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</si>
  <si>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</si>
  <si>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</si>
  <si>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</si>
  <si>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</si>
  <si>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</si>
  <si>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</si>
  <si>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</si>
  <si>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</si>
  <si>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</si>
  <si>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</si>
  <si>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</si>
  <si>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</si>
  <si>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</si>
  <si>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</si>
  <si>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</si>
  <si>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</si>
  <si>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</si>
  <si>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</si>
  <si>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</si>
  <si>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</si>
  <si>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</si>
  <si>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</si>
  <si>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</si>
  <si>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</si>
  <si>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</si>
  <si>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</si>
  <si>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</si>
  <si>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</si>
  <si>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</si>
  <si>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</si>
  <si>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</si>
  <si>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</si>
  <si>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</si>
  <si>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</si>
  <si>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</si>
  <si>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</si>
  <si>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</si>
  <si>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</si>
  <si>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</si>
  <si>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</si>
  <si>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</si>
  <si>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</si>
  <si>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</si>
  <si>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</si>
  <si>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</si>
  <si>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</si>
  <si>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</si>
  <si>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</si>
  <si>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</si>
  <si>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</si>
  <si>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</si>
  <si>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</si>
  <si>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</si>
  <si>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</si>
  <si>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</si>
  <si>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</si>
  <si>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</si>
  <si>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</si>
  <si>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</si>
  <si>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</si>
  <si>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</si>
  <si>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</si>
  <si>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</si>
  <si>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</si>
  <si>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</si>
  <si>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</si>
  <si>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</si>
  <si>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</si>
  <si>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</si>
  <si>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</si>
  <si>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</si>
  <si>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</si>
  <si>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</si>
  <si>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</si>
  <si>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</si>
  <si>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</si>
  <si>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</si>
  <si>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</si>
  <si>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</si>
  <si>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</si>
  <si>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</si>
  <si>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</si>
  <si>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</si>
  <si>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</si>
  <si>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</si>
  <si>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</si>
  <si>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</si>
  <si>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</si>
  <si>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</si>
  <si>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</si>
  <si>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</si>
  <si>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</si>
  <si>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</si>
  <si>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</si>
  <si>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</si>
  <si>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</si>
  <si>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</si>
  <si>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</si>
  <si>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</si>
  <si>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</si>
  <si>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</si>
  <si>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</si>
  <si>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</si>
  <si>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</si>
  <si>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</si>
  <si>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</si>
  <si>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</si>
  <si>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</si>
  <si>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</si>
  <si>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</si>
  <si>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</si>
  <si>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</si>
  <si>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</si>
  <si>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</si>
  <si>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</si>
  <si>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</si>
  <si>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</si>
  <si>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</si>
  <si>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</si>
  <si>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</si>
  <si>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</si>
  <si>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</si>
  <si>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</si>
  <si>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</si>
  <si>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</si>
  <si>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</si>
  <si>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</si>
  <si>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</si>
  <si>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</si>
  <si>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</si>
  <si>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</si>
  <si>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</si>
  <si>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</si>
  <si>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</si>
  <si>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</si>
  <si>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</si>
  <si>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</si>
  <si>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</si>
  <si>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</si>
  <si>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</si>
  <si>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</si>
  <si>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</si>
  <si>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</si>
  <si>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</si>
  <si>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</si>
  <si>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</si>
  <si>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</si>
  <si>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</si>
  <si>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</si>
  <si>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</si>
  <si>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</si>
  <si>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</si>
  <si>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</si>
  <si>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</si>
  <si>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</si>
  <si>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</si>
  <si>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</si>
  <si>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</si>
  <si>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</si>
  <si>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</si>
  <si>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</si>
  <si>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</si>
  <si>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</si>
  <si>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</si>
  <si>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</si>
  <si>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</si>
  <si>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</si>
  <si>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</si>
  <si>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</si>
  <si>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</si>
  <si>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</si>
  <si>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</si>
  <si>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</si>
  <si>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</si>
  <si>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</si>
  <si>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</si>
  <si>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</si>
  <si>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</si>
  <si>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</si>
  <si>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</si>
  <si>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</si>
  <si>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</si>
  <si>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</si>
  <si>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</si>
  <si>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</si>
  <si>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</si>
  <si>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</si>
  <si>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</si>
  <si>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</si>
  <si>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</si>
  <si>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</si>
  <si>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</si>
  <si>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</si>
  <si>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</si>
  <si>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</si>
  <si>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</si>
  <si>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</si>
  <si>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</si>
  <si>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</si>
  <si>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</si>
  <si>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</si>
  <si>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</si>
  <si>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</si>
  <si>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</si>
  <si>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</si>
  <si>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</si>
  <si>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</si>
  <si>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</si>
  <si>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</si>
  <si>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</si>
  <si>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</si>
  <si>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</si>
  <si>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</si>
  <si>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</si>
  <si>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</si>
  <si>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</si>
  <si>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</si>
  <si>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</si>
  <si>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</si>
  <si>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</si>
  <si>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</si>
  <si>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</si>
  <si>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</si>
  <si>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</si>
  <si>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</si>
  <si>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</si>
  <si>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</si>
  <si>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</si>
  <si>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</si>
  <si>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</si>
  <si>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</si>
  <si>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</si>
  <si>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</si>
  <si>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</si>
  <si>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</si>
  <si>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</si>
  <si>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</si>
  <si>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</si>
  <si>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</si>
  <si>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</si>
  <si>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</si>
  <si>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</si>
  <si>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</si>
  <si>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</si>
  <si>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</si>
  <si>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</si>
  <si>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</si>
  <si>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</si>
  <si>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</si>
  <si>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</si>
  <si>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</si>
  <si>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</si>
  <si>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</si>
  <si>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</si>
  <si>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</si>
  <si>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</si>
  <si>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</si>
  <si>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</si>
  <si>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</si>
  <si>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</si>
  <si>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</si>
  <si>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</si>
  <si>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</si>
  <si>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</si>
  <si>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</si>
  <si>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</si>
  <si>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</si>
  <si>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</si>
  <si>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</si>
  <si>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</si>
  <si>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</si>
  <si>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</si>
  <si>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</si>
  <si>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</si>
  <si>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</si>
  <si>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</si>
  <si>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</si>
  <si>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</si>
  <si>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</si>
  <si>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</si>
  <si>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</si>
  <si>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</si>
  <si>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</si>
  <si>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</si>
  <si>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</si>
  <si>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</si>
  <si>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</si>
  <si>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</si>
  <si>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</si>
  <si>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</si>
  <si>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</si>
  <si>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</si>
  <si>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</si>
  <si>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</si>
  <si>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</si>
  <si>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</si>
  <si>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</si>
  <si>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</si>
  <si>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</si>
  <si>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</si>
  <si>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</si>
  <si>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</si>
  <si>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</si>
  <si>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</si>
  <si>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</si>
  <si>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</si>
  <si>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</si>
  <si>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</si>
  <si>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</si>
  <si>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</si>
  <si>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</si>
  <si>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</si>
  <si>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</si>
  <si>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</si>
  <si>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</si>
  <si>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</si>
  <si>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</si>
  <si>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</si>
  <si>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</si>
  <si>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</si>
  <si>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</si>
  <si>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</si>
  <si>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</si>
  <si>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</si>
  <si>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</si>
  <si>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</si>
  <si>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</si>
  <si>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</si>
  <si>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</si>
  <si>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</si>
  <si>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</si>
  <si>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</si>
  <si>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</si>
  <si>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</si>
  <si>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</si>
  <si>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</si>
  <si>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</si>
  <si>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</si>
  <si>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</si>
  <si>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</si>
  <si>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</si>
  <si>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</si>
  <si>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</si>
  <si>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</si>
  <si>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</si>
  <si>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</si>
  <si>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</si>
  <si>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</si>
  <si>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</si>
  <si>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</si>
  <si>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</si>
  <si>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</si>
  <si>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</si>
  <si>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</si>
  <si>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</si>
  <si>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</si>
  <si>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</si>
  <si>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</si>
  <si>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</si>
  <si>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</si>
  <si>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</si>
  <si>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</si>
  <si>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</si>
  <si>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</si>
  <si>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</si>
  <si>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</si>
  <si>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</si>
  <si>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</si>
  <si>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</si>
  <si>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</si>
  <si>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</si>
  <si>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</si>
  <si>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</si>
  <si>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</si>
  <si>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</si>
  <si>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</si>
  <si>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</si>
  <si>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</si>
  <si>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</si>
  <si>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</si>
  <si>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</si>
  <si>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</si>
  <si>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</si>
  <si>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</si>
  <si>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</si>
  <si>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</si>
  <si>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</si>
  <si>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</si>
  <si>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</si>
  <si>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</si>
  <si>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</si>
  <si>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</si>
  <si>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</si>
  <si>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</si>
  <si>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</si>
  <si>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</si>
  <si>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</si>
  <si>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</si>
  <si>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</si>
  <si>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</si>
  <si>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</si>
  <si>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</si>
  <si>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</si>
  <si>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</si>
  <si>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</si>
  <si>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</si>
  <si>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</si>
  <si>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</si>
  <si>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</si>
  <si>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</si>
  <si>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</si>
  <si>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</si>
  <si>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</si>
  <si>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</si>
  <si>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</si>
  <si>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</si>
  <si>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</si>
  <si>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</si>
  <si>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</si>
  <si>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</si>
  <si>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</si>
  <si>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</si>
  <si>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</si>
  <si>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</si>
  <si>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</si>
  <si>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</si>
  <si>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</si>
  <si>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</si>
  <si>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</si>
  <si>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</si>
  <si>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</si>
  <si>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</si>
  <si>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</si>
  <si>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</si>
  <si>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</si>
  <si>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</si>
  <si>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</si>
  <si>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</si>
  <si>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</si>
  <si>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</si>
  <si>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</si>
  <si>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</si>
  <si>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</si>
  <si>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</si>
  <si>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</si>
  <si>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</si>
  <si>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</si>
  <si>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</si>
  <si>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</si>
  <si>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</si>
  <si>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</si>
  <si>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</si>
  <si>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</si>
  <si>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</si>
  <si>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</si>
  <si>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</si>
  <si>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</si>
  <si>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</si>
  <si>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</si>
  <si>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</si>
  <si>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</si>
  <si>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</si>
  <si>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</si>
  <si>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</si>
  <si>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</si>
  <si>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</si>
  <si>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</si>
  <si>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</si>
  <si>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</si>
  <si>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</si>
  <si>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</si>
  <si>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</si>
  <si>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</si>
  <si>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</si>
  <si>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</si>
  <si>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</si>
  <si>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</si>
  <si>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</si>
  <si>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</si>
  <si>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</si>
  <si>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</si>
  <si>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</si>
  <si>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</si>
  <si>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</si>
  <si>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</si>
  <si>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</si>
  <si>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</si>
  <si>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</si>
  <si>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</si>
  <si>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</si>
  <si>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</si>
  <si>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</si>
  <si>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</si>
  <si>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</si>
  <si>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</si>
  <si>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</si>
  <si>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</si>
  <si>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</si>
  <si>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</si>
  <si>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</si>
  <si>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</si>
  <si>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</si>
  <si>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</si>
  <si>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</si>
  <si>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</si>
  <si>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</si>
  <si>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</si>
  <si>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</si>
  <si>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</si>
  <si>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</si>
  <si>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</si>
  <si>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</si>
  <si>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</si>
  <si>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</si>
  <si>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</si>
  <si>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</si>
  <si>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</si>
  <si>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</si>
  <si>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</si>
  <si>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</si>
  <si>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</si>
  <si>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</si>
  <si>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</si>
  <si>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</si>
  <si>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</si>
  <si>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</si>
  <si>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</si>
  <si>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</si>
  <si>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</si>
  <si>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</si>
  <si>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</si>
  <si>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</si>
  <si>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</si>
  <si>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</si>
  <si>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</si>
  <si>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</si>
  <si>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</si>
  <si>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</si>
  <si>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</si>
  <si>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</si>
  <si>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</si>
  <si>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</si>
  <si>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</si>
  <si>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</si>
  <si>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</si>
  <si>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</si>
  <si>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</si>
  <si>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</si>
  <si>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</si>
  <si>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</si>
  <si>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</si>
  <si>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</si>
  <si>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</si>
  <si>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</si>
  <si>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</si>
  <si>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</si>
  <si>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</si>
  <si>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</si>
  <si>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</si>
  <si>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</si>
  <si>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</si>
  <si>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</si>
  <si>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</si>
  <si>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</si>
  <si>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</si>
  <si>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</si>
  <si>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</si>
  <si>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</si>
  <si>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</si>
  <si>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</si>
  <si>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</si>
  <si>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</si>
  <si>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</si>
  <si>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</si>
  <si>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</si>
  <si>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</si>
  <si>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</si>
  <si>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</si>
  <si>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</si>
  <si>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</si>
  <si>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</si>
  <si>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</si>
  <si>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</si>
  <si>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</si>
  <si>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</si>
  <si>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</si>
  <si>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</si>
  <si>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</si>
  <si>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</si>
  <si>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</si>
  <si>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</si>
  <si>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</si>
  <si>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</si>
  <si>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</si>
  <si>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</si>
  <si>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</si>
  <si>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</si>
  <si>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</si>
  <si>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</si>
  <si>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</si>
  <si>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</si>
  <si>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</si>
  <si>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</si>
  <si>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</si>
  <si>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</si>
  <si>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</si>
  <si>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</si>
  <si>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</si>
  <si>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</si>
  <si>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</si>
  <si>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</si>
  <si>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</si>
  <si>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</si>
  <si>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</si>
  <si>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</si>
  <si>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</si>
  <si>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</si>
  <si>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</si>
  <si>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</si>
  <si>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</si>
  <si>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</si>
  <si>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</si>
  <si>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</si>
  <si>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</si>
  <si>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</si>
  <si>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</si>
  <si>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</si>
  <si>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</si>
  <si>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</si>
  <si>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</si>
  <si>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</si>
  <si>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</si>
  <si>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</si>
  <si>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</si>
  <si>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</si>
  <si>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</si>
  <si>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</si>
  <si>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</si>
  <si>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</si>
  <si>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</si>
  <si>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</si>
  <si>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</si>
  <si>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</si>
  <si>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</si>
  <si>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</si>
  <si>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</si>
  <si>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</si>
  <si>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</si>
  <si>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</si>
  <si>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</si>
  <si>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</si>
  <si>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</si>
  <si>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</si>
  <si>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</si>
  <si>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</si>
  <si>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</si>
  <si>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</si>
  <si>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</si>
  <si>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</si>
  <si>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</si>
  <si>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</si>
  <si>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</si>
  <si>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</si>
  <si>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</si>
  <si>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</si>
  <si>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</si>
  <si>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</si>
  <si>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</si>
  <si>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</si>
  <si>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</si>
  <si>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</si>
  <si>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</si>
  <si>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</si>
  <si>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</si>
  <si>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</si>
  <si>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</si>
  <si>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</si>
  <si>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</si>
  <si>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</si>
  <si>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</si>
  <si>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</si>
  <si>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</si>
  <si>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</si>
  <si>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</si>
  <si>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</si>
  <si>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</si>
  <si>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</si>
  <si>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</si>
  <si>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</si>
  <si>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</si>
  <si>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</si>
  <si>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</si>
  <si>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</si>
  <si>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</si>
  <si>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</si>
  <si>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</si>
  <si>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</si>
  <si>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</si>
  <si>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</si>
  <si>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</si>
  <si>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</si>
  <si>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</si>
  <si>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</si>
  <si>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</si>
  <si>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</si>
  <si>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</si>
  <si>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</si>
  <si>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</si>
  <si>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</si>
  <si>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</si>
  <si>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</si>
  <si>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</si>
  <si>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</si>
  <si>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</si>
  <si>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</si>
  <si>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</si>
  <si>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</si>
  <si>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</si>
  <si>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</si>
  <si>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</si>
  <si>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</si>
  <si>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</si>
  <si>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</si>
  <si>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</si>
  <si>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</si>
  <si>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</si>
  <si>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</si>
  <si>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</si>
  <si>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</si>
  <si>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</si>
  <si>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</si>
  <si>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</si>
  <si>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</si>
  <si>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</si>
  <si>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</si>
  <si>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</si>
  <si>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</si>
  <si>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</si>
  <si>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</si>
  <si>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</si>
  <si>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</si>
  <si>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</si>
  <si>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</si>
  <si>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</si>
  <si>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</si>
  <si>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</si>
  <si>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</si>
  <si>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</si>
  <si>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</si>
  <si>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</si>
  <si>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</si>
  <si>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</si>
  <si>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</si>
  <si>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</si>
  <si>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</si>
  <si>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</si>
  <si>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</si>
  <si>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</si>
  <si>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</si>
  <si>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</si>
  <si>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</si>
  <si>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</si>
  <si>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</si>
  <si>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</si>
  <si>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</si>
  <si>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</si>
  <si>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</si>
  <si>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</si>
  <si>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</si>
  <si>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</si>
  <si>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</si>
  <si>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</si>
  <si>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</si>
  <si>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</si>
  <si>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</si>
  <si>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</si>
  <si>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</si>
  <si>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</si>
  <si>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</si>
  <si>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</si>
  <si>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</si>
  <si>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</si>
  <si>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</si>
  <si>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</si>
  <si>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</si>
  <si>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</si>
  <si>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</si>
  <si>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</si>
  <si>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</si>
  <si>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</si>
  <si>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</si>
  <si>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</si>
  <si>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</si>
  <si>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</si>
  <si>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</si>
  <si>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</si>
  <si>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</si>
  <si>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</si>
  <si>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</si>
  <si>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</si>
  <si>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</si>
  <si>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</si>
  <si>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</si>
  <si>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</si>
  <si>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</si>
  <si>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</si>
  <si>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</si>
  <si>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</si>
  <si>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</si>
  <si>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</si>
  <si>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</si>
  <si>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</si>
  <si>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</si>
  <si>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</si>
  <si>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</si>
  <si>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</si>
  <si>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</si>
  <si>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</si>
  <si>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</si>
  <si>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</si>
  <si>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</si>
  <si>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</si>
  <si>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</si>
  <si>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</si>
  <si>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</si>
  <si>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</si>
  <si>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</si>
  <si>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</si>
  <si>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</si>
  <si>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</si>
  <si>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</si>
  <si>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</si>
  <si>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</si>
  <si>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</si>
  <si>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</si>
  <si>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</si>
  <si>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</si>
  <si>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</si>
  <si>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</si>
  <si>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</si>
  <si>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</si>
  <si>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</si>
  <si>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</si>
  <si>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</si>
  <si>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</si>
  <si>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</si>
  <si>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</si>
  <si>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</si>
  <si>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</si>
  <si>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</si>
  <si>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</si>
  <si>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</si>
  <si>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</si>
  <si>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</si>
  <si>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</si>
  <si>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</si>
  <si>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</si>
  <si>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</si>
  <si>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</si>
  <si>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</si>
  <si>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</si>
  <si>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</si>
  <si>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</si>
  <si>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</si>
  <si>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</si>
  <si>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</si>
  <si>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</si>
  <si>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</si>
  <si>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</si>
  <si>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</si>
  <si>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</si>
  <si>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</si>
  <si>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</si>
  <si>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</si>
  <si>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</si>
  <si>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</si>
  <si>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</si>
  <si>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</si>
  <si>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</si>
  <si>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</si>
  <si>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</si>
  <si>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</si>
  <si>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</si>
  <si>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</si>
  <si>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</si>
  <si>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</si>
  <si>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</si>
  <si>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</si>
  <si>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</si>
  <si>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</si>
  <si>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</si>
  <si>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</si>
  <si>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</si>
  <si>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</si>
  <si>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</si>
  <si>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</si>
  <si>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</si>
  <si>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</si>
  <si>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</si>
  <si>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</si>
  <si>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</si>
  <si>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</si>
  <si>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</si>
  <si>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</si>
  <si>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</si>
  <si>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</si>
  <si>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</si>
  <si>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</si>
  <si>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</si>
  <si>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</si>
  <si>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</si>
  <si>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</si>
  <si>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</si>
  <si>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</si>
  <si>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</si>
  <si>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</si>
  <si>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</si>
  <si>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</si>
  <si>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</si>
  <si>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</si>
  <si>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</si>
  <si>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</si>
  <si>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</si>
  <si>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</si>
  <si>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</si>
  <si>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</si>
  <si>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</si>
  <si>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</si>
  <si>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</si>
  <si>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</si>
  <si>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</si>
  <si>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</si>
  <si>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</si>
  <si>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</si>
  <si>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</si>
  <si>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</si>
  <si>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</si>
  <si>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</si>
  <si>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</si>
  <si>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</si>
  <si>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</si>
  <si>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</si>
  <si>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</si>
  <si>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</si>
  <si>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</si>
  <si>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</si>
  <si>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</si>
  <si>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</si>
  <si>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</si>
  <si>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</si>
  <si>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</si>
  <si>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</si>
  <si>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</si>
  <si>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</si>
  <si>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</si>
  <si>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</si>
  <si>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</si>
  <si>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</si>
  <si>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</si>
  <si>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</si>
  <si>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</si>
  <si>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</si>
  <si>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</si>
  <si>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</si>
  <si>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</si>
  <si>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</si>
  <si>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</si>
  <si>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</si>
  <si>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</si>
  <si>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</si>
  <si>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</si>
  <si>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</si>
  <si>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</si>
  <si>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</si>
  <si>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</si>
  <si>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</si>
  <si>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</si>
  <si>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</si>
  <si>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</si>
  <si>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</si>
  <si>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</si>
  <si>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</si>
  <si>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</si>
  <si>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</si>
  <si>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</si>
  <si>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</si>
  <si>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</si>
  <si>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</si>
  <si>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</si>
  <si>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</si>
  <si>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</si>
  <si>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</si>
  <si>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</si>
  <si>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</si>
  <si>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</si>
  <si>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</si>
  <si>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</si>
  <si>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</si>
  <si>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</si>
  <si>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</si>
  <si>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</si>
  <si>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</si>
  <si>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</si>
  <si>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</si>
  <si>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</si>
  <si>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</si>
  <si>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</si>
  <si>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</si>
  <si>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</si>
  <si>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</si>
  <si>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</si>
  <si>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</si>
  <si>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</si>
  <si>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</si>
  <si>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</si>
  <si>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</si>
  <si>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</si>
  <si>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</si>
  <si>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</si>
  <si>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</si>
  <si>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</si>
  <si>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</si>
  <si>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</si>
  <si>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</si>
  <si>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</si>
  <si>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</si>
  <si>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</si>
  <si>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</si>
  <si>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</si>
  <si>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</si>
  <si>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</si>
  <si>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</si>
  <si>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</si>
  <si>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</si>
  <si>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</si>
  <si>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</si>
  <si>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</si>
  <si>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</si>
  <si>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</si>
  <si>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</si>
  <si>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</si>
  <si>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</si>
  <si>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</si>
  <si>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</si>
  <si>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</si>
  <si>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</si>
  <si>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</si>
  <si>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</si>
  <si>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</si>
  <si>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</si>
  <si>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</si>
  <si>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</si>
  <si>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</si>
  <si>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</si>
  <si>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</si>
  <si>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</si>
  <si>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</si>
  <si>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</si>
  <si>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</si>
  <si>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</si>
  <si>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</si>
  <si>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</si>
  <si>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</si>
  <si>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</si>
  <si>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</si>
  <si>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</si>
  <si>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</si>
  <si>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</si>
  <si>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</si>
  <si>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</si>
  <si>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</si>
  <si>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</si>
  <si>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</si>
  <si>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</si>
  <si>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</si>
  <si>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</si>
  <si>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</si>
  <si>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</si>
  <si>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</si>
  <si>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</si>
  <si>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</si>
  <si>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</si>
  <si>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</si>
  <si>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</si>
  <si>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</si>
  <si>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</si>
  <si>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</si>
  <si>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</si>
  <si>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</si>
  <si>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</si>
  <si>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</si>
  <si>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</si>
  <si>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</si>
  <si>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</si>
  <si>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</si>
  <si>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</si>
  <si>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</si>
  <si>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</si>
  <si>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</si>
  <si>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</si>
  <si>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</si>
  <si>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</si>
  <si>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</si>
  <si>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</si>
  <si>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</si>
  <si>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</si>
  <si>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</si>
  <si>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</si>
  <si>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</si>
  <si>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</si>
  <si>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</si>
  <si>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</si>
  <si>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</si>
  <si>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</si>
  <si>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</si>
  <si>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</si>
  <si>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</si>
  <si>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</si>
  <si>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</si>
  <si>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</si>
  <si>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</si>
  <si>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</si>
  <si>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</si>
  <si>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</si>
  <si>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</si>
  <si>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</si>
  <si>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</si>
  <si>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</si>
  <si>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</si>
  <si>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</si>
  <si>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</si>
  <si>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</si>
  <si>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</si>
  <si>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</si>
  <si>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</si>
  <si>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</si>
  <si>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</si>
  <si>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</si>
  <si>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</si>
  <si>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</si>
  <si>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</si>
  <si>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</si>
  <si>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</si>
  <si>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</si>
  <si>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</si>
  <si>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</si>
  <si>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</si>
  <si>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</si>
  <si>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</si>
  <si>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</si>
  <si>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</si>
  <si>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</si>
  <si>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</si>
  <si>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</si>
  <si>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</si>
  <si>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</si>
  <si>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</si>
  <si>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</si>
  <si>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</si>
  <si>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</si>
  <si>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</si>
  <si>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</si>
  <si>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</si>
  <si>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</si>
  <si>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</si>
  <si>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</si>
  <si>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</si>
  <si>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</si>
  <si>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</si>
  <si>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</si>
  <si>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</si>
  <si>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</si>
  <si>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</si>
  <si>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</si>
  <si>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</si>
  <si>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</si>
  <si>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</si>
  <si>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</si>
  <si>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</si>
  <si>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</si>
  <si>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</si>
  <si>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</si>
  <si>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</si>
  <si>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</si>
  <si>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</si>
  <si>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</si>
  <si>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</si>
  <si>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</si>
  <si>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</si>
  <si>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</si>
  <si>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</si>
  <si>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</si>
  <si>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</si>
  <si>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</si>
  <si>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</si>
  <si>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</si>
  <si>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</si>
  <si>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</si>
  <si>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</si>
  <si>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</si>
  <si>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</si>
  <si>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</si>
  <si>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</si>
  <si>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</si>
  <si>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</si>
  <si>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</si>
  <si>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</si>
  <si>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</si>
  <si>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</si>
  <si>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</si>
  <si>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</si>
  <si>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</si>
  <si>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</si>
  <si>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</si>
  <si>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</si>
  <si>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</si>
  <si>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</si>
  <si>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</si>
  <si>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</si>
  <si>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</si>
  <si>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</si>
  <si>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</si>
  <si>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</si>
  <si>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</si>
  <si>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</si>
  <si>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</si>
  <si>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</si>
  <si>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</si>
  <si>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</si>
  <si>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</si>
  <si>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</si>
  <si>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</si>
  <si>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</si>
  <si>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</si>
  <si>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</si>
  <si>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</si>
  <si>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</si>
  <si>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</si>
  <si>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</si>
  <si>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</si>
  <si>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</si>
  <si>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</si>
  <si>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</si>
  <si>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</si>
  <si>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</si>
  <si>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</si>
  <si>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</si>
  <si>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</si>
  <si>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</si>
  <si>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</si>
  <si>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</si>
  <si>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</si>
  <si>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</si>
  <si>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</si>
  <si>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</si>
  <si>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</si>
  <si>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</si>
  <si>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</si>
  <si>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</si>
  <si>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</si>
  <si>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</si>
  <si>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</si>
  <si>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</si>
  <si>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</si>
  <si>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</si>
  <si>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</si>
  <si>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</si>
  <si>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</si>
  <si>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</si>
  <si>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</si>
  <si>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</si>
  <si>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</si>
  <si>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</si>
  <si>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</si>
  <si>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</si>
  <si>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</si>
  <si>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</si>
  <si>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</si>
  <si>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</si>
  <si>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</si>
  <si>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</si>
  <si>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</si>
  <si>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</si>
  <si>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</si>
  <si>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</si>
  <si>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</si>
  <si>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</si>
  <si>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</si>
  <si>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</si>
  <si>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</si>
  <si>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</si>
  <si>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</si>
  <si>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</si>
  <si>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</si>
  <si>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</si>
  <si>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</si>
  <si>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</si>
  <si>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</si>
  <si>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</si>
  <si>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</si>
  <si>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</si>
  <si>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</si>
  <si>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</si>
  <si>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</si>
  <si>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</si>
  <si>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</si>
  <si>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</si>
  <si>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</si>
  <si>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</si>
  <si>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</si>
  <si>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</si>
  <si>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</si>
  <si>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</si>
  <si>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</si>
  <si>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</si>
  <si>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</si>
  <si>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</si>
  <si>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</si>
  <si>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</si>
  <si>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</si>
  <si>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</si>
  <si>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</si>
  <si>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</si>
  <si>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</si>
  <si>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</si>
  <si>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</si>
  <si>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</si>
  <si>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</si>
  <si>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</si>
  <si>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</si>
  <si>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</si>
  <si>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</si>
  <si>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</si>
  <si>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</si>
  <si>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</si>
  <si>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</si>
  <si>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</si>
  <si>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</si>
  <si>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</si>
  <si>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</si>
  <si>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</si>
  <si>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</si>
  <si>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</si>
  <si>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</si>
  <si>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</si>
  <si>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</si>
  <si>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</si>
  <si>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</si>
  <si>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</si>
  <si>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</si>
  <si>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</si>
  <si>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</si>
  <si>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</si>
  <si>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</si>
  <si>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</si>
  <si>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</si>
  <si>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</si>
  <si>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</si>
  <si>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</si>
  <si>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</si>
  <si>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</si>
  <si>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</si>
  <si>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</si>
  <si>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</si>
  <si>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</si>
  <si>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</si>
  <si>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</si>
  <si>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</si>
  <si>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</si>
  <si>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</si>
  <si>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</si>
  <si>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</si>
  <si>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</si>
  <si>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</si>
  <si>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</si>
  <si>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</si>
  <si>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</si>
  <si>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</si>
  <si>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</si>
  <si>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</si>
  <si>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</si>
  <si>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</si>
  <si>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</si>
  <si>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</si>
  <si>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</si>
  <si>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</si>
  <si>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</si>
  <si>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</si>
  <si>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</si>
  <si>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</si>
  <si>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</si>
  <si>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</si>
  <si>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</si>
  <si>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</si>
  <si>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</si>
  <si>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</si>
  <si>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</si>
  <si>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</si>
  <si>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</si>
  <si>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</si>
  <si>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</si>
  <si>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</si>
  <si>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</si>
  <si>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</si>
  <si>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</si>
  <si>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</si>
  <si>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</si>
  <si>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</si>
  <si>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</si>
  <si>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</si>
  <si>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</si>
  <si>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</si>
  <si>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</si>
  <si>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</si>
  <si>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</si>
  <si>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</si>
  <si>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</si>
  <si>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</si>
  <si>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</si>
  <si>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</si>
  <si>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</si>
  <si>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</si>
  <si>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</si>
  <si>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</si>
  <si>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</si>
  <si>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</si>
  <si>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</si>
  <si>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</si>
  <si>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</si>
  <si>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</si>
  <si>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</si>
  <si>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</si>
  <si>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</si>
  <si>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</si>
  <si>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</si>
  <si>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</si>
  <si>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</si>
  <si>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</si>
  <si>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</si>
  <si>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</si>
  <si>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</si>
  <si>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</si>
  <si>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</si>
  <si>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</si>
  <si>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</si>
  <si>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</si>
  <si>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</si>
  <si>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</si>
  <si>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</si>
  <si>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</si>
  <si>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</si>
  <si>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</si>
  <si>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</si>
  <si>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</si>
  <si>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</si>
  <si>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</si>
  <si>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</si>
  <si>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</si>
  <si>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</si>
  <si>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</si>
  <si>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</si>
  <si>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</si>
  <si>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</si>
  <si>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</si>
  <si>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</si>
  <si>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</si>
  <si>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</si>
  <si>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</si>
  <si>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</si>
  <si>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</si>
  <si>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</si>
  <si>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</si>
  <si>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</si>
  <si>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</si>
  <si>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</si>
  <si>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</si>
  <si>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</si>
  <si>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</si>
  <si>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</si>
  <si>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</si>
  <si>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</si>
  <si>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</si>
  <si>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</si>
  <si>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</si>
  <si>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</si>
  <si>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</si>
  <si>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</si>
  <si>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</si>
  <si>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</si>
  <si>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</si>
  <si>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</si>
  <si>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</si>
  <si>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</si>
  <si>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</si>
  <si>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</si>
  <si>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</si>
  <si>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</si>
  <si>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</si>
  <si>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</si>
  <si>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</si>
  <si>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</si>
  <si>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</si>
  <si>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</si>
  <si>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</si>
  <si>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</si>
  <si>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</si>
  <si>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</si>
  <si>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</si>
  <si>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</si>
  <si>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</si>
  <si>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</si>
  <si>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</si>
  <si>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</si>
  <si>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</si>
  <si>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</si>
  <si>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</si>
  <si>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</si>
  <si>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</si>
  <si>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</si>
  <si>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</si>
  <si>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</si>
  <si>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</si>
  <si>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</si>
  <si>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</si>
  <si>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</si>
  <si>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</si>
  <si>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</si>
  <si>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</si>
  <si>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</si>
  <si>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</si>
  <si>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</si>
  <si>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</si>
  <si>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</si>
  <si>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</si>
  <si>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</si>
  <si>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</si>
  <si>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</si>
  <si>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</si>
  <si>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</si>
  <si>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</si>
  <si>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</si>
  <si>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</si>
  <si>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</si>
  <si>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</si>
  <si>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</si>
  <si>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</si>
  <si>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</si>
  <si>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</si>
  <si>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</si>
  <si>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</si>
  <si>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</si>
  <si>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</si>
  <si>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</si>
  <si>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</si>
  <si>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</si>
  <si>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</si>
  <si>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</si>
  <si>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</si>
  <si>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</si>
  <si>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</si>
  <si>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</si>
  <si>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</si>
  <si>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</si>
  <si>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</si>
  <si>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</si>
  <si>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</si>
  <si>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</si>
  <si>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</si>
  <si>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</si>
  <si>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</si>
  <si>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</si>
  <si>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</si>
  <si>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</si>
  <si>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</si>
  <si>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</si>
  <si>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</si>
  <si>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</si>
  <si>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</si>
  <si>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</si>
  <si>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</si>
  <si>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</si>
  <si>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</si>
  <si>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</si>
  <si>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</si>
  <si>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</si>
  <si>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</si>
  <si>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</si>
  <si>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</si>
  <si>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</si>
  <si>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</si>
  <si>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</si>
  <si>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</si>
  <si>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</si>
  <si>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</si>
  <si>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</si>
  <si>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</si>
  <si>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</si>
  <si>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</si>
  <si>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</si>
  <si>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</si>
  <si>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</si>
  <si>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</si>
  <si>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</si>
  <si>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</si>
  <si>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</si>
  <si>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</si>
  <si>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</si>
  <si>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</si>
  <si>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</si>
  <si>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</si>
  <si>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</si>
  <si>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</si>
  <si>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</si>
  <si>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</si>
  <si>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</si>
  <si>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</si>
  <si>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</si>
  <si>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</si>
  <si>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</si>
  <si>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</si>
  <si>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</si>
  <si>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</si>
  <si>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</si>
  <si>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</si>
  <si>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</si>
  <si>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</si>
  <si>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</si>
  <si>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</si>
  <si>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</si>
  <si>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</si>
  <si>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</si>
  <si>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</si>
  <si>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</si>
  <si>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</si>
  <si>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</si>
  <si>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</si>
  <si>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</si>
  <si>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</si>
  <si>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</si>
  <si>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</si>
  <si>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</si>
  <si>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</si>
  <si>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</si>
  <si>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</si>
  <si>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</si>
  <si>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</si>
  <si>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</si>
  <si>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</si>
  <si>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</si>
  <si>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</si>
  <si>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</si>
  <si>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</si>
  <si>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</si>
  <si>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</si>
  <si>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</si>
  <si>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</si>
  <si>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</si>
  <si>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</si>
  <si>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</si>
  <si>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</si>
  <si>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</si>
  <si>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</si>
  <si>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</si>
  <si>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</si>
  <si>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</si>
  <si>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</si>
  <si>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</si>
  <si>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</si>
  <si>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</si>
  <si>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</si>
  <si>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</si>
  <si>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</si>
  <si>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</si>
  <si>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</si>
  <si>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</si>
  <si>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</si>
  <si>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</si>
  <si>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</si>
  <si>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</si>
  <si>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</si>
  <si>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</si>
  <si>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</si>
  <si>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</si>
  <si>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</si>
  <si>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</si>
  <si>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</si>
  <si>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</si>
  <si>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</si>
  <si>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</si>
  <si>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</si>
  <si>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</si>
  <si>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</si>
  <si>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</si>
  <si>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</si>
  <si>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</si>
  <si>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</si>
  <si>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</si>
  <si>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</si>
  <si>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</si>
  <si>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</si>
  <si>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</si>
  <si>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</si>
  <si>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</si>
  <si>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</si>
  <si>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</si>
  <si>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</si>
  <si>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</si>
  <si>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</si>
  <si>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</si>
  <si>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</si>
  <si>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</si>
  <si>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</si>
  <si>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</si>
  <si>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</si>
  <si>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</si>
  <si>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</si>
  <si>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</si>
  <si>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</si>
  <si>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</si>
  <si>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</si>
  <si>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</si>
  <si>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</si>
  <si>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</si>
  <si>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</si>
  <si>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</si>
  <si>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</si>
  <si>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</si>
  <si>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</si>
  <si>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</si>
  <si>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</si>
  <si>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</si>
  <si>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</si>
  <si>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</si>
  <si>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</si>
  <si>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</si>
  <si>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</si>
  <si>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</si>
  <si>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</si>
  <si>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</si>
  <si>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</si>
  <si>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</si>
  <si>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</si>
  <si>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</si>
  <si>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</si>
  <si>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</si>
  <si>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</si>
  <si>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</si>
  <si>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</si>
  <si>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</si>
  <si>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</si>
  <si>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</si>
  <si>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</si>
  <si>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</si>
  <si>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</si>
  <si>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</si>
  <si>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</si>
  <si>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</si>
  <si>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</si>
  <si>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</si>
  <si>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</si>
  <si>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</si>
  <si>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</si>
  <si>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</si>
  <si>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</si>
  <si>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</si>
  <si>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</si>
  <si>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</si>
  <si>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</si>
  <si>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</si>
  <si>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</si>
  <si>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</si>
  <si>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</si>
  <si>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</si>
  <si>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</si>
  <si>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</si>
  <si>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</si>
  <si>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</si>
  <si>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</si>
  <si>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</si>
  <si>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</si>
  <si>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</si>
  <si>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</si>
  <si>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</si>
  <si>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</si>
  <si>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</si>
  <si>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</si>
  <si>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</si>
  <si>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</si>
  <si>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</si>
  <si>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</si>
  <si>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</si>
  <si>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</si>
  <si>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</si>
  <si>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</si>
  <si>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</si>
  <si>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</si>
  <si>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</si>
  <si>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</si>
  <si>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</si>
  <si>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</si>
  <si>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</si>
  <si>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</si>
  <si>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</si>
  <si>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</si>
  <si>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</si>
  <si>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</si>
  <si>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</si>
  <si>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</si>
  <si>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</si>
  <si>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</si>
  <si>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</si>
  <si>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</si>
  <si>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</si>
  <si>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</si>
  <si>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</si>
  <si>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</si>
  <si>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</si>
  <si>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</si>
  <si>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</si>
  <si>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</si>
  <si>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</si>
  <si>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</si>
  <si>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</si>
  <si>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</si>
  <si>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</si>
  <si>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</si>
  <si>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</si>
  <si>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</si>
  <si>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</si>
  <si>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</si>
  <si>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</si>
  <si>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</si>
  <si>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</si>
  <si>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</si>
  <si>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</si>
  <si>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</si>
  <si>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</si>
  <si>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</si>
  <si>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</si>
  <si>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</si>
  <si>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</si>
  <si>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</si>
  <si>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</si>
  <si>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</si>
  <si>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</si>
  <si>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</si>
  <si>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</si>
  <si>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</si>
  <si>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</si>
  <si>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</si>
  <si>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</si>
  <si>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</si>
  <si>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</si>
  <si>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</si>
  <si>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</si>
  <si>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</si>
  <si>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</si>
  <si>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</si>
  <si>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</si>
  <si>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</si>
  <si>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</si>
  <si>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</si>
  <si>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</si>
  <si>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</si>
  <si>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</si>
  <si>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</si>
  <si>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</si>
  <si>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</si>
  <si>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</si>
  <si>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</si>
  <si>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</si>
  <si>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</si>
  <si>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</si>
  <si>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</si>
  <si>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</si>
  <si>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</si>
  <si>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</si>
  <si>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</si>
  <si>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</si>
  <si>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</si>
  <si>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</si>
  <si>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</si>
  <si>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</si>
  <si>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</si>
  <si>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</si>
  <si>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</si>
  <si>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</si>
  <si>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</si>
  <si>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</si>
  <si>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</si>
  <si>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</si>
  <si>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</si>
  <si>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</si>
  <si>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</si>
  <si>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</si>
  <si>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</si>
  <si>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</si>
  <si>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</si>
  <si>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</si>
  <si>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</si>
  <si>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</si>
  <si>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</si>
  <si>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</si>
  <si>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</si>
  <si>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</si>
  <si>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</si>
  <si>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</si>
  <si>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</si>
  <si>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</si>
  <si>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</si>
  <si>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</si>
  <si>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</si>
  <si>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</si>
  <si>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</si>
  <si>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</si>
  <si>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</si>
  <si>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</si>
  <si>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</si>
  <si>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</si>
  <si>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</si>
  <si>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</si>
  <si>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</si>
  <si>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</si>
  <si>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</si>
  <si>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</si>
  <si>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</si>
  <si>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</si>
  <si>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</si>
  <si>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</si>
  <si>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</si>
  <si>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</si>
  <si>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</si>
  <si>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</si>
  <si>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</si>
  <si>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</si>
  <si>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</si>
  <si>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</si>
  <si>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</si>
  <si>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</si>
  <si>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</si>
  <si>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</si>
  <si>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</si>
  <si>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</si>
  <si>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</si>
  <si>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</si>
  <si>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</si>
  <si>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</si>
  <si>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</si>
  <si>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</si>
  <si>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</si>
  <si>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</si>
  <si>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</si>
  <si>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</si>
  <si>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</si>
  <si>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</si>
  <si>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</si>
  <si>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</si>
  <si>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</si>
  <si>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</si>
  <si>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</si>
  <si>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</si>
  <si>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</si>
  <si>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</si>
  <si>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</si>
  <si>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</si>
  <si>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</si>
  <si>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</si>
  <si>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</si>
  <si>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</si>
  <si>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</si>
  <si>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</si>
  <si>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</si>
  <si>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</si>
  <si>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</si>
  <si>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</si>
  <si>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</si>
  <si>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</si>
  <si>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</si>
  <si>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</si>
  <si>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</si>
  <si>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</si>
  <si>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</si>
  <si>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</si>
  <si>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</si>
  <si>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</si>
  <si>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</si>
  <si>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</si>
  <si>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</si>
  <si>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</si>
  <si>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</si>
  <si>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</si>
  <si>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</si>
  <si>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</si>
  <si>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</si>
  <si>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</si>
  <si>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</si>
  <si>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</si>
  <si>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</si>
  <si>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</si>
  <si>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</si>
  <si>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</si>
  <si>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</si>
  <si>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</si>
  <si>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</si>
  <si>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</si>
  <si>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</si>
  <si>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</si>
  <si>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</si>
  <si>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</si>
  <si>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</si>
  <si>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</si>
  <si>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</si>
  <si>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</si>
  <si>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</si>
  <si>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</si>
  <si>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</si>
  <si>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</si>
  <si>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</si>
  <si>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</si>
  <si>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</si>
  <si>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</si>
  <si>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</si>
  <si>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</si>
  <si>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</si>
  <si>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</si>
  <si>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</si>
  <si>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</si>
  <si>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</si>
  <si>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</si>
  <si>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</si>
  <si>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</si>
  <si>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</si>
  <si>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</si>
  <si>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</si>
  <si>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</si>
  <si>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</si>
  <si>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</si>
  <si>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</si>
  <si>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</si>
  <si>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</si>
  <si>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</si>
  <si>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</si>
  <si>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</si>
  <si>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</si>
  <si>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</si>
  <si>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</si>
  <si>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</si>
  <si>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</si>
  <si>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</si>
  <si>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</si>
  <si>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</si>
  <si>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</si>
  <si>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</si>
  <si>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</si>
  <si>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</si>
  <si>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</si>
  <si>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</si>
  <si>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</si>
  <si>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</si>
  <si>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</si>
  <si>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</si>
  <si>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</si>
  <si>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</si>
  <si>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</si>
  <si>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</si>
  <si>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</si>
  <si>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</si>
  <si>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</si>
  <si>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</si>
  <si>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</si>
  <si>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</si>
  <si>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</si>
  <si>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</si>
  <si>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</si>
  <si>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</si>
  <si>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</si>
  <si>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</si>
  <si>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</si>
  <si>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</si>
  <si>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</si>
  <si>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</si>
  <si>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</si>
  <si>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</si>
  <si>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</si>
  <si>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</si>
  <si>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</si>
  <si>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</si>
  <si>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</si>
  <si>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</si>
  <si>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</si>
  <si>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</si>
  <si>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</si>
  <si>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</si>
  <si>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</si>
  <si>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</si>
  <si>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</si>
  <si>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</si>
  <si>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</si>
  <si>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</si>
  <si>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</si>
  <si>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</si>
  <si>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</si>
  <si>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</si>
  <si>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</si>
  <si>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</si>
  <si>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</si>
  <si>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</si>
  <si>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</si>
  <si>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</si>
  <si>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</si>
  <si>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</si>
  <si>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</si>
  <si>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</si>
  <si>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</si>
  <si>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</si>
  <si>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</si>
  <si>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</si>
  <si>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</si>
  <si>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</si>
  <si>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</si>
  <si>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</si>
  <si>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</si>
  <si>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</si>
  <si>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</si>
  <si>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</si>
  <si>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</si>
  <si>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</si>
  <si>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</si>
  <si>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</si>
  <si>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</si>
  <si>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</si>
  <si>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</si>
  <si>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</si>
  <si>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</si>
  <si>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</si>
  <si>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</si>
  <si>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</si>
  <si>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</si>
  <si>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</si>
  <si>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</si>
  <si>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</si>
  <si>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</si>
  <si>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</si>
  <si>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</si>
  <si>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</si>
  <si>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</si>
  <si>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</si>
  <si>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</si>
  <si>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</si>
  <si>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</si>
  <si>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</si>
  <si>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</si>
  <si>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</si>
  <si>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</si>
  <si>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</si>
  <si>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</si>
  <si>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</si>
  <si>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</si>
  <si>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</si>
  <si>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</si>
  <si>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</si>
  <si>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</si>
  <si>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</si>
  <si>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</si>
  <si>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</si>
  <si>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</si>
  <si>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</si>
  <si>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</si>
  <si>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</si>
  <si>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</si>
  <si>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</si>
  <si>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</si>
  <si>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</si>
  <si>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</si>
  <si>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</si>
  <si>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</si>
  <si>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</si>
  <si>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</si>
  <si>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</si>
  <si>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</si>
  <si>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</si>
  <si>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</si>
  <si>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</si>
  <si>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</si>
  <si>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</si>
  <si>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</si>
  <si>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</si>
  <si>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</si>
  <si>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</si>
  <si>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</si>
  <si>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</si>
  <si>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</si>
  <si>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</si>
  <si>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</si>
  <si>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</si>
  <si>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</si>
  <si>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</si>
  <si>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</si>
  <si>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</si>
  <si>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</si>
  <si>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</si>
  <si>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</si>
  <si>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</si>
  <si>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</si>
  <si>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</si>
  <si>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</si>
  <si>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</si>
  <si>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</si>
  <si>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</si>
  <si>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</si>
  <si>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</si>
  <si>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</si>
  <si>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</si>
  <si>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</si>
  <si>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</si>
  <si>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</si>
  <si>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</si>
  <si>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</si>
  <si>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</si>
  <si>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</si>
  <si>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</si>
  <si>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</si>
  <si>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</si>
  <si>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</si>
  <si>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</si>
  <si>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</si>
  <si>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</si>
  <si>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</si>
  <si>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</si>
  <si>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</si>
  <si>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</si>
  <si>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</si>
  <si>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</si>
  <si>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</si>
  <si>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</si>
  <si>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</si>
  <si>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</si>
  <si>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</si>
  <si>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</si>
  <si>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</si>
  <si>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</si>
  <si>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</si>
  <si>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</si>
  <si>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</si>
  <si>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</si>
  <si>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</si>
  <si>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</si>
  <si>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</si>
  <si>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</si>
  <si>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</si>
  <si>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</si>
  <si>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</si>
  <si>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</si>
  <si>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</si>
  <si>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</si>
  <si>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</si>
  <si>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</si>
  <si>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</si>
  <si>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</si>
  <si>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</si>
  <si>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</si>
  <si>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</si>
  <si>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</si>
  <si>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</si>
  <si>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</si>
  <si>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</si>
  <si>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</si>
  <si>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</si>
  <si>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</si>
  <si>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</si>
  <si>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</si>
  <si>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</si>
  <si>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</si>
  <si>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</si>
  <si>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</si>
  <si>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</si>
  <si>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</si>
  <si>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</si>
  <si>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</si>
  <si>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</si>
  <si>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</si>
  <si>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</si>
  <si>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</si>
  <si>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</si>
  <si>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</si>
  <si>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</si>
  <si>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</si>
  <si>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</si>
  <si>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</si>
  <si>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</si>
  <si>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</si>
  <si>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</si>
  <si>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</si>
  <si>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</si>
  <si>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</si>
  <si>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</si>
  <si>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</si>
  <si>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</si>
  <si>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</si>
  <si>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</si>
  <si>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</si>
  <si>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</si>
  <si>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</si>
  <si>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</si>
  <si>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</si>
  <si>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</si>
  <si>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</si>
  <si>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</si>
  <si>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</si>
  <si>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</si>
  <si>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</si>
  <si>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</si>
  <si>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</si>
  <si>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</si>
  <si>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</si>
  <si>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</si>
  <si>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</si>
  <si>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</si>
  <si>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</si>
  <si>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</si>
  <si>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</si>
  <si>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</si>
  <si>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</si>
  <si>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</si>
  <si>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</si>
  <si>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</si>
  <si>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</si>
  <si>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</si>
  <si>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</si>
  <si>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</si>
  <si>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</si>
  <si>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</si>
  <si>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</si>
  <si>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</si>
  <si>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</si>
  <si>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</si>
  <si>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</si>
  <si>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</si>
  <si>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</si>
  <si>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</si>
  <si>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</si>
  <si>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</si>
  <si>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</si>
  <si>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</si>
  <si>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</si>
  <si>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</si>
  <si>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</si>
  <si>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</si>
  <si>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</si>
  <si>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</si>
  <si>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</si>
  <si>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</si>
  <si>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</si>
  <si>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</si>
  <si>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</si>
  <si>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</si>
  <si>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</si>
  <si>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</si>
  <si>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</si>
  <si>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</si>
  <si>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</si>
  <si>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</si>
  <si>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</si>
  <si>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</si>
  <si>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</si>
  <si>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</si>
  <si>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</si>
  <si>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</si>
  <si>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</si>
  <si>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</si>
  <si>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</si>
  <si>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</si>
  <si>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</si>
  <si>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</si>
  <si>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</si>
  <si>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</si>
  <si>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</si>
  <si>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</si>
  <si>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</si>
  <si>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</si>
  <si>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</si>
  <si>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</si>
  <si>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</si>
  <si>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</si>
  <si>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</si>
  <si>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</si>
  <si>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</si>
  <si>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</si>
  <si>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</si>
  <si>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</si>
  <si>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</si>
  <si>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</si>
  <si>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</si>
  <si>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</si>
  <si>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</si>
  <si>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</si>
  <si>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</si>
  <si>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</si>
  <si>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</si>
  <si>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</si>
  <si>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</si>
  <si>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</si>
  <si>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</si>
  <si>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</si>
  <si>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</si>
  <si>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</si>
  <si>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</si>
  <si>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</si>
  <si>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</si>
  <si>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</si>
  <si>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</si>
  <si>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</si>
  <si>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</si>
  <si>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</si>
  <si>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</si>
  <si>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</si>
  <si>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</si>
  <si>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</si>
  <si>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</si>
  <si>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</si>
  <si>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</si>
  <si>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</si>
  <si>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</si>
  <si>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</si>
  <si>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</si>
  <si>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</si>
  <si>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</si>
  <si>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</si>
  <si>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</si>
  <si>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</si>
  <si>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</si>
  <si>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</si>
  <si>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</si>
  <si>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</si>
  <si>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</si>
  <si>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</si>
  <si>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</si>
  <si>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</si>
  <si>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</si>
  <si>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</si>
  <si>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</si>
  <si>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</si>
  <si>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</si>
  <si>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</si>
  <si>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</si>
  <si>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</si>
  <si>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</si>
  <si>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</si>
  <si>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</si>
  <si>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</si>
  <si>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</si>
  <si>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</si>
  <si>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</si>
  <si>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</si>
  <si>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</si>
  <si>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</si>
  <si>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</si>
  <si>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</si>
  <si>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</si>
  <si>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</si>
  <si>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</si>
  <si>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</si>
  <si>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</si>
  <si>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</si>
  <si>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</si>
  <si>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</si>
  <si>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</si>
  <si>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</si>
  <si>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</si>
  <si>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</si>
  <si>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</si>
  <si>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</si>
  <si>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</si>
  <si>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</si>
  <si>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</si>
  <si>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</si>
  <si>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</si>
  <si>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</si>
  <si>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</si>
  <si>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</si>
  <si>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</si>
  <si>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</si>
  <si>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</si>
  <si>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</si>
  <si>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</si>
  <si>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</si>
  <si>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</si>
  <si>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</si>
  <si>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</si>
  <si>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</si>
  <si>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</si>
  <si>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</si>
  <si>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</si>
  <si>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</si>
  <si>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</si>
  <si>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</si>
  <si>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</si>
  <si>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</si>
  <si>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</si>
  <si>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</si>
  <si>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</si>
  <si>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</si>
  <si>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</si>
  <si>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</si>
  <si>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</si>
  <si>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</si>
  <si>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</si>
  <si>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</si>
  <si>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</si>
  <si>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</si>
  <si>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</si>
  <si>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</si>
  <si>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</si>
  <si>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</si>
  <si>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</si>
  <si>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</si>
  <si>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</si>
  <si>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</si>
  <si>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</si>
  <si>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</si>
  <si>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</si>
  <si>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</si>
  <si>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</si>
  <si>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</si>
  <si>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</si>
  <si>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</si>
  <si>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</si>
  <si>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</si>
  <si>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</si>
  <si>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</si>
  <si>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</si>
  <si>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</si>
  <si>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</si>
  <si>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</si>
  <si>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</si>
  <si>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</si>
  <si>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</si>
  <si>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</si>
  <si>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</si>
  <si>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</si>
  <si>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</si>
  <si>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</si>
  <si>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</si>
  <si>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</si>
  <si>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</si>
  <si>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</si>
  <si>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</si>
  <si>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</si>
  <si>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</si>
  <si>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</si>
  <si>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</si>
  <si>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</si>
  <si>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</si>
  <si>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</si>
  <si>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</si>
  <si>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</si>
  <si>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</si>
  <si>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</si>
  <si>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</si>
  <si>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</si>
  <si>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</si>
  <si>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</si>
  <si>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</si>
  <si>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</si>
  <si>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</si>
  <si>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</si>
  <si>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</si>
  <si>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</si>
  <si>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</si>
  <si>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</si>
  <si>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</si>
  <si>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</si>
  <si>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</si>
  <si>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</si>
  <si>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</si>
  <si>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</si>
  <si>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</si>
  <si>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</si>
  <si>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</si>
  <si>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</si>
  <si>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</si>
  <si>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</si>
  <si>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</si>
  <si>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</si>
  <si>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</si>
  <si>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</si>
  <si>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</si>
  <si>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</si>
  <si>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</si>
  <si>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</si>
  <si>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</si>
  <si>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</si>
  <si>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</si>
  <si>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</si>
  <si>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</si>
  <si>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</si>
  <si>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</si>
  <si>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</si>
  <si>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</si>
  <si>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</si>
  <si>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</si>
  <si>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</si>
  <si>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</si>
  <si>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</si>
  <si>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</si>
  <si>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</si>
  <si>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</si>
  <si>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</si>
  <si>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</si>
  <si>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</si>
  <si>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</si>
  <si>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</si>
  <si>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</si>
  <si>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</si>
  <si>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</si>
  <si>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</si>
  <si>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</si>
  <si>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</si>
  <si>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</si>
  <si>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</si>
  <si>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</si>
  <si>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</si>
  <si>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</si>
  <si>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</si>
  <si>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</si>
  <si>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</si>
  <si>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</si>
  <si>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</si>
  <si>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</si>
  <si>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</si>
  <si>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</si>
  <si>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</si>
  <si>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</si>
  <si>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</si>
  <si>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</si>
  <si>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</si>
  <si>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</si>
  <si>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</si>
  <si>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</si>
  <si>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</si>
  <si>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</si>
  <si>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</si>
  <si>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</si>
  <si>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</si>
  <si>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</si>
  <si>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</si>
  <si>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</si>
  <si>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</si>
  <si>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</si>
  <si>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</si>
  <si>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</si>
  <si>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</si>
  <si>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</si>
  <si>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</si>
  <si>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</si>
  <si>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</si>
  <si>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</si>
  <si>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</si>
  <si>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</si>
  <si>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</si>
  <si>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</si>
  <si>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</si>
  <si>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</si>
  <si>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</si>
  <si>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</si>
  <si>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</si>
  <si>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</si>
  <si>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</si>
  <si>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</si>
  <si>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</si>
  <si>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</si>
  <si>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</si>
  <si>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</si>
  <si>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</si>
  <si>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</si>
  <si>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</si>
  <si>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</si>
  <si>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</si>
  <si>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</si>
  <si>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</si>
  <si>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</si>
  <si>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</si>
  <si>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</si>
  <si>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</si>
  <si>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</si>
  <si>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</si>
  <si>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</si>
  <si>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</si>
  <si>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</si>
  <si>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</si>
  <si>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</si>
  <si>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</si>
  <si>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</si>
  <si>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</si>
  <si>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</si>
  <si>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</si>
  <si>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</si>
  <si>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</si>
  <si>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</si>
  <si>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</si>
  <si>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</si>
  <si>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</si>
  <si>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</si>
  <si>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</si>
  <si>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</si>
  <si>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</si>
  <si>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</si>
  <si>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</si>
  <si>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</si>
  <si>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</si>
  <si>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</si>
  <si>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</si>
  <si>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</si>
  <si>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</si>
  <si>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</si>
  <si>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</si>
  <si>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</si>
  <si>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</si>
  <si>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</si>
  <si>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</si>
  <si>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</si>
  <si>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</si>
  <si>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</si>
  <si>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</si>
  <si>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</si>
  <si>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</si>
  <si>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</si>
  <si>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</si>
  <si>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</si>
  <si>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</si>
  <si>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</si>
  <si>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</si>
  <si>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</si>
  <si>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</si>
  <si>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</si>
  <si>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</si>
  <si>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</si>
  <si>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</si>
  <si>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</si>
  <si>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</si>
  <si>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</si>
  <si>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</si>
  <si>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</si>
  <si>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</si>
  <si>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</si>
  <si>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</si>
  <si>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</si>
  <si>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</si>
  <si>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</si>
  <si>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</si>
  <si>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</si>
  <si>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</si>
  <si>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</si>
  <si>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</si>
  <si>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</si>
  <si>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</si>
  <si>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</si>
  <si>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</si>
  <si>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</si>
  <si>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</si>
  <si>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</si>
  <si>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</si>
  <si>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</si>
  <si>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</si>
  <si>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</si>
  <si>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</si>
  <si>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</si>
  <si>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</si>
  <si>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</si>
  <si>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</si>
  <si>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</si>
  <si>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</si>
  <si>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</si>
  <si>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</si>
  <si>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</si>
  <si>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</si>
  <si>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</si>
  <si>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</si>
  <si>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</si>
  <si>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</si>
  <si>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</si>
  <si>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</si>
  <si>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</si>
  <si>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</si>
  <si>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</si>
  <si>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</si>
  <si>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</si>
  <si>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</si>
  <si>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</si>
  <si>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</si>
  <si>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</si>
  <si>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</si>
  <si>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</si>
  <si>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</si>
  <si>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</si>
  <si>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</si>
  <si>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</si>
  <si>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</si>
  <si>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</si>
  <si>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</si>
  <si>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</si>
  <si>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</si>
  <si>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</si>
  <si>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</si>
  <si>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</si>
  <si>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</si>
  <si>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</si>
  <si>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</si>
  <si>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</si>
  <si>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</si>
  <si>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</si>
  <si>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</si>
  <si>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</si>
  <si>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</si>
  <si>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</si>
  <si>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</si>
  <si>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</si>
  <si>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</si>
  <si>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</si>
  <si>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</si>
  <si>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</si>
  <si>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</si>
  <si>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</si>
  <si>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</si>
  <si>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</si>
  <si>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</si>
  <si>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</si>
  <si>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</si>
  <si>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</si>
  <si>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</si>
  <si>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</si>
  <si>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</si>
  <si>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</si>
  <si>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</si>
  <si>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</si>
  <si>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</si>
  <si>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</si>
  <si>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</si>
  <si>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</si>
  <si>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</si>
  <si>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</si>
  <si>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</si>
  <si>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</si>
  <si>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</si>
  <si>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</si>
  <si>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</si>
  <si>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</si>
  <si>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</si>
  <si>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</si>
  <si>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</si>
  <si>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</si>
  <si>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</si>
  <si>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</si>
  <si>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</si>
  <si>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</si>
  <si>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</si>
  <si>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</si>
  <si>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</si>
  <si>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</si>
  <si>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</si>
  <si>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</si>
  <si>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</si>
  <si>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</si>
  <si>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</si>
  <si>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</si>
  <si>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</si>
  <si>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</si>
  <si>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</si>
  <si>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</si>
  <si>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</si>
  <si>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</si>
  <si>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</si>
  <si>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</si>
  <si>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</si>
  <si>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</si>
  <si>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</si>
  <si>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</si>
  <si>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</si>
  <si>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</si>
  <si>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</si>
  <si>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</si>
  <si>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</si>
  <si>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</si>
  <si>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</si>
  <si>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</si>
  <si>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</si>
  <si>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</si>
  <si>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</si>
  <si>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</si>
  <si>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</si>
  <si>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</si>
  <si>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</si>
  <si>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</si>
  <si>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</si>
  <si>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</si>
  <si>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</si>
  <si>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</si>
  <si>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</si>
  <si>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</si>
  <si>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</si>
  <si>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</si>
  <si>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</si>
  <si>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</si>
  <si>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</si>
  <si>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</si>
  <si>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</si>
  <si>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</si>
  <si>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</si>
  <si>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</si>
  <si>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</si>
  <si>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</si>
  <si>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</si>
  <si>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</si>
  <si>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</si>
  <si>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</si>
  <si>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</si>
  <si>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</si>
  <si>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</si>
  <si>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</si>
  <si>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</si>
  <si>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</si>
  <si>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</si>
  <si>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</si>
  <si>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</si>
  <si>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</si>
  <si>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</si>
  <si>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</si>
  <si>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</si>
  <si>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</si>
  <si>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</si>
  <si>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</si>
  <si>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</si>
  <si>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</si>
  <si>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</si>
  <si>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</si>
  <si>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</si>
  <si>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</si>
  <si>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</si>
  <si>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</si>
  <si>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</si>
  <si>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</si>
  <si>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</si>
  <si>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</si>
  <si>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</si>
  <si>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</si>
  <si>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</si>
  <si>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</si>
  <si>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</si>
  <si>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</si>
  <si>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</si>
  <si>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</si>
  <si>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</si>
  <si>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</si>
  <si>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</si>
  <si>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</si>
  <si>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</si>
  <si>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</si>
  <si>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</si>
  <si>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</si>
  <si>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</si>
  <si>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</si>
  <si>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</si>
  <si>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</si>
  <si>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</si>
  <si>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</si>
  <si>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</si>
  <si>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</si>
  <si>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</si>
  <si>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</si>
  <si>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</si>
  <si>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</si>
  <si>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</si>
  <si>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</si>
  <si>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</si>
  <si>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</si>
  <si>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</si>
  <si>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</si>
  <si>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</si>
  <si>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</si>
  <si>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</si>
  <si>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</si>
  <si>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</si>
  <si>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</si>
  <si>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</si>
  <si>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</si>
  <si>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</si>
  <si>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</si>
  <si>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</si>
  <si>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</si>
  <si>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</si>
  <si>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</si>
  <si>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</si>
  <si>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</si>
  <si>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</si>
  <si>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</si>
  <si>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</si>
  <si>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</si>
  <si>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</si>
  <si>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</si>
  <si>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</si>
  <si>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</si>
  <si>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</si>
  <si>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</si>
  <si>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</si>
  <si>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</si>
  <si>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</si>
  <si>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</si>
  <si>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</si>
  <si>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</si>
  <si>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</si>
  <si>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</si>
  <si>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</si>
  <si>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</si>
  <si>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</si>
  <si>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</si>
  <si>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</si>
  <si>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</si>
  <si>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</si>
  <si>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</si>
  <si>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</si>
  <si>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</si>
  <si>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</si>
  <si>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</si>
  <si>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</si>
  <si>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</si>
  <si>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</si>
  <si>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</si>
  <si>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</si>
  <si>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</si>
  <si>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</si>
  <si>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</si>
  <si>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</si>
  <si>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</si>
  <si>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</si>
  <si>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</si>
  <si>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</si>
  <si>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</si>
  <si>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</si>
  <si>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</si>
  <si>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</si>
  <si>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</si>
  <si>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</si>
  <si>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</si>
  <si>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</si>
  <si>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</si>
  <si>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</si>
  <si>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</si>
  <si>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</si>
  <si>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</si>
  <si>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</si>
  <si>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</si>
  <si>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</si>
  <si>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</si>
  <si>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</si>
  <si>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</si>
  <si>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</si>
  <si>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</si>
  <si>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</si>
  <si>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</si>
  <si>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</si>
  <si>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</si>
  <si>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</si>
  <si>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</si>
  <si>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</si>
  <si>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</si>
  <si>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</si>
  <si>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</si>
  <si>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</si>
  <si>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</si>
  <si>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</si>
  <si>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</si>
  <si>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</si>
  <si>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</si>
  <si>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</si>
  <si>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</si>
  <si>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</si>
  <si>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</si>
  <si>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</si>
  <si>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</si>
  <si>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</si>
  <si>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</si>
  <si>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</si>
  <si>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</si>
  <si>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</si>
  <si>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</si>
  <si>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</si>
  <si>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</si>
  <si>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</si>
  <si>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</si>
  <si>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</si>
  <si>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</si>
  <si>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</si>
  <si>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</si>
  <si>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</si>
  <si>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</si>
  <si>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</si>
  <si>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</si>
  <si>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</si>
  <si>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</si>
  <si>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</si>
  <si>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</si>
  <si>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>00509 สำนักงานสาธารณสุขอำเภอโพนนาแก้ว</t>
  </si>
  <si>
    <t xml:space="preserve">สำหรับเดือน ธันวาคม  2564  ปีงบประมาณ 2565 (ข้อมูล ณ วันที่ 26 มกราคม 2565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</si>
</sst>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7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43" fontId="11" fillId="20" borderId="0" xfId="1" applyFont="1" applyFill="1"/>
    <xf numFmtId="2" fontId="10" fillId="0" borderId="0" xfId="0" applyNumberFormat="1" applyFont="1" applyFill="1" applyBorder="1"/>
    <xf numFmtId="0" fontId="0" fillId="21" borderId="0" xfId="0" applyFill="1"/>
    <xf numFmtId="0" fontId="0" fillId="21" borderId="19" xfId="0" applyFill="1" applyBorder="1" applyAlignment="1">
      <alignment vertical="center"/>
    </xf>
    <xf numFmtId="0" fontId="0" fillId="21" borderId="20" xfId="0" applyFill="1" applyBorder="1" applyAlignment="1">
      <alignment vertical="center"/>
    </xf>
    <xf numFmtId="0" fontId="24" fillId="23" borderId="1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left" vertical="top"/>
    </xf>
    <xf numFmtId="0" fontId="25" fillId="25" borderId="18" xfId="0" applyFont="1" applyFill="1" applyBorder="1" applyAlignment="1">
      <alignment horizontal="left" vertical="top"/>
    </xf>
    <xf numFmtId="0" fontId="21" fillId="22" borderId="27" xfId="0" applyFont="1" applyFill="1" applyBorder="1" applyAlignment="1">
      <alignment horizontal="center" vertical="center"/>
    </xf>
    <xf numFmtId="0" fontId="0" fillId="21" borderId="28" xfId="0" applyFill="1" applyBorder="1"/>
    <xf numFmtId="0" fontId="0" fillId="21" borderId="29" xfId="0" applyFill="1" applyBorder="1"/>
    <xf numFmtId="0" fontId="23" fillId="21" borderId="30" xfId="0" applyFont="1" applyFill="1" applyBorder="1" applyAlignment="1">
      <alignment horizontal="left" vertical="center" wrapText="1"/>
    </xf>
    <xf numFmtId="0" fontId="0" fillId="21" borderId="31" xfId="0" applyFill="1" applyBorder="1"/>
    <xf numFmtId="0" fontId="24" fillId="23" borderId="30" xfId="0" applyFont="1" applyFill="1" applyBorder="1" applyAlignment="1">
      <alignment horizontal="center" vertical="center" wrapText="1"/>
    </xf>
    <xf numFmtId="17" fontId="24" fillId="23" borderId="32" xfId="0" applyNumberFormat="1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5" fillId="25" borderId="30" xfId="0" applyFont="1" applyFill="1" applyBorder="1" applyAlignment="1">
      <alignment horizontal="left" vertical="top"/>
    </xf>
    <xf numFmtId="0" fontId="26" fillId="25" borderId="32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5" borderId="34" xfId="7" applyFill="1" applyBorder="1" applyAlignment="1">
      <alignment horizontal="center" vertical="top"/>
    </xf>
    <xf numFmtId="0" fontId="26" fillId="25" borderId="36" xfId="7" applyFill="1" applyBorder="1" applyAlignment="1">
      <alignment horizontal="center" vertical="top"/>
    </xf>
    <xf numFmtId="0" fontId="26" fillId="24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5" borderId="33" xfId="0" applyFont="1" applyFill="1" applyBorder="1" applyAlignment="1">
      <alignment horizontal="left" vertical="top"/>
    </xf>
    <xf numFmtId="0" fontId="25" fillId="25" borderId="35" xfId="0" applyFont="1" applyFill="1" applyBorder="1" applyAlignment="1">
      <alignment horizontal="left" vertical="top"/>
    </xf>
    <xf numFmtId="0" fontId="25" fillId="25" borderId="23" xfId="0" applyFont="1" applyFill="1" applyBorder="1" applyAlignment="1">
      <alignment vertical="top" wrapText="1"/>
    </xf>
    <xf numFmtId="0" fontId="25" fillId="25" borderId="24" xfId="0" applyFont="1" applyFill="1" applyBorder="1" applyAlignment="1">
      <alignment vertical="top" wrapText="1"/>
    </xf>
    <xf numFmtId="0" fontId="25" fillId="25" borderId="25" xfId="0" applyFont="1" applyFill="1" applyBorder="1" applyAlignment="1">
      <alignment vertical="top" wrapText="1"/>
    </xf>
    <xf numFmtId="0" fontId="25" fillId="25" borderId="26" xfId="0" applyFont="1" applyFill="1" applyBorder="1" applyAlignment="1">
      <alignment vertical="top" wrapText="1"/>
    </xf>
    <xf numFmtId="0" fontId="25" fillId="25" borderId="21" xfId="0" applyFont="1" applyFill="1" applyBorder="1" applyAlignment="1">
      <alignment horizontal="left" vertical="top"/>
    </xf>
    <xf numFmtId="0" fontId="25" fillId="25" borderId="22" xfId="0" applyFont="1" applyFill="1" applyBorder="1" applyAlignment="1">
      <alignment horizontal="left" vertical="top"/>
    </xf>
    <xf numFmtId="0" fontId="25" fillId="24" borderId="33" xfId="0" applyFont="1" applyFill="1" applyBorder="1" applyAlignment="1">
      <alignment horizontal="left" vertical="top"/>
    </xf>
    <xf numFmtId="0" fontId="25" fillId="24" borderId="37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38" xfId="0" applyFont="1" applyFill="1" applyBorder="1" applyAlignment="1">
      <alignment vertical="top" wrapText="1"/>
    </xf>
    <xf numFmtId="0" fontId="25" fillId="24" borderId="39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40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2" xfId="0" applyFont="1" applyFill="1" applyBorder="1" applyAlignment="1">
      <alignment horizontal="left" vertical="top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5" fillId="25" borderId="19" xfId="0" applyFont="1" applyFill="1" applyBorder="1" applyAlignment="1">
      <alignment vertical="top" wrapText="1"/>
    </xf>
    <xf numFmtId="0" fontId="25" fillId="25" borderId="20" xfId="0" applyFont="1" applyFill="1" applyBorder="1" applyAlignment="1">
      <alignment vertical="top" wrapText="1"/>
    </xf>
    <xf numFmtId="0" fontId="23" fillId="21" borderId="19" xfId="0" applyFont="1" applyFill="1" applyBorder="1" applyAlignment="1">
      <alignment horizontal="left" vertical="center" wrapText="1"/>
    </xf>
    <xf numFmtId="0" fontId="23" fillId="21" borderId="20" xfId="0" applyFont="1" applyFill="1" applyBorder="1" applyAlignment="1">
      <alignment horizontal="left" vertical="center" wrapText="1"/>
    </xf>
    <xf numFmtId="0" fontId="24" fillId="23" borderId="19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vertical="center" wrapText="1"/>
    </xf>
    <xf numFmtId="0" fontId="22" fillId="21" borderId="43" xfId="0" applyFont="1" applyFill="1" applyBorder="1" applyAlignment="1">
      <alignment vertical="center" wrapText="1"/>
    </xf>
    <xf numFmtId="0" fontId="22" fillId="21" borderId="4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สำหรับเดือนธันวาคม</a:t>
            </a:r>
            <a:r>
              <a:rPr lang="th-TH" baseline="0"/>
              <a:t>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4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099152"/>
        <c:axId val="267090992"/>
      </c:barChart>
      <c:catAx>
        <c:axId val="26709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67090992"/>
        <c:crosses val="autoZero"/>
        <c:auto val="1"/>
        <c:lblAlgn val="ctr"/>
        <c:lblOffset val="100"/>
        <c:noMultiLvlLbl val="0"/>
      </c:catAx>
      <c:valAx>
        <c:axId val="2670909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670991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opLeftCell="M1" zoomScale="96" zoomScaleNormal="96" workbookViewId="0">
      <selection sqref="A1:AE1048576"/>
    </sheetView>
  </sheetViews>
  <sheetFormatPr defaultRowHeight="13.8" x14ac:dyDescent="0.25"/>
  <cols>
    <col min="1" max="1" width="26.3984375" bestFit="1" customWidth="1"/>
  </cols>
  <sheetData>
    <row r="1" spans="1:31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2452</v>
      </c>
      <c r="J1" t="s">
        <v>2453</v>
      </c>
      <c r="K1" t="s">
        <v>2454</v>
      </c>
      <c r="L1" t="s">
        <v>3342</v>
      </c>
      <c r="M1" t="s">
        <v>2455</v>
      </c>
      <c r="N1" t="s">
        <v>2456</v>
      </c>
      <c r="O1" t="s">
        <v>2457</v>
      </c>
      <c r="P1" t="s">
        <v>2458</v>
      </c>
      <c r="Q1" t="s">
        <v>2459</v>
      </c>
      <c r="R1" t="s">
        <v>2460</v>
      </c>
      <c r="S1" t="s">
        <v>2461</v>
      </c>
      <c r="T1" t="s">
        <v>2462</v>
      </c>
      <c r="U1" t="s">
        <v>2463</v>
      </c>
      <c r="V1" t="s">
        <v>2464</v>
      </c>
      <c r="W1" t="s">
        <v>2465</v>
      </c>
      <c r="X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2471</v>
      </c>
      <c r="AD1" t="s">
        <v>2591</v>
      </c>
      <c r="AE1" t="s">
        <v>2472</v>
      </c>
    </row>
    <row r="2" spans="1:31" x14ac:dyDescent="0.25">
      <c r="A2" t="s">
        <v>2473</v>
      </c>
      <c r="B2" t="s">
        <v>2474</v>
      </c>
      <c r="C2" t="s">
        <v>2475</v>
      </c>
      <c r="D2" t="s">
        <v>2476</v>
      </c>
      <c r="E2" t="s">
        <v>2477</v>
      </c>
      <c r="F2" t="s">
        <v>2478</v>
      </c>
      <c r="G2" t="s">
        <v>2479</v>
      </c>
      <c r="H2" t="s">
        <v>2480</v>
      </c>
      <c r="I2" t="s">
        <v>2481</v>
      </c>
      <c r="J2" t="s">
        <v>2482</v>
      </c>
      <c r="K2" t="s">
        <v>2483</v>
      </c>
      <c r="L2" t="s">
        <v>3343</v>
      </c>
      <c r="M2" t="s">
        <v>2484</v>
      </c>
      <c r="N2" t="s">
        <v>2485</v>
      </c>
      <c r="O2" t="s">
        <v>2486</v>
      </c>
      <c r="P2" t="s">
        <v>2487</v>
      </c>
      <c r="Q2" t="s">
        <v>2488</v>
      </c>
      <c r="R2" t="s">
        <v>2489</v>
      </c>
      <c r="S2" t="s">
        <v>2490</v>
      </c>
      <c r="T2" t="s">
        <v>2491</v>
      </c>
      <c r="U2" t="s">
        <v>2492</v>
      </c>
      <c r="V2" t="s">
        <v>2493</v>
      </c>
      <c r="W2" t="s">
        <v>2494</v>
      </c>
      <c r="X2" t="s">
        <v>2495</v>
      </c>
      <c r="Y2" t="s">
        <v>2496</v>
      </c>
      <c r="Z2" t="s">
        <v>2497</v>
      </c>
      <c r="AA2" t="s">
        <v>2498</v>
      </c>
      <c r="AB2" t="s">
        <v>2499</v>
      </c>
      <c r="AC2" t="s">
        <v>2500</v>
      </c>
      <c r="AD2" t="s">
        <v>2596</v>
      </c>
      <c r="AE2" t="s">
        <v>2501</v>
      </c>
    </row>
    <row r="3" spans="1:31" x14ac:dyDescent="0.25">
      <c r="A3" t="s">
        <v>2502</v>
      </c>
      <c r="B3">
        <v>40756406.590000004</v>
      </c>
      <c r="C3">
        <v>4687530.1900000004</v>
      </c>
      <c r="D3">
        <v>4676888.08</v>
      </c>
      <c r="E3">
        <v>21469</v>
      </c>
      <c r="F3">
        <v>65209188.93</v>
      </c>
      <c r="G3">
        <v>31144217.370000001</v>
      </c>
      <c r="H3">
        <v>74000</v>
      </c>
      <c r="I3">
        <v>111786</v>
      </c>
      <c r="J3">
        <v>956.8</v>
      </c>
      <c r="K3">
        <v>271320</v>
      </c>
      <c r="L3">
        <v>4344.8500000000004</v>
      </c>
      <c r="M3">
        <v>14534665.960000001</v>
      </c>
      <c r="N3">
        <v>16474884.25</v>
      </c>
      <c r="O3">
        <v>-8463529.6099999994</v>
      </c>
      <c r="P3">
        <v>1462467.19</v>
      </c>
      <c r="Q3">
        <v>3894796.42</v>
      </c>
      <c r="R3">
        <v>118185965.23999999</v>
      </c>
      <c r="S3">
        <v>294</v>
      </c>
      <c r="T3">
        <v>24644443.93</v>
      </c>
      <c r="U3">
        <v>1047400</v>
      </c>
      <c r="V3">
        <v>2762.6</v>
      </c>
      <c r="W3">
        <v>18977046.629999999</v>
      </c>
      <c r="X3">
        <v>3311654.38</v>
      </c>
      <c r="Y3">
        <v>25064699</v>
      </c>
      <c r="Z3">
        <v>53270</v>
      </c>
      <c r="AA3">
        <v>14336</v>
      </c>
      <c r="AB3">
        <v>15746378.699999999</v>
      </c>
      <c r="AC3">
        <v>3430881.61</v>
      </c>
      <c r="AD3">
        <v>54000</v>
      </c>
      <c r="AE3">
        <v>82751.89</v>
      </c>
    </row>
    <row r="4" spans="1:31" x14ac:dyDescent="0.25">
      <c r="A4" t="s">
        <v>2503</v>
      </c>
      <c r="B4">
        <v>37960.17</v>
      </c>
      <c r="F4">
        <v>1114204.3400000001</v>
      </c>
      <c r="G4">
        <v>95.52</v>
      </c>
      <c r="N4">
        <v>0</v>
      </c>
      <c r="Q4">
        <v>-1659785.21</v>
      </c>
      <c r="R4">
        <v>2794467.22</v>
      </c>
      <c r="T4">
        <v>2260</v>
      </c>
      <c r="W4">
        <v>167760</v>
      </c>
      <c r="X4">
        <v>66528</v>
      </c>
      <c r="Y4">
        <v>200742</v>
      </c>
      <c r="AB4">
        <v>2260</v>
      </c>
      <c r="AC4">
        <v>15967.98</v>
      </c>
    </row>
    <row r="5" spans="1:31" x14ac:dyDescent="0.25">
      <c r="A5" t="s">
        <v>3344</v>
      </c>
      <c r="B5">
        <v>381895.38</v>
      </c>
      <c r="C5">
        <v>125100</v>
      </c>
      <c r="F5">
        <v>1856981.03</v>
      </c>
      <c r="G5">
        <v>77286</v>
      </c>
      <c r="L5">
        <v>4344.8500000000004</v>
      </c>
      <c r="N5">
        <v>16210730.58</v>
      </c>
      <c r="O5">
        <v>-8464080.6099999994</v>
      </c>
      <c r="Q5">
        <v>-2222928.63</v>
      </c>
      <c r="W5">
        <v>453330</v>
      </c>
      <c r="Y5">
        <v>513570</v>
      </c>
      <c r="AB5">
        <v>3026563.78</v>
      </c>
    </row>
    <row r="6" spans="1:31" x14ac:dyDescent="0.25">
      <c r="A6" t="s">
        <v>2504</v>
      </c>
      <c r="B6">
        <v>16109.79</v>
      </c>
      <c r="D6">
        <v>3640</v>
      </c>
      <c r="F6">
        <v>2516887.06</v>
      </c>
      <c r="G6">
        <v>20693.89</v>
      </c>
      <c r="N6">
        <v>39151</v>
      </c>
      <c r="Q6">
        <v>1714351.49</v>
      </c>
      <c r="R6">
        <v>840540.25</v>
      </c>
      <c r="V6">
        <v>22.96</v>
      </c>
      <c r="W6">
        <v>320476.5</v>
      </c>
      <c r="Y6">
        <v>320476.5</v>
      </c>
      <c r="AA6">
        <v>2260</v>
      </c>
      <c r="AC6">
        <v>34474.959999999999</v>
      </c>
    </row>
    <row r="7" spans="1:31" x14ac:dyDescent="0.25">
      <c r="A7" t="s">
        <v>2505</v>
      </c>
      <c r="B7">
        <v>323.25</v>
      </c>
      <c r="F7">
        <v>416880.85</v>
      </c>
      <c r="G7">
        <v>3</v>
      </c>
      <c r="M7">
        <v>13200</v>
      </c>
      <c r="Q7">
        <v>-1704605.67</v>
      </c>
      <c r="R7">
        <v>2129382.7599999998</v>
      </c>
      <c r="W7">
        <v>246810</v>
      </c>
      <c r="X7">
        <v>1893816</v>
      </c>
      <c r="Y7">
        <v>314410</v>
      </c>
      <c r="AB7">
        <v>23716</v>
      </c>
      <c r="AC7">
        <v>20769.990000000002</v>
      </c>
    </row>
    <row r="8" spans="1:31" x14ac:dyDescent="0.25">
      <c r="A8" t="s">
        <v>2506</v>
      </c>
      <c r="B8">
        <v>19.32</v>
      </c>
      <c r="F8">
        <v>5054461.1100000003</v>
      </c>
      <c r="G8">
        <v>-15123.95</v>
      </c>
      <c r="N8">
        <v>6</v>
      </c>
      <c r="P8">
        <v>-199699.61</v>
      </c>
      <c r="Q8">
        <v>5274593.1500000004</v>
      </c>
      <c r="W8">
        <v>260591</v>
      </c>
      <c r="X8">
        <v>98000</v>
      </c>
      <c r="Y8">
        <v>260591</v>
      </c>
      <c r="AC8">
        <v>35543.06</v>
      </c>
      <c r="AD8">
        <v>54000</v>
      </c>
    </row>
    <row r="10" spans="1:31" x14ac:dyDescent="0.25">
      <c r="A10" t="s">
        <v>167</v>
      </c>
      <c r="B10">
        <v>1475373.01</v>
      </c>
      <c r="C10">
        <v>130606</v>
      </c>
      <c r="D10">
        <v>237620.8</v>
      </c>
      <c r="F10">
        <v>234240.03</v>
      </c>
      <c r="G10">
        <v>441375.17</v>
      </c>
      <c r="M10">
        <v>428568</v>
      </c>
      <c r="N10">
        <v>-1444.14</v>
      </c>
      <c r="Q10">
        <v>-518828.81</v>
      </c>
      <c r="R10">
        <v>2551638.71</v>
      </c>
      <c r="T10">
        <v>594572.25</v>
      </c>
      <c r="W10">
        <v>574666.19999999995</v>
      </c>
      <c r="Y10">
        <v>658498.19999999995</v>
      </c>
      <c r="AB10">
        <v>346565.25</v>
      </c>
      <c r="AC10">
        <v>98388.08</v>
      </c>
      <c r="AE10">
        <v>600</v>
      </c>
    </row>
    <row r="11" spans="1:31" x14ac:dyDescent="0.25">
      <c r="A11" t="s">
        <v>169</v>
      </c>
      <c r="B11">
        <v>863128.19</v>
      </c>
      <c r="C11">
        <v>0</v>
      </c>
      <c r="D11">
        <v>122181.65</v>
      </c>
      <c r="F11">
        <v>1983073.28</v>
      </c>
      <c r="G11">
        <v>911232.39</v>
      </c>
      <c r="I11">
        <v>0</v>
      </c>
      <c r="M11">
        <v>156459</v>
      </c>
      <c r="N11">
        <v>182.1</v>
      </c>
      <c r="Q11">
        <v>1576297.05</v>
      </c>
      <c r="R11">
        <v>2241809.08</v>
      </c>
      <c r="T11">
        <v>361504.62</v>
      </c>
      <c r="U11">
        <v>36000</v>
      </c>
      <c r="W11">
        <v>316920</v>
      </c>
      <c r="Y11">
        <v>401843</v>
      </c>
      <c r="Z11">
        <v>8336</v>
      </c>
      <c r="AB11">
        <v>263528.53999999998</v>
      </c>
      <c r="AC11">
        <v>109848.8</v>
      </c>
    </row>
    <row r="12" spans="1:31" x14ac:dyDescent="0.25">
      <c r="A12" t="s">
        <v>171</v>
      </c>
      <c r="B12">
        <v>649231.38</v>
      </c>
      <c r="C12">
        <v>511791.04</v>
      </c>
      <c r="D12">
        <v>37793.72</v>
      </c>
      <c r="F12">
        <v>979993.46</v>
      </c>
      <c r="G12">
        <v>620849.80000000005</v>
      </c>
      <c r="I12">
        <v>0</v>
      </c>
      <c r="M12">
        <v>675656.29</v>
      </c>
      <c r="N12">
        <v>0</v>
      </c>
      <c r="Q12">
        <v>3378486.76</v>
      </c>
      <c r="R12">
        <v>-1390481.55</v>
      </c>
      <c r="T12">
        <v>791054.26</v>
      </c>
      <c r="W12">
        <v>347000</v>
      </c>
      <c r="Y12">
        <v>423635</v>
      </c>
      <c r="Z12">
        <v>1698</v>
      </c>
      <c r="AA12">
        <v>8148</v>
      </c>
      <c r="AB12">
        <v>337061.8</v>
      </c>
      <c r="AC12">
        <v>76905.56</v>
      </c>
    </row>
    <row r="13" spans="1:31" x14ac:dyDescent="0.25">
      <c r="A13" t="s">
        <v>173</v>
      </c>
      <c r="B13">
        <v>1290177.6599999999</v>
      </c>
      <c r="C13">
        <v>28024.560000000001</v>
      </c>
      <c r="D13">
        <v>84072.7</v>
      </c>
      <c r="F13">
        <v>293058.03999999998</v>
      </c>
      <c r="G13">
        <v>448656.31</v>
      </c>
      <c r="I13">
        <v>0</v>
      </c>
      <c r="M13">
        <v>168653.59</v>
      </c>
      <c r="N13">
        <v>-983.6</v>
      </c>
      <c r="Q13">
        <v>-35303.440000000002</v>
      </c>
      <c r="R13">
        <v>1997230.39</v>
      </c>
      <c r="T13">
        <v>303381.53999999998</v>
      </c>
      <c r="W13">
        <v>308840.7</v>
      </c>
      <c r="Y13">
        <v>439758.7</v>
      </c>
      <c r="Z13">
        <v>4060</v>
      </c>
      <c r="AB13">
        <v>99559.58</v>
      </c>
      <c r="AC13">
        <v>93037.440000000002</v>
      </c>
    </row>
    <row r="14" spans="1:31" x14ac:dyDescent="0.25">
      <c r="A14" t="s">
        <v>175</v>
      </c>
      <c r="B14">
        <v>874426.14</v>
      </c>
      <c r="C14">
        <v>22545.27</v>
      </c>
      <c r="D14">
        <v>66509.52</v>
      </c>
      <c r="F14">
        <v>428964.87</v>
      </c>
      <c r="G14">
        <v>265724.96000000002</v>
      </c>
      <c r="I14">
        <v>-29200</v>
      </c>
      <c r="M14">
        <v>319180.12</v>
      </c>
      <c r="N14">
        <v>3245.6</v>
      </c>
      <c r="Q14">
        <v>-1137336.6499999999</v>
      </c>
      <c r="R14">
        <v>2502473.91</v>
      </c>
      <c r="T14">
        <v>464241.04</v>
      </c>
      <c r="U14">
        <v>121920</v>
      </c>
      <c r="W14">
        <v>476822.2</v>
      </c>
      <c r="Y14">
        <v>668012.19999999995</v>
      </c>
      <c r="AB14">
        <v>323205.89</v>
      </c>
      <c r="AC14">
        <v>44117.37</v>
      </c>
    </row>
    <row r="15" spans="1:31" x14ac:dyDescent="0.25">
      <c r="A15" t="s">
        <v>177</v>
      </c>
      <c r="B15">
        <v>771599.58</v>
      </c>
      <c r="C15">
        <v>28759</v>
      </c>
      <c r="D15">
        <v>368755.37</v>
      </c>
      <c r="F15">
        <v>175466.76</v>
      </c>
      <c r="G15">
        <v>743225.67</v>
      </c>
      <c r="M15">
        <v>147896.76999999999</v>
      </c>
      <c r="N15">
        <v>12076.11</v>
      </c>
      <c r="Q15">
        <v>-408397.98</v>
      </c>
      <c r="R15">
        <v>2525004.41</v>
      </c>
      <c r="T15">
        <v>147293.85999999999</v>
      </c>
      <c r="W15">
        <v>489555.7</v>
      </c>
      <c r="Y15">
        <v>536166.69999999995</v>
      </c>
      <c r="Z15">
        <v>35520</v>
      </c>
      <c r="AB15">
        <v>119221.05</v>
      </c>
      <c r="AC15">
        <v>121714.74</v>
      </c>
    </row>
    <row r="16" spans="1:31" x14ac:dyDescent="0.25">
      <c r="A16" t="s">
        <v>179</v>
      </c>
      <c r="B16">
        <v>187510.6</v>
      </c>
      <c r="C16">
        <v>8564</v>
      </c>
      <c r="D16">
        <v>156174.95000000001</v>
      </c>
      <c r="F16">
        <v>214004.81</v>
      </c>
      <c r="G16">
        <v>758385.51</v>
      </c>
      <c r="M16">
        <v>60000</v>
      </c>
      <c r="N16">
        <v>1274.4100000000001</v>
      </c>
      <c r="Q16">
        <v>-3118679.35</v>
      </c>
      <c r="R16">
        <v>4613167.97</v>
      </c>
      <c r="T16">
        <v>296298.02</v>
      </c>
      <c r="Y16">
        <v>127273</v>
      </c>
      <c r="AB16">
        <v>356489.95</v>
      </c>
      <c r="AC16">
        <v>24051.42</v>
      </c>
    </row>
    <row r="17" spans="1:29" x14ac:dyDescent="0.25">
      <c r="A17" t="s">
        <v>181</v>
      </c>
      <c r="B17">
        <v>580909.52</v>
      </c>
      <c r="C17">
        <v>1121.53</v>
      </c>
      <c r="D17">
        <v>235756.12</v>
      </c>
      <c r="F17">
        <v>1616541.77</v>
      </c>
      <c r="G17">
        <v>705533.91</v>
      </c>
      <c r="M17">
        <v>289428.36</v>
      </c>
      <c r="N17">
        <v>11504</v>
      </c>
      <c r="Q17">
        <v>-15012.72</v>
      </c>
      <c r="R17">
        <v>2841083.43</v>
      </c>
      <c r="T17">
        <v>346415.33</v>
      </c>
      <c r="W17">
        <v>199940</v>
      </c>
      <c r="Y17">
        <v>398624</v>
      </c>
      <c r="AB17">
        <v>78225</v>
      </c>
      <c r="AC17">
        <v>37046.550000000003</v>
      </c>
    </row>
    <row r="18" spans="1:29" x14ac:dyDescent="0.25">
      <c r="A18" t="s">
        <v>183</v>
      </c>
      <c r="B18">
        <v>622390.43999999994</v>
      </c>
      <c r="C18">
        <v>0</v>
      </c>
      <c r="D18">
        <v>39059.57</v>
      </c>
      <c r="F18">
        <v>2673811.5</v>
      </c>
      <c r="G18">
        <v>114626.19</v>
      </c>
      <c r="I18">
        <v>-90</v>
      </c>
      <c r="M18">
        <v>373112.61</v>
      </c>
      <c r="N18">
        <v>0</v>
      </c>
      <c r="P18">
        <v>2424646.83</v>
      </c>
      <c r="R18">
        <v>675062.61</v>
      </c>
      <c r="T18">
        <v>155163.53</v>
      </c>
      <c r="W18">
        <v>284091.90000000002</v>
      </c>
      <c r="Y18">
        <v>342218.9</v>
      </c>
      <c r="AB18">
        <v>130275.74</v>
      </c>
      <c r="AC18">
        <v>68874.33</v>
      </c>
    </row>
    <row r="19" spans="1:29" x14ac:dyDescent="0.25">
      <c r="A19" t="s">
        <v>185</v>
      </c>
      <c r="B19">
        <v>556346.56000000006</v>
      </c>
      <c r="C19">
        <v>133243.39000000001</v>
      </c>
      <c r="D19">
        <v>135527.37</v>
      </c>
      <c r="F19">
        <v>199212.33</v>
      </c>
      <c r="G19">
        <v>588274.81999999995</v>
      </c>
      <c r="I19">
        <v>0</v>
      </c>
      <c r="M19">
        <v>114877.81</v>
      </c>
      <c r="N19">
        <v>4055.87</v>
      </c>
      <c r="Q19">
        <v>-271654.02</v>
      </c>
      <c r="R19">
        <v>1767990.24</v>
      </c>
      <c r="T19">
        <v>502396.68</v>
      </c>
      <c r="W19">
        <v>371940</v>
      </c>
      <c r="Y19">
        <v>438590</v>
      </c>
      <c r="AB19">
        <v>359194.39</v>
      </c>
      <c r="AC19">
        <v>53217.72</v>
      </c>
    </row>
    <row r="20" spans="1:29" x14ac:dyDescent="0.25">
      <c r="A20" t="s">
        <v>187</v>
      </c>
      <c r="B20">
        <v>399433.08</v>
      </c>
      <c r="C20">
        <v>0</v>
      </c>
      <c r="D20">
        <v>114478.62</v>
      </c>
      <c r="F20">
        <v>3647410.67</v>
      </c>
      <c r="G20">
        <v>960589.79</v>
      </c>
      <c r="M20">
        <v>895852.65</v>
      </c>
      <c r="N20">
        <v>17719.16</v>
      </c>
      <c r="P20">
        <v>3333463.4</v>
      </c>
      <c r="Q20">
        <v>81721.210000000006</v>
      </c>
      <c r="R20">
        <v>938360.62</v>
      </c>
      <c r="T20">
        <v>271123.92</v>
      </c>
      <c r="W20">
        <v>701127.1</v>
      </c>
      <c r="Y20">
        <v>841962.1</v>
      </c>
      <c r="AB20">
        <v>175147.56</v>
      </c>
      <c r="AC20">
        <v>68646.240000000005</v>
      </c>
    </row>
    <row r="21" spans="1:29" x14ac:dyDescent="0.25">
      <c r="A21" t="s">
        <v>189</v>
      </c>
      <c r="B21">
        <v>451463.32</v>
      </c>
      <c r="C21">
        <v>0</v>
      </c>
      <c r="D21">
        <v>68063.039999999994</v>
      </c>
      <c r="F21">
        <v>260713.23</v>
      </c>
      <c r="G21">
        <v>854139.43</v>
      </c>
      <c r="M21">
        <v>73400</v>
      </c>
      <c r="N21">
        <v>3271.5</v>
      </c>
      <c r="Q21">
        <v>886720.78</v>
      </c>
      <c r="R21">
        <v>909939.73</v>
      </c>
      <c r="T21">
        <v>223368.71</v>
      </c>
      <c r="W21">
        <v>434190</v>
      </c>
      <c r="Y21">
        <v>601346</v>
      </c>
      <c r="AB21">
        <v>160431.42000000001</v>
      </c>
      <c r="AC21">
        <v>60494.28</v>
      </c>
    </row>
    <row r="22" spans="1:29" x14ac:dyDescent="0.25">
      <c r="A22" t="s">
        <v>191</v>
      </c>
      <c r="B22">
        <v>953561.12</v>
      </c>
      <c r="D22">
        <v>236101.32</v>
      </c>
      <c r="F22">
        <v>681942.66</v>
      </c>
      <c r="G22">
        <v>480018.84</v>
      </c>
      <c r="M22">
        <v>744325</v>
      </c>
      <c r="N22">
        <v>-161.49</v>
      </c>
      <c r="Q22">
        <v>404490.34</v>
      </c>
      <c r="R22">
        <v>1741975.93</v>
      </c>
      <c r="T22">
        <v>433221.88</v>
      </c>
      <c r="U22">
        <v>7780</v>
      </c>
      <c r="W22">
        <v>348840</v>
      </c>
      <c r="Y22">
        <v>372693</v>
      </c>
      <c r="AB22">
        <v>884749.8</v>
      </c>
      <c r="AC22">
        <v>34724.92</v>
      </c>
    </row>
    <row r="23" spans="1:29" x14ac:dyDescent="0.25">
      <c r="A23" t="s">
        <v>193</v>
      </c>
      <c r="B23">
        <v>512760.5</v>
      </c>
      <c r="C23">
        <v>21881.64</v>
      </c>
      <c r="D23">
        <v>318272.42</v>
      </c>
      <c r="F23">
        <v>1762196.35</v>
      </c>
      <c r="G23">
        <v>484838.91</v>
      </c>
      <c r="I23">
        <v>-3800</v>
      </c>
      <c r="M23">
        <v>222183.43</v>
      </c>
      <c r="N23">
        <v>344.39</v>
      </c>
      <c r="Q23">
        <v>850249.28</v>
      </c>
      <c r="R23">
        <v>2083742</v>
      </c>
      <c r="T23">
        <v>302432.32</v>
      </c>
      <c r="W23">
        <v>143420</v>
      </c>
      <c r="Y23">
        <v>328173</v>
      </c>
      <c r="AB23">
        <v>60998.13</v>
      </c>
      <c r="AC23">
        <v>71890.47</v>
      </c>
    </row>
    <row r="24" spans="1:29" x14ac:dyDescent="0.25">
      <c r="A24" t="s">
        <v>198</v>
      </c>
      <c r="B24">
        <v>418518.63</v>
      </c>
      <c r="C24">
        <v>0</v>
      </c>
      <c r="D24">
        <v>32982.379999999997</v>
      </c>
      <c r="F24">
        <v>161872.38</v>
      </c>
      <c r="G24">
        <v>77151.520000000004</v>
      </c>
      <c r="N24">
        <v>0</v>
      </c>
      <c r="P24">
        <v>-183930.23999999999</v>
      </c>
      <c r="Q24">
        <v>654578</v>
      </c>
      <c r="T24">
        <v>839426.7</v>
      </c>
      <c r="V24">
        <v>1.33</v>
      </c>
      <c r="W24">
        <v>469812</v>
      </c>
      <c r="X24">
        <v>4500</v>
      </c>
      <c r="Y24">
        <v>653393</v>
      </c>
      <c r="AA24">
        <v>3000</v>
      </c>
      <c r="AB24">
        <v>390016.63</v>
      </c>
      <c r="AC24">
        <v>28253.25</v>
      </c>
    </row>
    <row r="25" spans="1:29" x14ac:dyDescent="0.25">
      <c r="A25" t="s">
        <v>199</v>
      </c>
      <c r="B25">
        <v>288919.45</v>
      </c>
      <c r="C25">
        <v>206730</v>
      </c>
      <c r="D25">
        <v>-159772.84</v>
      </c>
      <c r="F25">
        <v>968348.36</v>
      </c>
      <c r="G25">
        <v>1414027.14</v>
      </c>
      <c r="N25">
        <v>-631.36</v>
      </c>
      <c r="P25">
        <v>-160236.91</v>
      </c>
      <c r="Q25">
        <v>2645305.21</v>
      </c>
      <c r="T25">
        <v>711593.54</v>
      </c>
      <c r="Y25">
        <v>47311.37</v>
      </c>
      <c r="AB25">
        <v>423317</v>
      </c>
    </row>
    <row r="26" spans="1:29" x14ac:dyDescent="0.25">
      <c r="A26" t="s">
        <v>200</v>
      </c>
      <c r="B26">
        <v>383840.17</v>
      </c>
      <c r="C26">
        <v>1929704</v>
      </c>
      <c r="D26">
        <v>37874.67</v>
      </c>
      <c r="F26">
        <v>344413.24</v>
      </c>
      <c r="G26">
        <v>2157374.77</v>
      </c>
      <c r="M26">
        <v>232636</v>
      </c>
      <c r="N26">
        <v>54120.58</v>
      </c>
      <c r="Q26">
        <v>2356065.7799999998</v>
      </c>
      <c r="R26">
        <v>1839928.23</v>
      </c>
      <c r="T26">
        <v>664697.16</v>
      </c>
      <c r="W26">
        <v>330960</v>
      </c>
      <c r="Y26">
        <v>446959</v>
      </c>
      <c r="AB26">
        <v>133775.26</v>
      </c>
      <c r="AC26">
        <v>4166.6400000000003</v>
      </c>
    </row>
    <row r="27" spans="1:29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B27">
        <v>62221</v>
      </c>
      <c r="AC27">
        <v>17983.599999999999</v>
      </c>
    </row>
    <row r="28" spans="1:29" x14ac:dyDescent="0.25">
      <c r="A28" t="s">
        <v>202</v>
      </c>
      <c r="B28">
        <v>18560.66</v>
      </c>
      <c r="C28">
        <v>0</v>
      </c>
      <c r="D28">
        <v>6142.62</v>
      </c>
      <c r="F28">
        <v>2049396.04</v>
      </c>
      <c r="G28">
        <v>240249.18</v>
      </c>
      <c r="N28">
        <v>3801</v>
      </c>
      <c r="Q28">
        <v>-567793.26</v>
      </c>
      <c r="R28">
        <v>3122820.6</v>
      </c>
      <c r="T28">
        <v>67919.09</v>
      </c>
      <c r="W28">
        <v>196320</v>
      </c>
      <c r="Y28">
        <v>314502</v>
      </c>
      <c r="AB28">
        <v>105775.55</v>
      </c>
      <c r="AC28">
        <v>78691.38</v>
      </c>
    </row>
    <row r="29" spans="1:29" x14ac:dyDescent="0.25">
      <c r="A29" t="s">
        <v>203</v>
      </c>
      <c r="B29">
        <v>653494.46</v>
      </c>
      <c r="C29">
        <v>0</v>
      </c>
      <c r="D29">
        <v>15570.86</v>
      </c>
      <c r="F29">
        <v>1105402.44</v>
      </c>
      <c r="G29">
        <v>962798.02</v>
      </c>
      <c r="M29">
        <v>268675</v>
      </c>
      <c r="N29">
        <v>2552</v>
      </c>
      <c r="Q29">
        <v>2155793.19</v>
      </c>
      <c r="T29">
        <v>575882.99</v>
      </c>
      <c r="V29">
        <v>224.98</v>
      </c>
      <c r="W29">
        <v>57170</v>
      </c>
      <c r="X29">
        <v>3000</v>
      </c>
      <c r="Y29">
        <v>206221</v>
      </c>
      <c r="AB29">
        <v>75082.84</v>
      </c>
      <c r="AC29">
        <v>18728.54</v>
      </c>
    </row>
    <row r="30" spans="1:29" x14ac:dyDescent="0.25">
      <c r="A30" t="s">
        <v>204</v>
      </c>
      <c r="B30">
        <v>609127.46</v>
      </c>
      <c r="C30">
        <v>688690.99</v>
      </c>
      <c r="D30">
        <v>92004.23</v>
      </c>
      <c r="F30">
        <v>822665.05</v>
      </c>
      <c r="G30">
        <v>1087697.01</v>
      </c>
      <c r="M30">
        <v>231674</v>
      </c>
      <c r="N30">
        <v>-1453.8</v>
      </c>
      <c r="P30">
        <v>-210876.62</v>
      </c>
      <c r="Q30">
        <v>2709594.88</v>
      </c>
      <c r="T30">
        <v>854184.33</v>
      </c>
      <c r="W30">
        <v>146160</v>
      </c>
      <c r="Y30">
        <v>224556</v>
      </c>
      <c r="AB30">
        <v>127145.39</v>
      </c>
      <c r="AC30">
        <v>64396.66</v>
      </c>
    </row>
    <row r="31" spans="1:29" x14ac:dyDescent="0.25">
      <c r="A31" t="s">
        <v>205</v>
      </c>
      <c r="B31">
        <v>429794.08</v>
      </c>
      <c r="C31">
        <v>0</v>
      </c>
      <c r="D31">
        <v>3731.7</v>
      </c>
      <c r="E31">
        <v>21469</v>
      </c>
      <c r="F31">
        <v>125309</v>
      </c>
      <c r="G31">
        <v>537735.27</v>
      </c>
      <c r="N31">
        <v>20144</v>
      </c>
      <c r="O31">
        <v>551</v>
      </c>
      <c r="P31">
        <v>-2190280.75</v>
      </c>
      <c r="Q31">
        <v>41156.1</v>
      </c>
      <c r="R31">
        <v>3095144.84</v>
      </c>
      <c r="T31">
        <v>494254.13</v>
      </c>
      <c r="W31">
        <v>438570</v>
      </c>
      <c r="X31">
        <v>4900</v>
      </c>
      <c r="Y31">
        <v>544232</v>
      </c>
      <c r="AB31">
        <v>168300.27</v>
      </c>
      <c r="AC31">
        <v>61518</v>
      </c>
    </row>
    <row r="32" spans="1:29" x14ac:dyDescent="0.25">
      <c r="A32" t="s">
        <v>206</v>
      </c>
      <c r="B32">
        <v>1053331.1000000001</v>
      </c>
      <c r="C32">
        <v>0</v>
      </c>
      <c r="D32">
        <v>71566.12</v>
      </c>
      <c r="F32">
        <v>826506.35</v>
      </c>
      <c r="G32">
        <v>2795994.53</v>
      </c>
      <c r="N32">
        <v>3832</v>
      </c>
      <c r="Q32">
        <v>3943255.19</v>
      </c>
      <c r="T32">
        <v>1252261.28</v>
      </c>
      <c r="W32">
        <v>450369</v>
      </c>
      <c r="Y32">
        <v>616659</v>
      </c>
      <c r="AB32">
        <v>183521.78</v>
      </c>
      <c r="AC32">
        <v>112708.59</v>
      </c>
    </row>
    <row r="33" spans="1:31" x14ac:dyDescent="0.25">
      <c r="A33" t="s">
        <v>207</v>
      </c>
      <c r="B33">
        <v>504860.44</v>
      </c>
      <c r="C33">
        <v>15000</v>
      </c>
      <c r="D33">
        <v>24906.29</v>
      </c>
      <c r="F33">
        <v>1298080.44</v>
      </c>
      <c r="G33">
        <v>24174</v>
      </c>
      <c r="N33">
        <v>3282</v>
      </c>
      <c r="Q33">
        <v>-40536.97</v>
      </c>
      <c r="R33">
        <v>1455376.69</v>
      </c>
      <c r="T33">
        <v>570621.41</v>
      </c>
      <c r="Y33">
        <v>64906</v>
      </c>
      <c r="AB33">
        <v>26700</v>
      </c>
      <c r="AC33">
        <v>18415.96</v>
      </c>
    </row>
    <row r="34" spans="1:31" x14ac:dyDescent="0.25">
      <c r="A34" t="s">
        <v>208</v>
      </c>
      <c r="B34">
        <v>643204.09</v>
      </c>
      <c r="C34">
        <v>20249.52</v>
      </c>
      <c r="D34">
        <v>301032.5</v>
      </c>
      <c r="F34">
        <v>644375.87</v>
      </c>
      <c r="G34">
        <v>336534.42</v>
      </c>
      <c r="N34">
        <v>-105</v>
      </c>
      <c r="Q34">
        <v>293859.27</v>
      </c>
      <c r="R34">
        <v>1829621.52</v>
      </c>
      <c r="T34">
        <v>308315.59999999998</v>
      </c>
      <c r="Y34">
        <v>128515</v>
      </c>
      <c r="AB34">
        <v>108433.22</v>
      </c>
      <c r="AC34">
        <v>76376.77</v>
      </c>
    </row>
    <row r="35" spans="1:31" x14ac:dyDescent="0.25">
      <c r="A35" t="s">
        <v>209</v>
      </c>
      <c r="B35">
        <v>604121.66</v>
      </c>
      <c r="C35">
        <v>245788.03</v>
      </c>
      <c r="D35">
        <v>95633.58</v>
      </c>
      <c r="F35">
        <v>412589.39</v>
      </c>
      <c r="G35">
        <v>110796.14</v>
      </c>
      <c r="H35">
        <v>1</v>
      </c>
      <c r="M35">
        <v>533230</v>
      </c>
      <c r="N35">
        <v>43171</v>
      </c>
      <c r="Q35">
        <v>-1627376.3</v>
      </c>
      <c r="R35">
        <v>2563303.2200000002</v>
      </c>
      <c r="T35">
        <v>324308.59000000003</v>
      </c>
      <c r="W35">
        <v>58890</v>
      </c>
      <c r="Y35">
        <v>227525</v>
      </c>
      <c r="AB35">
        <v>132309.64000000001</v>
      </c>
      <c r="AC35">
        <v>34727.35</v>
      </c>
      <c r="AE35">
        <v>1359.72</v>
      </c>
    </row>
    <row r="36" spans="1:31" x14ac:dyDescent="0.25">
      <c r="A36" t="s">
        <v>213</v>
      </c>
      <c r="B36">
        <v>998048.63</v>
      </c>
      <c r="C36">
        <v>4928</v>
      </c>
      <c r="D36">
        <v>45318.6</v>
      </c>
      <c r="F36">
        <v>519977.12</v>
      </c>
      <c r="G36">
        <v>83569.59</v>
      </c>
      <c r="M36">
        <v>525496</v>
      </c>
      <c r="N36">
        <v>1738.8</v>
      </c>
      <c r="Q36">
        <v>-2756755.41</v>
      </c>
      <c r="R36">
        <v>3551030.77</v>
      </c>
      <c r="T36">
        <v>695085.74</v>
      </c>
      <c r="W36">
        <v>584911.38</v>
      </c>
      <c r="Y36">
        <v>701694.38</v>
      </c>
      <c r="AB36">
        <v>159167.54999999999</v>
      </c>
      <c r="AC36">
        <v>39343.410000000003</v>
      </c>
      <c r="AE36">
        <v>20000</v>
      </c>
    </row>
    <row r="37" spans="1:31" x14ac:dyDescent="0.25">
      <c r="A37" t="s">
        <v>214</v>
      </c>
      <c r="B37">
        <v>760072.24</v>
      </c>
      <c r="C37">
        <v>57759.66</v>
      </c>
      <c r="D37">
        <v>106188.57</v>
      </c>
      <c r="F37">
        <v>266254</v>
      </c>
      <c r="G37">
        <v>104405</v>
      </c>
      <c r="I37">
        <v>3500</v>
      </c>
      <c r="M37">
        <v>111918</v>
      </c>
      <c r="N37">
        <v>3871</v>
      </c>
      <c r="Q37">
        <v>-831701.87</v>
      </c>
      <c r="R37">
        <v>1997207.95</v>
      </c>
      <c r="T37">
        <v>391775.25</v>
      </c>
      <c r="W37">
        <v>243117</v>
      </c>
      <c r="Y37">
        <v>389950</v>
      </c>
      <c r="AB37">
        <v>194069.7</v>
      </c>
      <c r="AC37">
        <v>17278.5</v>
      </c>
    </row>
    <row r="38" spans="1:31" x14ac:dyDescent="0.25">
      <c r="A38" t="s">
        <v>215</v>
      </c>
      <c r="B38">
        <v>354276.58</v>
      </c>
      <c r="C38">
        <v>8684.7000000000007</v>
      </c>
      <c r="D38">
        <v>15400.45</v>
      </c>
      <c r="F38">
        <v>156001.82</v>
      </c>
      <c r="G38">
        <v>16346.63</v>
      </c>
      <c r="M38">
        <v>21600</v>
      </c>
      <c r="N38">
        <v>3753.78</v>
      </c>
      <c r="Q38">
        <v>-2481032.38</v>
      </c>
      <c r="R38">
        <v>2854572.07</v>
      </c>
      <c r="T38">
        <v>493788.81</v>
      </c>
      <c r="U38">
        <v>513200</v>
      </c>
      <c r="W38">
        <v>323158.5</v>
      </c>
      <c r="Y38">
        <v>410125.5</v>
      </c>
      <c r="AB38">
        <v>699873.59</v>
      </c>
      <c r="AC38">
        <v>13094.46</v>
      </c>
      <c r="AE38">
        <v>20000</v>
      </c>
    </row>
    <row r="39" spans="1:31" x14ac:dyDescent="0.25">
      <c r="A39" t="s">
        <v>216</v>
      </c>
      <c r="B39">
        <v>563804.04</v>
      </c>
      <c r="C39">
        <v>34730.54</v>
      </c>
      <c r="D39">
        <v>19477.439999999999</v>
      </c>
      <c r="F39">
        <v>375653.55</v>
      </c>
      <c r="G39">
        <v>150348.78</v>
      </c>
      <c r="I39">
        <v>0</v>
      </c>
      <c r="N39">
        <v>205.59</v>
      </c>
      <c r="Q39">
        <v>-399490.11</v>
      </c>
      <c r="R39">
        <v>1440362.48</v>
      </c>
      <c r="T39">
        <v>370121.67</v>
      </c>
      <c r="Y39">
        <v>65545</v>
      </c>
      <c r="Z39">
        <v>3056</v>
      </c>
      <c r="AB39">
        <v>115298.68</v>
      </c>
      <c r="AC39">
        <v>63624.1</v>
      </c>
    </row>
    <row r="40" spans="1:31" x14ac:dyDescent="0.25">
      <c r="A40" t="s">
        <v>217</v>
      </c>
      <c r="B40">
        <v>524685.82999999996</v>
      </c>
      <c r="C40">
        <v>16567.55</v>
      </c>
      <c r="D40">
        <v>13998.86</v>
      </c>
      <c r="F40">
        <v>2532933.7200000002</v>
      </c>
      <c r="G40">
        <v>314948.32</v>
      </c>
      <c r="I40">
        <v>0</v>
      </c>
      <c r="N40">
        <v>137.69</v>
      </c>
      <c r="Q40">
        <v>2689157.8</v>
      </c>
      <c r="R40">
        <v>455164.99</v>
      </c>
      <c r="T40">
        <v>367454.03</v>
      </c>
      <c r="W40">
        <v>429986.8</v>
      </c>
      <c r="Y40">
        <v>490589.8</v>
      </c>
      <c r="AB40">
        <v>108856.21</v>
      </c>
      <c r="AC40">
        <v>101858.52</v>
      </c>
    </row>
    <row r="41" spans="1:31" x14ac:dyDescent="0.25">
      <c r="A41" t="s">
        <v>218</v>
      </c>
      <c r="B41">
        <v>307892.98</v>
      </c>
      <c r="C41">
        <v>3958.55</v>
      </c>
      <c r="D41">
        <v>150731.15</v>
      </c>
      <c r="F41">
        <v>196599.48</v>
      </c>
      <c r="G41">
        <v>370431.01</v>
      </c>
      <c r="N41">
        <v>9800.2800000000007</v>
      </c>
      <c r="Q41">
        <v>-966153.17</v>
      </c>
      <c r="R41">
        <v>1976836.89</v>
      </c>
      <c r="T41">
        <v>177024.53</v>
      </c>
      <c r="W41">
        <v>296696</v>
      </c>
      <c r="Y41">
        <v>329281</v>
      </c>
      <c r="AB41">
        <v>172296.81</v>
      </c>
      <c r="AC41">
        <v>30871.55</v>
      </c>
    </row>
    <row r="42" spans="1:31" x14ac:dyDescent="0.25">
      <c r="A42" t="s">
        <v>219</v>
      </c>
      <c r="B42">
        <v>693303.7</v>
      </c>
      <c r="C42">
        <v>31585.52</v>
      </c>
      <c r="D42">
        <v>49904.800000000003</v>
      </c>
      <c r="F42">
        <v>281976.87</v>
      </c>
      <c r="G42">
        <v>234229.32</v>
      </c>
      <c r="M42">
        <v>3837.4</v>
      </c>
      <c r="N42">
        <v>3110.11</v>
      </c>
      <c r="Q42">
        <v>-657163.15</v>
      </c>
      <c r="R42">
        <v>1732965.71</v>
      </c>
      <c r="T42">
        <v>619018.43000000005</v>
      </c>
      <c r="U42">
        <v>62850</v>
      </c>
      <c r="V42">
        <v>204.6</v>
      </c>
      <c r="W42">
        <v>328372.03999999998</v>
      </c>
      <c r="Y42">
        <v>435555.04</v>
      </c>
      <c r="AB42">
        <v>288369.13</v>
      </c>
      <c r="AC42">
        <v>28896.99</v>
      </c>
    </row>
    <row r="43" spans="1:31" x14ac:dyDescent="0.25">
      <c r="A43" t="s">
        <v>220</v>
      </c>
      <c r="B43">
        <v>567633.03</v>
      </c>
      <c r="C43">
        <v>50970.36</v>
      </c>
      <c r="D43">
        <v>281371.69</v>
      </c>
      <c r="F43">
        <v>236856.95999999999</v>
      </c>
      <c r="G43">
        <v>137367.19</v>
      </c>
      <c r="I43">
        <v>4559</v>
      </c>
      <c r="M43">
        <v>95847.039999999994</v>
      </c>
      <c r="N43">
        <v>1498.48</v>
      </c>
      <c r="Q43">
        <v>-999664.08</v>
      </c>
      <c r="R43">
        <v>2083523.09</v>
      </c>
      <c r="T43">
        <v>396991.2</v>
      </c>
      <c r="W43">
        <v>206577</v>
      </c>
      <c r="Y43">
        <v>296687</v>
      </c>
      <c r="AB43">
        <v>100027.47</v>
      </c>
      <c r="AC43">
        <v>93317.04</v>
      </c>
    </row>
    <row r="44" spans="1:31" x14ac:dyDescent="0.25">
      <c r="A44" t="s">
        <v>221</v>
      </c>
      <c r="B44">
        <v>451661.21</v>
      </c>
      <c r="C44">
        <v>22000</v>
      </c>
      <c r="D44">
        <v>24557.97</v>
      </c>
      <c r="F44">
        <v>1080496.57</v>
      </c>
      <c r="G44">
        <v>206780.06</v>
      </c>
      <c r="I44">
        <v>0</v>
      </c>
      <c r="N44">
        <v>4017</v>
      </c>
      <c r="Q44">
        <v>1904406.77</v>
      </c>
      <c r="T44">
        <v>277003.84000000003</v>
      </c>
      <c r="W44">
        <v>254709</v>
      </c>
      <c r="Y44">
        <v>416190</v>
      </c>
      <c r="Z44">
        <v>600</v>
      </c>
      <c r="AB44">
        <v>152419.9</v>
      </c>
      <c r="AC44">
        <v>53588.22</v>
      </c>
    </row>
    <row r="45" spans="1:31" x14ac:dyDescent="0.25">
      <c r="A45" t="s">
        <v>222</v>
      </c>
      <c r="B45">
        <v>216383.69</v>
      </c>
      <c r="C45">
        <v>132315.72</v>
      </c>
      <c r="D45">
        <v>13285.88</v>
      </c>
      <c r="F45">
        <v>631946.93999999994</v>
      </c>
      <c r="G45">
        <v>266557.7</v>
      </c>
      <c r="I45">
        <v>59680</v>
      </c>
      <c r="M45">
        <v>36000</v>
      </c>
      <c r="N45">
        <v>6718.73</v>
      </c>
      <c r="Q45">
        <v>-423177.52</v>
      </c>
      <c r="R45">
        <v>1500565.11</v>
      </c>
      <c r="T45">
        <v>456949.13</v>
      </c>
      <c r="U45">
        <v>127050</v>
      </c>
      <c r="W45">
        <v>360055.5</v>
      </c>
      <c r="Y45">
        <v>474235.5</v>
      </c>
      <c r="AB45">
        <v>331905.94</v>
      </c>
      <c r="AC45">
        <v>38491.660000000003</v>
      </c>
    </row>
    <row r="46" spans="1:31" x14ac:dyDescent="0.25">
      <c r="A46" t="s">
        <v>224</v>
      </c>
      <c r="B46">
        <v>345659.87</v>
      </c>
      <c r="C46">
        <v>1362.6</v>
      </c>
      <c r="D46">
        <v>14794.17</v>
      </c>
      <c r="F46">
        <v>21455</v>
      </c>
      <c r="G46">
        <v>1420.71</v>
      </c>
      <c r="I46">
        <v>0</v>
      </c>
      <c r="N46">
        <v>1738</v>
      </c>
      <c r="Q46">
        <v>-2101244.9500000002</v>
      </c>
      <c r="R46">
        <v>2280594.58</v>
      </c>
      <c r="T46">
        <v>433371.12</v>
      </c>
      <c r="W46">
        <v>444672.5</v>
      </c>
      <c r="Y46">
        <v>551515.5</v>
      </c>
      <c r="AB46">
        <v>94250.4</v>
      </c>
      <c r="AC46">
        <v>6080.98</v>
      </c>
    </row>
    <row r="47" spans="1:31" x14ac:dyDescent="0.25">
      <c r="A47" t="s">
        <v>228</v>
      </c>
      <c r="B47">
        <v>222584.14</v>
      </c>
      <c r="C47">
        <v>14981.25</v>
      </c>
      <c r="D47">
        <v>9586.7999999999993</v>
      </c>
      <c r="F47">
        <v>5660069.2999999998</v>
      </c>
      <c r="G47">
        <v>1821316.37</v>
      </c>
      <c r="N47">
        <v>1595</v>
      </c>
      <c r="P47">
        <v>-1378318.91</v>
      </c>
      <c r="Q47">
        <v>7085654.5999999996</v>
      </c>
      <c r="R47">
        <v>2114009</v>
      </c>
      <c r="T47">
        <v>166520.78</v>
      </c>
      <c r="V47">
        <v>607.15</v>
      </c>
      <c r="W47">
        <v>136488.15</v>
      </c>
      <c r="Y47">
        <v>204192.15</v>
      </c>
      <c r="AB47">
        <v>44754.17</v>
      </c>
      <c r="AC47">
        <v>88519.59</v>
      </c>
    </row>
    <row r="48" spans="1:31" x14ac:dyDescent="0.25">
      <c r="A48" t="s">
        <v>229</v>
      </c>
      <c r="B48">
        <v>602152.64</v>
      </c>
      <c r="C48">
        <v>8636.27</v>
      </c>
      <c r="D48">
        <v>14330.84</v>
      </c>
      <c r="F48">
        <v>3439277.32</v>
      </c>
      <c r="G48">
        <v>203960.4</v>
      </c>
      <c r="I48">
        <v>0</v>
      </c>
      <c r="M48">
        <v>89686.87</v>
      </c>
      <c r="N48">
        <v>1128</v>
      </c>
      <c r="Q48">
        <v>2456741.38</v>
      </c>
      <c r="R48">
        <v>1646714.98</v>
      </c>
      <c r="T48">
        <v>86634.71</v>
      </c>
      <c r="W48">
        <v>266080.5</v>
      </c>
      <c r="Y48">
        <v>335405.5</v>
      </c>
      <c r="AB48">
        <v>82070.63</v>
      </c>
      <c r="AC48">
        <v>58172.84</v>
      </c>
    </row>
    <row r="49" spans="1:31" x14ac:dyDescent="0.25">
      <c r="A49" t="s">
        <v>230</v>
      </c>
      <c r="B49">
        <v>1128103.3999999999</v>
      </c>
      <c r="C49">
        <v>6041.5</v>
      </c>
      <c r="D49">
        <v>7922.34</v>
      </c>
      <c r="F49">
        <v>1434171.99</v>
      </c>
      <c r="G49">
        <v>1974197.71</v>
      </c>
      <c r="H49">
        <v>73999</v>
      </c>
      <c r="I49">
        <v>0</v>
      </c>
      <c r="N49">
        <v>3410</v>
      </c>
      <c r="P49">
        <v>27700</v>
      </c>
      <c r="Q49">
        <v>2257170.11</v>
      </c>
      <c r="R49">
        <v>2273364.33</v>
      </c>
      <c r="T49">
        <v>23099.93</v>
      </c>
      <c r="W49">
        <v>223907.20000000001</v>
      </c>
      <c r="Y49">
        <v>297058.2</v>
      </c>
      <c r="AB49">
        <v>29266.83</v>
      </c>
      <c r="AC49">
        <v>70742.600000000006</v>
      </c>
    </row>
    <row r="50" spans="1:31" x14ac:dyDescent="0.25">
      <c r="A50" t="s">
        <v>234</v>
      </c>
      <c r="B50">
        <v>784934.29</v>
      </c>
      <c r="C50">
        <v>0</v>
      </c>
      <c r="D50">
        <v>0</v>
      </c>
      <c r="F50">
        <v>26850.94</v>
      </c>
      <c r="G50">
        <v>617983.19999999995</v>
      </c>
      <c r="I50">
        <v>0</v>
      </c>
      <c r="J50">
        <v>956.8</v>
      </c>
      <c r="M50">
        <v>429364</v>
      </c>
      <c r="N50">
        <v>4534.3</v>
      </c>
      <c r="Q50">
        <v>-1039741.7</v>
      </c>
      <c r="R50">
        <v>2191305.25</v>
      </c>
      <c r="T50">
        <v>145217.20000000001</v>
      </c>
      <c r="W50">
        <v>387422.4</v>
      </c>
      <c r="Y50">
        <v>451090.4</v>
      </c>
      <c r="AB50">
        <v>166752.42000000001</v>
      </c>
      <c r="AC50">
        <v>32387</v>
      </c>
    </row>
    <row r="51" spans="1:31" x14ac:dyDescent="0.25">
      <c r="A51" t="s">
        <v>235</v>
      </c>
      <c r="B51">
        <v>1092486.6000000001</v>
      </c>
      <c r="C51">
        <v>0</v>
      </c>
      <c r="D51">
        <v>102544.11</v>
      </c>
      <c r="F51">
        <v>984785.28</v>
      </c>
      <c r="G51">
        <v>74242.77</v>
      </c>
      <c r="I51">
        <v>-4000</v>
      </c>
      <c r="M51">
        <v>1501705.09</v>
      </c>
      <c r="N51">
        <v>4805.2</v>
      </c>
      <c r="Q51">
        <v>-1257631.28</v>
      </c>
      <c r="R51">
        <v>2281491.52</v>
      </c>
      <c r="T51">
        <v>496920.4</v>
      </c>
      <c r="V51">
        <v>10.62</v>
      </c>
      <c r="W51">
        <v>770757.6</v>
      </c>
      <c r="Y51">
        <v>888357.6</v>
      </c>
      <c r="AB51">
        <v>318384.94</v>
      </c>
      <c r="AC51">
        <v>62657.85</v>
      </c>
    </row>
    <row r="52" spans="1:31" x14ac:dyDescent="0.25">
      <c r="A52" t="s">
        <v>236</v>
      </c>
      <c r="B52">
        <v>116126.8</v>
      </c>
      <c r="C52">
        <v>6192</v>
      </c>
      <c r="D52">
        <v>15475.7</v>
      </c>
      <c r="F52">
        <v>17513.66</v>
      </c>
      <c r="G52">
        <v>1404281.68</v>
      </c>
      <c r="I52">
        <v>0</v>
      </c>
      <c r="M52">
        <v>77740</v>
      </c>
      <c r="N52">
        <v>4168.6499999999996</v>
      </c>
      <c r="Q52">
        <v>-775721.57</v>
      </c>
      <c r="R52">
        <v>2647377.69</v>
      </c>
      <c r="T52">
        <v>220266.1</v>
      </c>
      <c r="W52">
        <v>455540.1</v>
      </c>
      <c r="Y52">
        <v>455540.1</v>
      </c>
      <c r="AB52">
        <v>439941.37</v>
      </c>
      <c r="AC52">
        <v>42397.49</v>
      </c>
      <c r="AE52">
        <v>202.17</v>
      </c>
    </row>
    <row r="53" spans="1:31" x14ac:dyDescent="0.25">
      <c r="A53" t="s">
        <v>237</v>
      </c>
      <c r="B53">
        <v>1021260.05</v>
      </c>
      <c r="C53">
        <v>0</v>
      </c>
      <c r="D53">
        <v>29781.53</v>
      </c>
      <c r="F53">
        <v>77947.22</v>
      </c>
      <c r="G53">
        <v>316591.15000000002</v>
      </c>
      <c r="I53">
        <v>0</v>
      </c>
      <c r="K53">
        <v>271320</v>
      </c>
      <c r="M53">
        <v>1100722.28</v>
      </c>
      <c r="N53">
        <v>4524.8100000000004</v>
      </c>
      <c r="Q53">
        <v>-4316778.33</v>
      </c>
      <c r="R53">
        <v>4706462.17</v>
      </c>
      <c r="T53">
        <v>206506.93</v>
      </c>
      <c r="V53">
        <v>1690.96</v>
      </c>
      <c r="W53">
        <v>472414.2</v>
      </c>
      <c r="Y53">
        <v>605016.19999999995</v>
      </c>
      <c r="AB53">
        <v>258418.3</v>
      </c>
      <c r="AC53">
        <v>39028.57</v>
      </c>
    </row>
    <row r="54" spans="1:31" x14ac:dyDescent="0.25">
      <c r="A54" t="s">
        <v>241</v>
      </c>
      <c r="B54">
        <v>1293010.2</v>
      </c>
      <c r="C54">
        <v>0</v>
      </c>
      <c r="D54">
        <v>37100.36</v>
      </c>
      <c r="F54">
        <v>997144.65</v>
      </c>
      <c r="G54">
        <v>1072362.8</v>
      </c>
      <c r="M54">
        <v>175150</v>
      </c>
      <c r="N54">
        <v>-29614.9</v>
      </c>
      <c r="Q54">
        <v>2247188.98</v>
      </c>
      <c r="R54">
        <v>954921</v>
      </c>
      <c r="T54">
        <v>49166.58</v>
      </c>
      <c r="W54">
        <v>253887.44</v>
      </c>
      <c r="X54">
        <v>342207</v>
      </c>
      <c r="Y54">
        <v>354085.44</v>
      </c>
      <c r="AB54">
        <v>145513.69</v>
      </c>
      <c r="AC54">
        <v>93688.960000000006</v>
      </c>
    </row>
    <row r="55" spans="1:31" x14ac:dyDescent="0.25">
      <c r="A55" t="s">
        <v>242</v>
      </c>
      <c r="B55">
        <v>1403699.62</v>
      </c>
      <c r="D55">
        <v>170560.01</v>
      </c>
      <c r="F55">
        <v>1743825.97</v>
      </c>
      <c r="G55">
        <v>244235.98</v>
      </c>
      <c r="M55">
        <v>1604338.13</v>
      </c>
      <c r="N55">
        <v>-37125</v>
      </c>
      <c r="Q55">
        <v>-385757.7</v>
      </c>
      <c r="R55">
        <v>2528782.23</v>
      </c>
      <c r="T55">
        <v>86705.61</v>
      </c>
      <c r="W55">
        <v>246508</v>
      </c>
      <c r="Y55">
        <v>344717</v>
      </c>
      <c r="AB55">
        <v>54940.85</v>
      </c>
      <c r="AC55">
        <v>81471.839999999997</v>
      </c>
    </row>
    <row r="56" spans="1:31" x14ac:dyDescent="0.25">
      <c r="A56" t="s">
        <v>243</v>
      </c>
      <c r="B56">
        <v>423526.04</v>
      </c>
      <c r="C56">
        <v>0</v>
      </c>
      <c r="D56">
        <v>96715.86</v>
      </c>
      <c r="F56">
        <v>752094.94</v>
      </c>
      <c r="G56">
        <v>147910.44</v>
      </c>
      <c r="M56">
        <v>-738546</v>
      </c>
      <c r="N56">
        <v>561.03</v>
      </c>
      <c r="Q56">
        <v>-516090.56</v>
      </c>
      <c r="R56">
        <v>2500517.0699999998</v>
      </c>
      <c r="T56">
        <v>90757.53</v>
      </c>
      <c r="W56">
        <v>570864</v>
      </c>
      <c r="X56">
        <v>324040</v>
      </c>
      <c r="Y56">
        <v>618782</v>
      </c>
      <c r="AB56">
        <v>124008.78</v>
      </c>
      <c r="AC56">
        <v>51515.01</v>
      </c>
    </row>
    <row r="57" spans="1:31" x14ac:dyDescent="0.25">
      <c r="A57" t="s">
        <v>244</v>
      </c>
      <c r="B57">
        <v>440699.42</v>
      </c>
      <c r="C57">
        <v>0</v>
      </c>
      <c r="D57">
        <v>88001.49</v>
      </c>
      <c r="F57">
        <v>465303.21</v>
      </c>
      <c r="G57">
        <v>270500.21000000002</v>
      </c>
      <c r="N57">
        <v>-8335.5</v>
      </c>
      <c r="Q57">
        <v>-558538.11</v>
      </c>
      <c r="R57">
        <v>1946573.94</v>
      </c>
      <c r="T57">
        <v>79693.58</v>
      </c>
      <c r="W57">
        <v>281452.5</v>
      </c>
      <c r="Y57">
        <v>351528.5</v>
      </c>
      <c r="AB57">
        <v>40223.08</v>
      </c>
      <c r="AC57">
        <v>63466.5</v>
      </c>
    </row>
    <row r="58" spans="1:31" x14ac:dyDescent="0.25">
      <c r="A58" t="s">
        <v>245</v>
      </c>
      <c r="B58">
        <v>671668.33</v>
      </c>
      <c r="C58">
        <v>0</v>
      </c>
      <c r="D58">
        <v>20083.82</v>
      </c>
      <c r="F58">
        <v>318550.68</v>
      </c>
      <c r="G58">
        <v>137663.56</v>
      </c>
      <c r="M58">
        <v>163735.51999999999</v>
      </c>
      <c r="N58">
        <v>2774</v>
      </c>
      <c r="Q58">
        <v>1881471.51</v>
      </c>
      <c r="R58">
        <v>-980950.37</v>
      </c>
      <c r="T58">
        <v>43164.26</v>
      </c>
      <c r="W58">
        <v>512148</v>
      </c>
      <c r="X58">
        <v>264765</v>
      </c>
      <c r="Y58">
        <v>555118</v>
      </c>
      <c r="AB58">
        <v>144290.54999999999</v>
      </c>
      <c r="AC58">
        <v>18936.98</v>
      </c>
    </row>
    <row r="59" spans="1:31" x14ac:dyDescent="0.25">
      <c r="A59" t="s">
        <v>246</v>
      </c>
      <c r="B59">
        <v>498417.67</v>
      </c>
      <c r="C59">
        <v>0</v>
      </c>
      <c r="D59">
        <v>28103.17</v>
      </c>
      <c r="F59">
        <v>809596.82</v>
      </c>
      <c r="G59">
        <v>85308.93</v>
      </c>
      <c r="H59">
        <v>0</v>
      </c>
      <c r="M59">
        <v>170945</v>
      </c>
      <c r="N59">
        <v>1896</v>
      </c>
      <c r="Q59">
        <v>-439687.7</v>
      </c>
      <c r="R59">
        <v>1692734</v>
      </c>
      <c r="T59">
        <v>35692.61</v>
      </c>
      <c r="W59">
        <v>156618</v>
      </c>
      <c r="X59">
        <v>136450</v>
      </c>
      <c r="Y59">
        <v>254702</v>
      </c>
      <c r="AB59">
        <v>32256.7</v>
      </c>
      <c r="AC59">
        <v>46951.62</v>
      </c>
    </row>
    <row r="60" spans="1:31" x14ac:dyDescent="0.25">
      <c r="A60" t="s">
        <v>250</v>
      </c>
      <c r="B60">
        <v>947390.76</v>
      </c>
      <c r="C60">
        <v>4614</v>
      </c>
      <c r="D60">
        <v>24699.35</v>
      </c>
      <c r="F60">
        <v>551927.52</v>
      </c>
      <c r="G60">
        <v>-318294.40000000002</v>
      </c>
      <c r="I60">
        <v>0</v>
      </c>
      <c r="M60">
        <v>433099</v>
      </c>
      <c r="N60">
        <v>1500.01</v>
      </c>
      <c r="Q60">
        <v>-1350422.64</v>
      </c>
      <c r="R60">
        <v>2210713.7999999998</v>
      </c>
      <c r="T60">
        <v>504933.55</v>
      </c>
      <c r="W60">
        <v>249426</v>
      </c>
      <c r="X60">
        <v>37834.050000000003</v>
      </c>
      <c r="Y60">
        <v>288785</v>
      </c>
      <c r="AB60">
        <v>236629.95</v>
      </c>
      <c r="AC60">
        <v>159730.59</v>
      </c>
      <c r="AE60">
        <v>850</v>
      </c>
    </row>
    <row r="61" spans="1:31" x14ac:dyDescent="0.25">
      <c r="A61" t="s">
        <v>251</v>
      </c>
      <c r="B61">
        <v>572212.23</v>
      </c>
      <c r="C61">
        <v>39045</v>
      </c>
      <c r="D61">
        <v>159506.04</v>
      </c>
      <c r="F61">
        <v>348730.19</v>
      </c>
      <c r="G61">
        <v>231181.81</v>
      </c>
      <c r="I61">
        <v>14080</v>
      </c>
      <c r="M61">
        <v>140936</v>
      </c>
      <c r="N61">
        <v>0</v>
      </c>
      <c r="Q61">
        <v>-439749.6</v>
      </c>
      <c r="R61">
        <v>1549075.07</v>
      </c>
      <c r="T61">
        <v>626462.80000000005</v>
      </c>
      <c r="W61">
        <v>564522</v>
      </c>
      <c r="X61">
        <v>31395.4</v>
      </c>
      <c r="Y61">
        <v>708395</v>
      </c>
      <c r="AA61">
        <v>928</v>
      </c>
      <c r="AB61">
        <v>275037.84000000003</v>
      </c>
      <c r="AC61">
        <v>54004.56</v>
      </c>
      <c r="AE61">
        <v>13116</v>
      </c>
    </row>
    <row r="62" spans="1:31" x14ac:dyDescent="0.25">
      <c r="A62" t="s">
        <v>252</v>
      </c>
      <c r="B62">
        <v>331670.95</v>
      </c>
      <c r="C62">
        <v>39933</v>
      </c>
      <c r="D62">
        <v>42211.44</v>
      </c>
      <c r="F62">
        <v>136728.51999999999</v>
      </c>
      <c r="G62">
        <v>139722.73000000001</v>
      </c>
      <c r="M62">
        <v>183905</v>
      </c>
      <c r="N62">
        <v>0</v>
      </c>
      <c r="Q62">
        <v>-2994067.77</v>
      </c>
      <c r="R62">
        <v>3406179.86</v>
      </c>
      <c r="T62">
        <v>534968.79</v>
      </c>
      <c r="X62">
        <v>49618.93</v>
      </c>
      <c r="Y62">
        <v>151361</v>
      </c>
      <c r="AB62">
        <v>205725.2</v>
      </c>
      <c r="AC62">
        <v>26721.97</v>
      </c>
      <c r="AE62">
        <v>11155</v>
      </c>
    </row>
    <row r="63" spans="1:31" x14ac:dyDescent="0.25">
      <c r="A63" t="s">
        <v>253</v>
      </c>
      <c r="B63">
        <v>1720650.49</v>
      </c>
      <c r="C63">
        <v>40961</v>
      </c>
      <c r="D63">
        <v>19248.490000000002</v>
      </c>
      <c r="F63">
        <v>173996.12</v>
      </c>
      <c r="G63">
        <v>193056.23</v>
      </c>
      <c r="I63">
        <v>0</v>
      </c>
      <c r="M63">
        <v>1561792</v>
      </c>
      <c r="N63">
        <v>1460.69</v>
      </c>
      <c r="Q63">
        <v>-1202242.6599999999</v>
      </c>
      <c r="R63">
        <v>1679166.57</v>
      </c>
      <c r="T63">
        <v>854997.31</v>
      </c>
      <c r="W63">
        <v>287754.21999999997</v>
      </c>
      <c r="Y63">
        <v>349965.22</v>
      </c>
      <c r="AB63">
        <v>637013.76000000001</v>
      </c>
      <c r="AC63">
        <v>15419.82</v>
      </c>
      <c r="AE63">
        <v>6412</v>
      </c>
    </row>
    <row r="64" spans="1:31" x14ac:dyDescent="0.25">
      <c r="A64" t="s">
        <v>254</v>
      </c>
      <c r="B64">
        <v>411875.8</v>
      </c>
      <c r="C64">
        <v>0</v>
      </c>
      <c r="D64">
        <v>10431.65</v>
      </c>
      <c r="F64">
        <v>477824.77</v>
      </c>
      <c r="G64">
        <v>252135.17</v>
      </c>
      <c r="I64">
        <v>0</v>
      </c>
      <c r="M64">
        <v>317000</v>
      </c>
      <c r="N64">
        <v>0</v>
      </c>
      <c r="Q64">
        <v>-355511.83</v>
      </c>
      <c r="R64">
        <v>1290095.46</v>
      </c>
      <c r="T64">
        <v>296371.57</v>
      </c>
      <c r="U64">
        <v>165400</v>
      </c>
      <c r="W64">
        <v>555907</v>
      </c>
      <c r="X64">
        <v>54600</v>
      </c>
      <c r="Y64">
        <v>609354</v>
      </c>
      <c r="AB64">
        <v>482589.51</v>
      </c>
      <c r="AC64">
        <v>52326.3</v>
      </c>
    </row>
    <row r="65" spans="1:31" x14ac:dyDescent="0.25">
      <c r="A65" t="s">
        <v>255</v>
      </c>
      <c r="B65">
        <v>811843.12</v>
      </c>
      <c r="C65">
        <v>44464</v>
      </c>
      <c r="D65">
        <v>28830.94</v>
      </c>
      <c r="F65">
        <v>43351.66</v>
      </c>
      <c r="G65">
        <v>-47928.25</v>
      </c>
      <c r="I65">
        <v>0</v>
      </c>
      <c r="M65">
        <v>152505</v>
      </c>
      <c r="N65">
        <v>23571</v>
      </c>
      <c r="Q65">
        <v>-1459424</v>
      </c>
      <c r="R65">
        <v>2056145.55</v>
      </c>
      <c r="T65">
        <v>414616.06</v>
      </c>
      <c r="W65">
        <v>398511.3</v>
      </c>
      <c r="Y65">
        <v>484156.3</v>
      </c>
      <c r="AB65">
        <v>170977.73</v>
      </c>
      <c r="AC65">
        <v>24742.41</v>
      </c>
      <c r="AE65">
        <v>9057</v>
      </c>
    </row>
    <row r="66" spans="1:31" x14ac:dyDescent="0.25">
      <c r="A66" t="s">
        <v>259</v>
      </c>
      <c r="B66">
        <v>1094549.1599999999</v>
      </c>
      <c r="C66">
        <v>0</v>
      </c>
      <c r="D66">
        <v>84550.57</v>
      </c>
      <c r="F66">
        <v>452654.33</v>
      </c>
      <c r="G66">
        <v>314280.90000000002</v>
      </c>
      <c r="I66">
        <v>34657</v>
      </c>
      <c r="M66">
        <v>57241</v>
      </c>
      <c r="N66">
        <v>19620</v>
      </c>
      <c r="Q66">
        <v>-1584768.65</v>
      </c>
      <c r="R66">
        <v>2912713.08</v>
      </c>
      <c r="T66">
        <v>892744.66</v>
      </c>
      <c r="U66">
        <v>13200</v>
      </c>
      <c r="Y66">
        <v>79144</v>
      </c>
      <c r="AB66">
        <v>206439.84</v>
      </c>
      <c r="AC66">
        <v>75044.03</v>
      </c>
    </row>
    <row r="67" spans="1:31" x14ac:dyDescent="0.25">
      <c r="A67" t="s">
        <v>260</v>
      </c>
      <c r="B67">
        <v>969367.22</v>
      </c>
      <c r="C67">
        <v>0</v>
      </c>
      <c r="D67">
        <v>26785.46</v>
      </c>
      <c r="F67">
        <v>791266.85</v>
      </c>
      <c r="G67">
        <v>267727.57</v>
      </c>
      <c r="I67">
        <v>0</v>
      </c>
      <c r="M67">
        <v>16200</v>
      </c>
      <c r="N67">
        <v>2982</v>
      </c>
      <c r="Q67">
        <v>441609.53</v>
      </c>
      <c r="R67">
        <v>1364480.05</v>
      </c>
      <c r="T67">
        <v>517590.02</v>
      </c>
      <c r="Y67">
        <v>75559</v>
      </c>
      <c r="AB67">
        <v>140621.76000000001</v>
      </c>
      <c r="AC67">
        <v>49544.43</v>
      </c>
    </row>
    <row r="68" spans="1:31" x14ac:dyDescent="0.25">
      <c r="A68" t="s">
        <v>261</v>
      </c>
      <c r="B68">
        <v>457920.86</v>
      </c>
      <c r="C68">
        <v>0</v>
      </c>
      <c r="D68">
        <v>5800.91</v>
      </c>
      <c r="F68">
        <v>753254.37</v>
      </c>
      <c r="G68">
        <v>198063.81</v>
      </c>
      <c r="I68">
        <v>22400</v>
      </c>
      <c r="N68">
        <v>2041.59</v>
      </c>
      <c r="Q68">
        <v>-899305.65</v>
      </c>
      <c r="R68">
        <v>2067672.51</v>
      </c>
      <c r="T68">
        <v>438033.21</v>
      </c>
      <c r="Y68">
        <v>27852</v>
      </c>
      <c r="AB68">
        <v>102303.86</v>
      </c>
      <c r="AC68">
        <v>40849.07</v>
      </c>
    </row>
    <row r="69" spans="1:31" x14ac:dyDescent="0.25">
      <c r="A69" t="s">
        <v>262</v>
      </c>
      <c r="B69">
        <v>559909.55000000005</v>
      </c>
      <c r="C69">
        <v>0</v>
      </c>
      <c r="D69">
        <v>30400.67</v>
      </c>
      <c r="F69">
        <v>1154614.3</v>
      </c>
      <c r="G69">
        <v>248389.68</v>
      </c>
      <c r="I69">
        <v>0</v>
      </c>
      <c r="N69">
        <v>1234</v>
      </c>
      <c r="Q69">
        <v>-561379.36</v>
      </c>
      <c r="R69">
        <v>2226508.67</v>
      </c>
      <c r="T69">
        <v>605670.09</v>
      </c>
      <c r="Y69">
        <v>100259</v>
      </c>
      <c r="AB69">
        <v>96321.17</v>
      </c>
      <c r="AC69">
        <v>56382.03</v>
      </c>
    </row>
    <row r="70" spans="1:31" x14ac:dyDescent="0.25">
      <c r="A70" t="s">
        <v>263</v>
      </c>
      <c r="B70">
        <v>970022.65</v>
      </c>
      <c r="C70">
        <v>0</v>
      </c>
      <c r="D70">
        <v>138745.68</v>
      </c>
      <c r="F70">
        <v>361601.23</v>
      </c>
      <c r="G70">
        <v>492252</v>
      </c>
      <c r="I70">
        <v>10000</v>
      </c>
      <c r="M70">
        <v>353440</v>
      </c>
      <c r="N70">
        <v>648</v>
      </c>
      <c r="Q70">
        <v>-736931.76</v>
      </c>
      <c r="R70">
        <v>2114406.96</v>
      </c>
      <c r="T70">
        <v>630405.12</v>
      </c>
      <c r="Y70">
        <v>79274</v>
      </c>
      <c r="AB70">
        <v>211567.93</v>
      </c>
      <c r="AC70">
        <v>54053.47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topLeftCell="Z1" zoomScale="107" zoomScaleNormal="107" workbookViewId="0">
      <selection activeCell="AM12" sqref="AM1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296875" bestFit="1" customWidth="1"/>
    <col min="6" max="9" width="8.796875" style="301"/>
    <col min="10" max="11" width="8.796875"/>
    <col min="12" max="14" width="8.796875" style="301"/>
    <col min="15" max="15" width="19.5" style="301" bestFit="1" customWidth="1"/>
    <col min="16" max="19" width="8.796875"/>
    <col min="20" max="24" width="8.796875" style="301"/>
    <col min="25" max="32" width="8.796875"/>
    <col min="33" max="33" width="17.19921875" style="41" bestFit="1" customWidth="1"/>
    <col min="34" max="34" width="14.5" style="28" bestFit="1" customWidth="1"/>
    <col min="35" max="35" width="15.09765625" style="25" bestFit="1" customWidth="1"/>
    <col min="36" max="36" width="16.09765625" style="37" bestFit="1" customWidth="1"/>
    <col min="37" max="37" width="16.09765625" style="35" bestFit="1" customWidth="1"/>
    <col min="38" max="38" width="15.69921875" style="26" bestFit="1" customWidth="1"/>
    <col min="39" max="16384" width="9" style="1"/>
  </cols>
  <sheetData>
    <row r="1" spans="1:38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s="301" t="s">
        <v>2452</v>
      </c>
      <c r="M1" s="301" t="s">
        <v>2453</v>
      </c>
      <c r="N1" s="301" t="s">
        <v>2455</v>
      </c>
      <c r="O1" s="301" t="s">
        <v>2456</v>
      </c>
      <c r="P1" t="s">
        <v>2457</v>
      </c>
      <c r="Q1" t="s">
        <v>2458</v>
      </c>
      <c r="R1" t="s">
        <v>2459</v>
      </c>
      <c r="S1" t="s">
        <v>2460</v>
      </c>
      <c r="T1" s="301" t="s">
        <v>2462</v>
      </c>
      <c r="U1" s="301" t="s">
        <v>2463</v>
      </c>
      <c r="V1" s="301" t="s">
        <v>2464</v>
      </c>
      <c r="W1" s="301" t="s">
        <v>2465</v>
      </c>
      <c r="X1" s="30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2471</v>
      </c>
      <c r="AD1" t="s">
        <v>2591</v>
      </c>
      <c r="AE1" t="s">
        <v>2472</v>
      </c>
      <c r="AF1" t="s">
        <v>2594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5">
      <c r="E2" t="s">
        <v>2473</v>
      </c>
      <c r="F2" s="301" t="s">
        <v>2474</v>
      </c>
      <c r="G2" s="301" t="s">
        <v>2475</v>
      </c>
      <c r="H2" s="301" t="s">
        <v>2476</v>
      </c>
      <c r="I2" s="301" t="s">
        <v>2477</v>
      </c>
      <c r="J2" t="s">
        <v>2478</v>
      </c>
      <c r="K2" t="s">
        <v>2479</v>
      </c>
      <c r="L2" s="301" t="s">
        <v>2481</v>
      </c>
      <c r="M2" s="301" t="s">
        <v>2482</v>
      </c>
      <c r="N2" s="301" t="s">
        <v>2484</v>
      </c>
      <c r="O2" s="301" t="s">
        <v>2485</v>
      </c>
      <c r="P2" t="s">
        <v>2486</v>
      </c>
      <c r="Q2" t="s">
        <v>2487</v>
      </c>
      <c r="R2" t="s">
        <v>2488</v>
      </c>
      <c r="S2" t="s">
        <v>2489</v>
      </c>
      <c r="T2" s="301" t="s">
        <v>2491</v>
      </c>
      <c r="U2" s="301" t="s">
        <v>2492</v>
      </c>
      <c r="V2" s="301" t="s">
        <v>2493</v>
      </c>
      <c r="W2" s="301" t="s">
        <v>2494</v>
      </c>
      <c r="X2" s="301" t="s">
        <v>2495</v>
      </c>
      <c r="Y2" t="s">
        <v>2496</v>
      </c>
      <c r="Z2" t="s">
        <v>2497</v>
      </c>
      <c r="AA2" t="s">
        <v>2498</v>
      </c>
      <c r="AB2" t="s">
        <v>2499</v>
      </c>
      <c r="AC2" t="s">
        <v>2500</v>
      </c>
      <c r="AD2" t="s">
        <v>2596</v>
      </c>
      <c r="AE2" t="s">
        <v>2501</v>
      </c>
      <c r="AF2" t="s">
        <v>2599</v>
      </c>
      <c r="AG2" s="40"/>
      <c r="AH2" s="27"/>
      <c r="AI2" s="14"/>
      <c r="AJ2" s="19"/>
      <c r="AK2" s="20"/>
      <c r="AL2" s="14"/>
    </row>
    <row r="3" spans="1:38" x14ac:dyDescent="0.25">
      <c r="C3" s="65" t="s">
        <v>798</v>
      </c>
      <c r="E3" t="s">
        <v>2502</v>
      </c>
      <c r="F3" s="301">
        <v>53565104.670000002</v>
      </c>
      <c r="G3" s="301">
        <v>5652837.0199999996</v>
      </c>
      <c r="H3" s="301">
        <v>3038694.98</v>
      </c>
      <c r="I3" s="301">
        <v>0</v>
      </c>
      <c r="J3">
        <v>84286943.709999993</v>
      </c>
      <c r="K3">
        <v>46310055.399999999</v>
      </c>
      <c r="L3" s="301">
        <v>524166.96</v>
      </c>
      <c r="M3" s="301">
        <v>103897.35</v>
      </c>
      <c r="N3" s="301">
        <v>275980</v>
      </c>
      <c r="O3" s="301">
        <v>-324416.51</v>
      </c>
      <c r="P3">
        <v>832340.56</v>
      </c>
      <c r="Q3">
        <v>-613397.63</v>
      </c>
      <c r="R3">
        <v>80982226.219999999</v>
      </c>
      <c r="S3">
        <v>111772175.73999999</v>
      </c>
      <c r="T3" s="301">
        <v>32226020.68</v>
      </c>
      <c r="U3" s="301">
        <v>1499057.87</v>
      </c>
      <c r="V3" s="301">
        <v>2501.3200000000002</v>
      </c>
      <c r="W3" s="301">
        <v>42929166.960000001</v>
      </c>
      <c r="X3" s="301">
        <v>4613732.18</v>
      </c>
      <c r="Y3">
        <v>50538590.789999999</v>
      </c>
      <c r="Z3">
        <v>7028</v>
      </c>
      <c r="AA3">
        <v>21824</v>
      </c>
      <c r="AB3">
        <v>13130747.039999999</v>
      </c>
      <c r="AC3">
        <v>7205305.1799999997</v>
      </c>
      <c r="AD3">
        <v>1529990</v>
      </c>
      <c r="AE3">
        <v>617285.11</v>
      </c>
      <c r="AF3">
        <v>55376</v>
      </c>
      <c r="AG3" s="73">
        <f t="shared" ref="AG3:AL3" si="0">SUM(AG4:AG123)</f>
        <v>62221777.669999979</v>
      </c>
      <c r="AH3" s="77">
        <f t="shared" si="0"/>
        <v>558867.85999999964</v>
      </c>
      <c r="AI3" s="21">
        <f t="shared" si="0"/>
        <v>61662909.809999995</v>
      </c>
      <c r="AJ3" s="22">
        <f t="shared" si="0"/>
        <v>85962687.620000005</v>
      </c>
      <c r="AK3" s="16" t="e">
        <f t="shared" si="0"/>
        <v>#REF!</v>
      </c>
      <c r="AL3" s="26" t="e">
        <f t="shared" si="0"/>
        <v>#REF!</v>
      </c>
    </row>
    <row r="4" spans="1:38" x14ac:dyDescent="0.25">
      <c r="E4" t="s">
        <v>2939</v>
      </c>
      <c r="F4" s="301">
        <v>943799.8</v>
      </c>
      <c r="H4" s="301">
        <v>51196</v>
      </c>
      <c r="J4">
        <v>8</v>
      </c>
      <c r="K4">
        <v>308223.05</v>
      </c>
      <c r="M4" s="301">
        <v>8539.08</v>
      </c>
      <c r="N4" s="301">
        <v>25500</v>
      </c>
      <c r="O4" s="301">
        <v>0</v>
      </c>
      <c r="R4">
        <v>824418.46</v>
      </c>
      <c r="S4">
        <v>560321.12</v>
      </c>
      <c r="V4" s="301">
        <v>64.67</v>
      </c>
      <c r="W4" s="301">
        <v>1060418.6000000001</v>
      </c>
      <c r="X4" s="301">
        <v>788693.64</v>
      </c>
      <c r="Y4">
        <v>1060418.6000000001</v>
      </c>
      <c r="AB4">
        <v>64071.08</v>
      </c>
      <c r="AC4">
        <v>56239.040000000001</v>
      </c>
      <c r="AD4">
        <v>10000</v>
      </c>
      <c r="AG4" s="73">
        <f t="shared" ref="AG4:AG12" si="1">SUM(F4:I4)</f>
        <v>994995.8</v>
      </c>
      <c r="AH4" s="77">
        <f t="shared" ref="AH4:AH12" si="2">SUM(L4:O4)</f>
        <v>34039.08</v>
      </c>
      <c r="AI4" s="21">
        <f>AG4-AH4</f>
        <v>960956.72000000009</v>
      </c>
      <c r="AJ4" s="22">
        <f t="shared" ref="AJ4:AJ11" si="3">SUM(T4:AF4)</f>
        <v>3039905.6300000004</v>
      </c>
      <c r="AK4" s="16" t="e">
        <f>SUM(#REF!)</f>
        <v>#REF!</v>
      </c>
      <c r="AL4" s="26" t="e">
        <f>AJ4-AK4</f>
        <v>#REF!</v>
      </c>
    </row>
    <row r="5" spans="1:38" x14ac:dyDescent="0.25">
      <c r="E5" t="s">
        <v>2940</v>
      </c>
      <c r="F5" s="301">
        <v>6250</v>
      </c>
      <c r="G5" s="301">
        <v>59250</v>
      </c>
      <c r="H5" s="301">
        <v>10520</v>
      </c>
      <c r="J5">
        <v>245707.12</v>
      </c>
      <c r="K5">
        <v>144678.18</v>
      </c>
      <c r="L5" s="301">
        <v>2880</v>
      </c>
      <c r="M5" s="301">
        <v>25734.79</v>
      </c>
      <c r="O5" s="301">
        <v>0</v>
      </c>
      <c r="R5">
        <v>-1571973.08</v>
      </c>
      <c r="S5">
        <v>2026803.02</v>
      </c>
      <c r="U5" s="301">
        <v>70000</v>
      </c>
      <c r="W5" s="301">
        <v>400512</v>
      </c>
      <c r="X5" s="301">
        <v>472500</v>
      </c>
      <c r="Y5">
        <v>412512</v>
      </c>
      <c r="AB5">
        <v>43777.15</v>
      </c>
      <c r="AC5">
        <v>43262.28</v>
      </c>
      <c r="AG5" s="73">
        <f t="shared" si="1"/>
        <v>76020</v>
      </c>
      <c r="AH5" s="77">
        <f t="shared" si="2"/>
        <v>28614.79</v>
      </c>
      <c r="AI5" s="21">
        <f t="shared" ref="AI5:AI11" si="4">AG5-AH5</f>
        <v>47405.21</v>
      </c>
      <c r="AJ5" s="22">
        <f t="shared" si="3"/>
        <v>1442563.43</v>
      </c>
      <c r="AK5" s="16" t="e">
        <f>SUM(#REF!)</f>
        <v>#REF!</v>
      </c>
      <c r="AL5" s="26" t="e">
        <f t="shared" ref="AL5:AL68" si="5">AJ5-AK5</f>
        <v>#REF!</v>
      </c>
    </row>
    <row r="6" spans="1:38" x14ac:dyDescent="0.25">
      <c r="E6" t="s">
        <v>2941</v>
      </c>
      <c r="F6" s="301">
        <v>12651.69</v>
      </c>
      <c r="H6" s="301">
        <v>27477</v>
      </c>
      <c r="J6">
        <v>2403040.69</v>
      </c>
      <c r="K6">
        <v>6769.01</v>
      </c>
      <c r="L6" s="301">
        <v>15200</v>
      </c>
      <c r="M6" s="301">
        <v>28973.42</v>
      </c>
      <c r="N6" s="301">
        <v>8000</v>
      </c>
      <c r="O6" s="301">
        <v>0</v>
      </c>
      <c r="R6">
        <v>1813384.7</v>
      </c>
      <c r="S6">
        <v>716949.66</v>
      </c>
      <c r="W6" s="301">
        <v>471678.7</v>
      </c>
      <c r="X6" s="301">
        <v>832040</v>
      </c>
      <c r="Y6">
        <v>489778.7</v>
      </c>
      <c r="AB6">
        <v>99389.42</v>
      </c>
      <c r="AC6">
        <v>37679.97</v>
      </c>
      <c r="AD6">
        <v>224440</v>
      </c>
      <c r="AG6" s="73">
        <f t="shared" si="1"/>
        <v>40128.69</v>
      </c>
      <c r="AH6" s="77">
        <f t="shared" si="2"/>
        <v>52173.42</v>
      </c>
      <c r="AI6" s="21">
        <f t="shared" si="4"/>
        <v>-12044.729999999996</v>
      </c>
      <c r="AJ6" s="22">
        <f t="shared" si="3"/>
        <v>2155006.79</v>
      </c>
      <c r="AK6" s="16" t="e">
        <f>SUM(#REF!)</f>
        <v>#REF!</v>
      </c>
      <c r="AL6" s="26" t="e">
        <f t="shared" si="5"/>
        <v>#REF!</v>
      </c>
    </row>
    <row r="7" spans="1:38" x14ac:dyDescent="0.25">
      <c r="A7" s="1" t="s">
        <v>576</v>
      </c>
      <c r="E7" t="s">
        <v>2942</v>
      </c>
      <c r="F7" s="301">
        <v>6249.24</v>
      </c>
      <c r="H7" s="301">
        <v>59440.33</v>
      </c>
      <c r="J7">
        <v>3066961.67</v>
      </c>
      <c r="K7">
        <v>139804.79999999999</v>
      </c>
      <c r="L7" s="301">
        <v>20136</v>
      </c>
      <c r="M7" s="301">
        <v>10090.92</v>
      </c>
      <c r="O7" s="301">
        <v>6180</v>
      </c>
      <c r="R7">
        <v>2795348.73</v>
      </c>
      <c r="S7">
        <v>550717.67000000004</v>
      </c>
      <c r="T7" s="301">
        <v>9600</v>
      </c>
      <c r="W7" s="301">
        <v>405541.5</v>
      </c>
      <c r="X7" s="301">
        <v>275620</v>
      </c>
      <c r="Y7">
        <v>420541.5</v>
      </c>
      <c r="AB7">
        <v>54881.34</v>
      </c>
      <c r="AC7">
        <v>74735.94</v>
      </c>
      <c r="AD7">
        <v>92120</v>
      </c>
      <c r="AG7" s="73">
        <f t="shared" si="1"/>
        <v>65689.570000000007</v>
      </c>
      <c r="AH7" s="77">
        <f t="shared" si="2"/>
        <v>36406.92</v>
      </c>
      <c r="AI7" s="21">
        <f t="shared" si="4"/>
        <v>29282.650000000009</v>
      </c>
      <c r="AJ7" s="22">
        <f t="shared" si="3"/>
        <v>1333040.28</v>
      </c>
      <c r="AK7" s="16" t="e">
        <f>SUM(#REF!)</f>
        <v>#REF!</v>
      </c>
      <c r="AL7" s="26" t="e">
        <f t="shared" si="5"/>
        <v>#REF!</v>
      </c>
    </row>
    <row r="8" spans="1:38" x14ac:dyDescent="0.25">
      <c r="E8" t="s">
        <v>2943</v>
      </c>
      <c r="F8" s="301">
        <v>11475.78</v>
      </c>
      <c r="G8" s="301">
        <v>18000</v>
      </c>
      <c r="H8" s="301">
        <v>10570</v>
      </c>
      <c r="I8" s="301">
        <v>0</v>
      </c>
      <c r="J8">
        <v>1839778.33</v>
      </c>
      <c r="K8">
        <v>38410.74</v>
      </c>
      <c r="L8" s="301">
        <v>15035</v>
      </c>
      <c r="M8" s="301">
        <v>7243.12</v>
      </c>
      <c r="N8" s="301">
        <v>8000</v>
      </c>
      <c r="O8" s="301">
        <v>0</v>
      </c>
      <c r="R8">
        <v>-259864.07</v>
      </c>
      <c r="S8">
        <v>2257089.6800000002</v>
      </c>
      <c r="U8" s="301">
        <v>60000</v>
      </c>
      <c r="W8" s="301">
        <v>446841</v>
      </c>
      <c r="X8" s="301">
        <v>450893.89</v>
      </c>
      <c r="Y8">
        <v>484551</v>
      </c>
      <c r="AA8">
        <v>11268</v>
      </c>
      <c r="AB8">
        <v>114280.42</v>
      </c>
      <c r="AC8">
        <v>52384.35</v>
      </c>
      <c r="AD8">
        <v>215520</v>
      </c>
      <c r="AG8" s="73">
        <f t="shared" si="1"/>
        <v>40045.78</v>
      </c>
      <c r="AH8" s="77">
        <f t="shared" si="2"/>
        <v>30278.12</v>
      </c>
      <c r="AI8" s="21">
        <f t="shared" si="4"/>
        <v>9767.66</v>
      </c>
      <c r="AJ8" s="22">
        <f t="shared" si="3"/>
        <v>1835738.6600000001</v>
      </c>
      <c r="AK8" s="16" t="e">
        <f>SUM(#REF!)</f>
        <v>#REF!</v>
      </c>
      <c r="AL8" s="26" t="e">
        <f t="shared" si="5"/>
        <v>#REF!</v>
      </c>
    </row>
    <row r="9" spans="1:38" x14ac:dyDescent="0.25">
      <c r="E9" t="s">
        <v>2944</v>
      </c>
      <c r="F9" s="301">
        <v>8053.5</v>
      </c>
      <c r="H9" s="301">
        <v>0</v>
      </c>
      <c r="J9">
        <v>3599770.29</v>
      </c>
      <c r="K9">
        <v>46202.16</v>
      </c>
      <c r="L9" s="301">
        <v>32000</v>
      </c>
      <c r="M9" s="301">
        <v>5022.92</v>
      </c>
      <c r="N9" s="301">
        <v>1540</v>
      </c>
      <c r="O9" s="301">
        <v>0</v>
      </c>
      <c r="R9">
        <v>3488019.75</v>
      </c>
      <c r="S9">
        <v>253201</v>
      </c>
      <c r="W9" s="301">
        <v>230760</v>
      </c>
      <c r="X9" s="301">
        <v>329579.21999999997</v>
      </c>
      <c r="Y9">
        <v>230760</v>
      </c>
      <c r="AB9">
        <v>37022.92</v>
      </c>
      <c r="AC9">
        <v>90304.02</v>
      </c>
      <c r="AD9">
        <v>163010</v>
      </c>
      <c r="AG9" s="73">
        <f t="shared" si="1"/>
        <v>8053.5</v>
      </c>
      <c r="AH9" s="77">
        <f t="shared" si="2"/>
        <v>38562.92</v>
      </c>
      <c r="AI9" s="21">
        <f t="shared" si="4"/>
        <v>-30509.42</v>
      </c>
      <c r="AJ9" s="22">
        <f t="shared" si="3"/>
        <v>1081436.1600000001</v>
      </c>
      <c r="AK9" s="16" t="e">
        <f>SUM(#REF!)</f>
        <v>#REF!</v>
      </c>
      <c r="AL9" s="26" t="e">
        <f t="shared" si="5"/>
        <v>#REF!</v>
      </c>
    </row>
    <row r="10" spans="1:38" x14ac:dyDescent="0.25">
      <c r="E10" t="s">
        <v>2945</v>
      </c>
      <c r="F10" s="301">
        <v>141340.07</v>
      </c>
      <c r="H10" s="301">
        <v>3500</v>
      </c>
      <c r="J10">
        <v>3139947.54</v>
      </c>
      <c r="K10">
        <v>3</v>
      </c>
      <c r="L10" s="301">
        <v>43361</v>
      </c>
      <c r="M10" s="301">
        <v>7804.1</v>
      </c>
      <c r="N10" s="301">
        <v>3940</v>
      </c>
      <c r="O10" s="301">
        <v>130250</v>
      </c>
      <c r="R10">
        <v>3178171.87</v>
      </c>
      <c r="W10" s="301">
        <v>321783</v>
      </c>
      <c r="X10" s="301">
        <v>359077.43</v>
      </c>
      <c r="Y10">
        <v>337783</v>
      </c>
      <c r="AB10">
        <v>50916.81</v>
      </c>
      <c r="AC10">
        <v>43276.98</v>
      </c>
      <c r="AD10">
        <v>90620</v>
      </c>
      <c r="AG10" s="73">
        <f t="shared" si="1"/>
        <v>144840.07</v>
      </c>
      <c r="AH10" s="77">
        <f t="shared" si="2"/>
        <v>185355.1</v>
      </c>
      <c r="AI10" s="21">
        <f t="shared" si="4"/>
        <v>-40515.03</v>
      </c>
      <c r="AJ10" s="22">
        <f t="shared" si="3"/>
        <v>1203457.22</v>
      </c>
      <c r="AK10" s="16" t="e">
        <f>SUM(#REF!)</f>
        <v>#REF!</v>
      </c>
      <c r="AL10" s="26" t="e">
        <f t="shared" si="5"/>
        <v>#REF!</v>
      </c>
    </row>
    <row r="11" spans="1:38" x14ac:dyDescent="0.25">
      <c r="E11" t="s">
        <v>2946</v>
      </c>
      <c r="F11" s="301">
        <v>22100</v>
      </c>
      <c r="J11">
        <v>3440822.37</v>
      </c>
      <c r="K11">
        <v>14511.32</v>
      </c>
      <c r="O11" s="301">
        <v>22100</v>
      </c>
      <c r="R11">
        <v>3401558.66</v>
      </c>
      <c r="S11">
        <v>99610.62</v>
      </c>
      <c r="W11" s="301">
        <v>159169.5</v>
      </c>
      <c r="X11" s="301">
        <v>202500</v>
      </c>
      <c r="Y11">
        <v>161269.5</v>
      </c>
      <c r="AB11">
        <v>15900</v>
      </c>
      <c r="AC11">
        <v>45835.59</v>
      </c>
      <c r="AG11" s="73">
        <f t="shared" si="1"/>
        <v>22100</v>
      </c>
      <c r="AH11" s="77">
        <f t="shared" si="2"/>
        <v>22100</v>
      </c>
      <c r="AI11" s="21">
        <f t="shared" si="4"/>
        <v>0</v>
      </c>
      <c r="AJ11" s="22">
        <f t="shared" si="3"/>
        <v>584674.59</v>
      </c>
      <c r="AK11" s="16" t="e">
        <f>SUM(#REF!)</f>
        <v>#REF!</v>
      </c>
      <c r="AL11" s="26" t="e">
        <f t="shared" si="5"/>
        <v>#REF!</v>
      </c>
    </row>
    <row r="12" spans="1:38" x14ac:dyDescent="0.25">
      <c r="A12" s="1" t="s">
        <v>409</v>
      </c>
      <c r="B12" s="1" t="s">
        <v>411</v>
      </c>
      <c r="C12" s="65">
        <v>4017</v>
      </c>
      <c r="D12" s="65" t="s">
        <v>1009</v>
      </c>
      <c r="E12" t="s">
        <v>2947</v>
      </c>
      <c r="F12" s="301">
        <v>502391.41</v>
      </c>
      <c r="G12" s="301">
        <v>0</v>
      </c>
      <c r="H12" s="301">
        <v>56005.04</v>
      </c>
      <c r="J12">
        <v>1106694.8600000001</v>
      </c>
      <c r="K12">
        <v>302638.28000000003</v>
      </c>
      <c r="L12" s="301">
        <v>0</v>
      </c>
      <c r="R12">
        <v>1241808.92</v>
      </c>
      <c r="S12">
        <v>685585.33</v>
      </c>
      <c r="T12" s="301">
        <v>39518.17</v>
      </c>
      <c r="U12" s="301">
        <v>228000</v>
      </c>
      <c r="W12" s="301">
        <v>734503.5</v>
      </c>
      <c r="Y12">
        <v>768898.5</v>
      </c>
      <c r="AB12">
        <v>68960.539999999994</v>
      </c>
      <c r="AC12">
        <v>76867.839999999997</v>
      </c>
      <c r="AG12" s="73">
        <f t="shared" si="1"/>
        <v>558396.44999999995</v>
      </c>
      <c r="AH12" s="77">
        <f t="shared" si="2"/>
        <v>0</v>
      </c>
      <c r="AI12" s="21">
        <f>AG12-AH12</f>
        <v>558396.44999999995</v>
      </c>
      <c r="AJ12" s="22">
        <f>SUM(T12:X12)</f>
        <v>1002021.6699999999</v>
      </c>
      <c r="AK12" s="16">
        <f>SUM(Y12:AF12)</f>
        <v>914726.88</v>
      </c>
      <c r="AL12" s="26">
        <f t="shared" si="5"/>
        <v>87294.789999999921</v>
      </c>
    </row>
    <row r="13" spans="1:38" x14ac:dyDescent="0.25">
      <c r="A13" s="1" t="s">
        <v>409</v>
      </c>
      <c r="B13" s="1" t="s">
        <v>411</v>
      </c>
      <c r="C13" s="65">
        <v>4254</v>
      </c>
      <c r="D13" s="65" t="s">
        <v>1010</v>
      </c>
      <c r="E13" t="s">
        <v>2948</v>
      </c>
      <c r="F13" s="301">
        <v>121206.03</v>
      </c>
      <c r="G13" s="301">
        <v>70174.05</v>
      </c>
      <c r="H13" s="301">
        <v>27928.52</v>
      </c>
      <c r="J13">
        <v>215636.82</v>
      </c>
      <c r="K13">
        <v>318460.96999999997</v>
      </c>
      <c r="L13" s="301">
        <v>0</v>
      </c>
      <c r="O13" s="301">
        <v>0</v>
      </c>
      <c r="R13">
        <v>-574640.5</v>
      </c>
      <c r="S13">
        <v>1517319.83</v>
      </c>
      <c r="T13" s="301">
        <v>54805.23</v>
      </c>
      <c r="W13" s="301">
        <v>717849</v>
      </c>
      <c r="Y13">
        <v>798642</v>
      </c>
      <c r="AB13">
        <v>70162.69</v>
      </c>
      <c r="AC13">
        <v>62922.48</v>
      </c>
      <c r="AG13" s="73">
        <f t="shared" ref="AG13:AG76" si="6">SUM(F13:I13)</f>
        <v>219308.6</v>
      </c>
      <c r="AH13" s="77">
        <f t="shared" ref="AH13:AH76" si="7">SUM(L13:O13)</f>
        <v>0</v>
      </c>
      <c r="AI13" s="21">
        <f t="shared" ref="AI13:AI76" si="8">AG13-AH13</f>
        <v>219308.6</v>
      </c>
      <c r="AJ13" s="22">
        <f t="shared" ref="AJ13:AJ76" si="9">SUM(T13:X13)</f>
        <v>772654.23</v>
      </c>
      <c r="AK13" s="16">
        <f t="shared" ref="AK13:AK76" si="10">SUM(Y13:AF13)</f>
        <v>931727.16999999993</v>
      </c>
      <c r="AL13" s="26">
        <f t="shared" si="5"/>
        <v>-159072.93999999994</v>
      </c>
    </row>
    <row r="14" spans="1:38" x14ac:dyDescent="0.25">
      <c r="A14" s="1" t="s">
        <v>409</v>
      </c>
      <c r="B14" s="1" t="s">
        <v>411</v>
      </c>
      <c r="C14" s="65">
        <v>2828</v>
      </c>
      <c r="D14" s="65" t="s">
        <v>1011</v>
      </c>
      <c r="E14" t="s">
        <v>2949</v>
      </c>
      <c r="F14" s="301">
        <v>453552.4</v>
      </c>
      <c r="G14" s="301">
        <v>0</v>
      </c>
      <c r="H14" s="301">
        <v>49307.35</v>
      </c>
      <c r="J14">
        <v>818255.53</v>
      </c>
      <c r="K14">
        <v>357064.67</v>
      </c>
      <c r="L14" s="301">
        <v>0</v>
      </c>
      <c r="R14">
        <v>-20983.439999999999</v>
      </c>
      <c r="S14">
        <v>1326846.8</v>
      </c>
      <c r="T14" s="301">
        <v>24848.76</v>
      </c>
      <c r="U14" s="301">
        <v>684520</v>
      </c>
      <c r="W14" s="301">
        <v>411274.5</v>
      </c>
      <c r="Y14">
        <v>452070.5</v>
      </c>
      <c r="AB14">
        <v>122983.01</v>
      </c>
      <c r="AC14">
        <v>70805.960000000006</v>
      </c>
      <c r="AG14" s="73">
        <f t="shared" si="6"/>
        <v>502859.75</v>
      </c>
      <c r="AH14" s="77">
        <f t="shared" si="7"/>
        <v>0</v>
      </c>
      <c r="AI14" s="21">
        <f t="shared" si="8"/>
        <v>502859.75</v>
      </c>
      <c r="AJ14" s="22">
        <f t="shared" si="9"/>
        <v>1120643.26</v>
      </c>
      <c r="AK14" s="16">
        <f t="shared" si="10"/>
        <v>645859.47</v>
      </c>
      <c r="AL14" s="26">
        <f t="shared" si="5"/>
        <v>474783.79000000004</v>
      </c>
    </row>
    <row r="15" spans="1:38" x14ac:dyDescent="0.25">
      <c r="A15" s="1" t="s">
        <v>409</v>
      </c>
      <c r="B15" s="1" t="s">
        <v>411</v>
      </c>
      <c r="C15" s="65">
        <v>4184</v>
      </c>
      <c r="D15" s="65" t="s">
        <v>1012</v>
      </c>
      <c r="E15" t="s">
        <v>2950</v>
      </c>
      <c r="F15" s="301">
        <v>417403.23</v>
      </c>
      <c r="G15" s="301">
        <v>14640.66</v>
      </c>
      <c r="H15" s="301">
        <v>101717.38</v>
      </c>
      <c r="J15">
        <v>19922.95</v>
      </c>
      <c r="K15">
        <v>564809.36</v>
      </c>
      <c r="L15" s="301">
        <v>0</v>
      </c>
      <c r="R15">
        <v>-45484.69</v>
      </c>
      <c r="S15">
        <v>1336486.2</v>
      </c>
      <c r="T15" s="301">
        <v>48602.33</v>
      </c>
      <c r="W15" s="301">
        <v>915729</v>
      </c>
      <c r="X15" s="301">
        <v>22200</v>
      </c>
      <c r="Y15">
        <v>956473.2</v>
      </c>
      <c r="AB15">
        <v>105023.98</v>
      </c>
      <c r="AC15">
        <v>58672.08</v>
      </c>
      <c r="AG15" s="73">
        <f t="shared" si="6"/>
        <v>533761.27</v>
      </c>
      <c r="AH15" s="77">
        <f t="shared" si="7"/>
        <v>0</v>
      </c>
      <c r="AI15" s="21">
        <f t="shared" si="8"/>
        <v>533761.27</v>
      </c>
      <c r="AJ15" s="22">
        <f t="shared" si="9"/>
        <v>986531.33</v>
      </c>
      <c r="AK15" s="16">
        <f t="shared" si="10"/>
        <v>1120169.26</v>
      </c>
      <c r="AL15" s="26">
        <f t="shared" si="5"/>
        <v>-133637.93000000005</v>
      </c>
    </row>
    <row r="16" spans="1:38" x14ac:dyDescent="0.25">
      <c r="A16" s="1" t="s">
        <v>409</v>
      </c>
      <c r="B16" s="1" t="s">
        <v>411</v>
      </c>
      <c r="C16" s="65">
        <v>7069</v>
      </c>
      <c r="D16" s="65" t="s">
        <v>1013</v>
      </c>
      <c r="E16" t="s">
        <v>2951</v>
      </c>
      <c r="F16" s="301">
        <v>923843.88</v>
      </c>
      <c r="G16" s="301">
        <v>44870</v>
      </c>
      <c r="H16" s="301">
        <v>90359.77</v>
      </c>
      <c r="J16">
        <v>940655.79</v>
      </c>
      <c r="K16">
        <v>311699.46000000002</v>
      </c>
      <c r="L16" s="301">
        <v>11040</v>
      </c>
      <c r="O16" s="301">
        <v>0</v>
      </c>
      <c r="R16">
        <v>514919.28</v>
      </c>
      <c r="S16">
        <v>2146839.4900000002</v>
      </c>
      <c r="T16" s="301">
        <v>104514.04</v>
      </c>
      <c r="W16" s="301">
        <v>732054</v>
      </c>
      <c r="Y16">
        <v>922631.6</v>
      </c>
      <c r="AB16">
        <v>85289.82</v>
      </c>
      <c r="AC16">
        <v>86924.54</v>
      </c>
      <c r="AG16" s="73">
        <f t="shared" si="6"/>
        <v>1059073.6499999999</v>
      </c>
      <c r="AH16" s="77">
        <f t="shared" si="7"/>
        <v>11040</v>
      </c>
      <c r="AI16" s="21">
        <f t="shared" si="8"/>
        <v>1048033.6499999999</v>
      </c>
      <c r="AJ16" s="22">
        <f t="shared" si="9"/>
        <v>836568.04</v>
      </c>
      <c r="AK16" s="16">
        <f t="shared" si="10"/>
        <v>1094845.96</v>
      </c>
      <c r="AL16" s="26">
        <f t="shared" si="5"/>
        <v>-258277.91999999993</v>
      </c>
    </row>
    <row r="17" spans="1:38" x14ac:dyDescent="0.25">
      <c r="A17" s="1" t="s">
        <v>409</v>
      </c>
      <c r="B17" s="1" t="s">
        <v>411</v>
      </c>
      <c r="C17" s="65">
        <v>6198</v>
      </c>
      <c r="D17" s="65" t="s">
        <v>1014</v>
      </c>
      <c r="E17" t="s">
        <v>2952</v>
      </c>
      <c r="F17" s="301">
        <v>245296.26</v>
      </c>
      <c r="G17" s="301">
        <v>0</v>
      </c>
      <c r="H17" s="301">
        <v>95434.43</v>
      </c>
      <c r="J17">
        <v>61107.37</v>
      </c>
      <c r="K17">
        <v>347529.28</v>
      </c>
      <c r="L17" s="301">
        <v>0</v>
      </c>
      <c r="O17" s="301">
        <v>0</v>
      </c>
      <c r="R17">
        <v>-606130.19999999995</v>
      </c>
      <c r="S17">
        <v>1602780.76</v>
      </c>
      <c r="T17" s="301">
        <v>67682.03</v>
      </c>
      <c r="W17" s="301">
        <v>707479.5</v>
      </c>
      <c r="Y17">
        <v>827843.5</v>
      </c>
      <c r="AB17">
        <v>116172.93</v>
      </c>
      <c r="AC17">
        <v>58278.32</v>
      </c>
      <c r="AG17" s="73">
        <f t="shared" si="6"/>
        <v>340730.69</v>
      </c>
      <c r="AH17" s="77">
        <f t="shared" si="7"/>
        <v>0</v>
      </c>
      <c r="AI17" s="21">
        <f t="shared" si="8"/>
        <v>340730.69</v>
      </c>
      <c r="AJ17" s="22">
        <f t="shared" si="9"/>
        <v>775161.53</v>
      </c>
      <c r="AK17" s="16">
        <f t="shared" si="10"/>
        <v>1002294.7499999999</v>
      </c>
      <c r="AL17" s="26">
        <f t="shared" si="5"/>
        <v>-227133.21999999986</v>
      </c>
    </row>
    <row r="18" spans="1:38" x14ac:dyDescent="0.25">
      <c r="A18" s="1" t="s">
        <v>409</v>
      </c>
      <c r="B18" s="1" t="s">
        <v>411</v>
      </c>
      <c r="C18" s="65">
        <v>2120</v>
      </c>
      <c r="D18" s="65" t="s">
        <v>1015</v>
      </c>
      <c r="E18" t="s">
        <v>2953</v>
      </c>
      <c r="F18" s="301">
        <v>477630.43</v>
      </c>
      <c r="G18" s="301">
        <v>0</v>
      </c>
      <c r="H18" s="301">
        <v>18069.64</v>
      </c>
      <c r="J18">
        <v>325159.86</v>
      </c>
      <c r="K18">
        <v>1817194.5</v>
      </c>
      <c r="L18" s="301">
        <v>0</v>
      </c>
      <c r="R18">
        <v>1018987.31</v>
      </c>
      <c r="S18">
        <v>2036704.82</v>
      </c>
      <c r="T18" s="301">
        <v>56334.64</v>
      </c>
      <c r="W18" s="301">
        <v>429523.5</v>
      </c>
      <c r="Y18">
        <v>503128.5</v>
      </c>
      <c r="AB18">
        <v>125615.21</v>
      </c>
      <c r="AC18">
        <v>232322.48</v>
      </c>
      <c r="AG18" s="73">
        <f t="shared" si="6"/>
        <v>495700.07</v>
      </c>
      <c r="AH18" s="77">
        <f t="shared" si="7"/>
        <v>0</v>
      </c>
      <c r="AI18" s="21">
        <f t="shared" si="8"/>
        <v>495700.07</v>
      </c>
      <c r="AJ18" s="22">
        <f t="shared" si="9"/>
        <v>485858.14</v>
      </c>
      <c r="AK18" s="16">
        <f t="shared" si="10"/>
        <v>861066.19</v>
      </c>
      <c r="AL18" s="26">
        <f t="shared" si="5"/>
        <v>-375208.04999999993</v>
      </c>
    </row>
    <row r="19" spans="1:38" x14ac:dyDescent="0.25">
      <c r="A19" s="1" t="s">
        <v>409</v>
      </c>
      <c r="B19" s="1" t="s">
        <v>411</v>
      </c>
      <c r="C19" s="65">
        <v>808</v>
      </c>
      <c r="D19" s="65" t="s">
        <v>1016</v>
      </c>
      <c r="E19" t="s">
        <v>2954</v>
      </c>
      <c r="F19" s="301">
        <v>321200.76</v>
      </c>
      <c r="G19" s="301">
        <v>15095.73</v>
      </c>
      <c r="H19" s="301">
        <v>92709.5</v>
      </c>
      <c r="J19">
        <v>1030651.2</v>
      </c>
      <c r="K19">
        <v>538116.72</v>
      </c>
      <c r="L19" s="301">
        <v>0</v>
      </c>
      <c r="R19">
        <v>2075087.12</v>
      </c>
      <c r="S19">
        <v>118427.08</v>
      </c>
      <c r="T19" s="301">
        <v>12401.38</v>
      </c>
      <c r="W19" s="301">
        <v>334680</v>
      </c>
      <c r="Y19">
        <v>334680</v>
      </c>
      <c r="AB19">
        <v>91132.11</v>
      </c>
      <c r="AC19">
        <v>96409.56</v>
      </c>
      <c r="AG19" s="73">
        <f t="shared" si="6"/>
        <v>429005.99</v>
      </c>
      <c r="AH19" s="77">
        <f t="shared" si="7"/>
        <v>0</v>
      </c>
      <c r="AI19" s="21">
        <f t="shared" si="8"/>
        <v>429005.99</v>
      </c>
      <c r="AJ19" s="22">
        <f t="shared" si="9"/>
        <v>347081.38</v>
      </c>
      <c r="AK19" s="16">
        <f t="shared" si="10"/>
        <v>522221.67</v>
      </c>
      <c r="AL19" s="26">
        <f t="shared" si="5"/>
        <v>-175140.28999999998</v>
      </c>
    </row>
    <row r="20" spans="1:38" x14ac:dyDescent="0.25">
      <c r="A20" s="1" t="s">
        <v>409</v>
      </c>
      <c r="B20" s="1" t="s">
        <v>411</v>
      </c>
      <c r="C20" s="65">
        <v>5257</v>
      </c>
      <c r="D20" s="65" t="s">
        <v>1017</v>
      </c>
      <c r="E20" t="s">
        <v>2955</v>
      </c>
      <c r="F20" s="301">
        <v>1264678.4099999999</v>
      </c>
      <c r="G20" s="301">
        <v>293580.2</v>
      </c>
      <c r="H20" s="301">
        <v>69827.53</v>
      </c>
      <c r="J20">
        <v>23969.61</v>
      </c>
      <c r="K20">
        <v>248353.73</v>
      </c>
      <c r="L20" s="301">
        <v>0</v>
      </c>
      <c r="O20" s="301">
        <v>0</v>
      </c>
      <c r="R20">
        <v>52555.24</v>
      </c>
      <c r="S20">
        <v>1863971.92</v>
      </c>
      <c r="T20" s="301">
        <v>88334.96</v>
      </c>
      <c r="U20" s="301">
        <v>204000</v>
      </c>
      <c r="W20" s="301">
        <v>411828</v>
      </c>
      <c r="Y20">
        <v>480239</v>
      </c>
      <c r="AB20">
        <v>156816.95000000001</v>
      </c>
      <c r="AC20">
        <v>66424.69</v>
      </c>
      <c r="AG20" s="73">
        <f t="shared" si="6"/>
        <v>1628086.14</v>
      </c>
      <c r="AH20" s="77">
        <f t="shared" si="7"/>
        <v>0</v>
      </c>
      <c r="AI20" s="21">
        <f t="shared" si="8"/>
        <v>1628086.14</v>
      </c>
      <c r="AJ20" s="22">
        <f t="shared" si="9"/>
        <v>704162.96</v>
      </c>
      <c r="AK20" s="16">
        <f t="shared" si="10"/>
        <v>703480.6399999999</v>
      </c>
      <c r="AL20" s="26">
        <f t="shared" si="5"/>
        <v>682.32000000006519</v>
      </c>
    </row>
    <row r="21" spans="1:38" x14ac:dyDescent="0.25">
      <c r="A21" s="1" t="s">
        <v>409</v>
      </c>
      <c r="B21" s="1" t="s">
        <v>411</v>
      </c>
      <c r="C21" s="65">
        <v>5547</v>
      </c>
      <c r="D21" s="65" t="s">
        <v>1018</v>
      </c>
      <c r="E21" t="s">
        <v>2956</v>
      </c>
      <c r="F21" s="301">
        <v>400387.24</v>
      </c>
      <c r="G21" s="301">
        <v>45986</v>
      </c>
      <c r="H21" s="301">
        <v>130156.79</v>
      </c>
      <c r="J21">
        <v>720466.4</v>
      </c>
      <c r="K21">
        <v>1262859.06</v>
      </c>
      <c r="L21" s="301">
        <v>0</v>
      </c>
      <c r="O21" s="301">
        <v>2165.89</v>
      </c>
      <c r="R21">
        <v>672857.1</v>
      </c>
      <c r="S21">
        <v>2519990.75</v>
      </c>
      <c r="T21" s="301">
        <v>116492.53</v>
      </c>
      <c r="W21" s="301">
        <v>616705.5</v>
      </c>
      <c r="Y21">
        <v>784076.5</v>
      </c>
      <c r="AB21">
        <v>309735.84000000003</v>
      </c>
      <c r="AC21">
        <v>196003.94</v>
      </c>
      <c r="AG21" s="73">
        <f t="shared" si="6"/>
        <v>576530.03</v>
      </c>
      <c r="AH21" s="77">
        <f t="shared" si="7"/>
        <v>2165.89</v>
      </c>
      <c r="AI21" s="21">
        <f t="shared" si="8"/>
        <v>574364.14</v>
      </c>
      <c r="AJ21" s="22">
        <f t="shared" si="9"/>
        <v>733198.03</v>
      </c>
      <c r="AK21" s="16">
        <f t="shared" si="10"/>
        <v>1289816.28</v>
      </c>
      <c r="AL21" s="26">
        <f t="shared" si="5"/>
        <v>-556618.25</v>
      </c>
    </row>
    <row r="22" spans="1:38" x14ac:dyDescent="0.25">
      <c r="A22" s="1" t="s">
        <v>409</v>
      </c>
      <c r="B22" s="1" t="s">
        <v>411</v>
      </c>
      <c r="C22" s="65">
        <v>4817</v>
      </c>
      <c r="D22" s="65" t="s">
        <v>1019</v>
      </c>
      <c r="E22" t="s">
        <v>2957</v>
      </c>
      <c r="F22" s="301">
        <v>16077.08</v>
      </c>
      <c r="G22" s="301">
        <v>38735</v>
      </c>
      <c r="H22" s="301">
        <v>12000</v>
      </c>
      <c r="J22">
        <v>392812.19</v>
      </c>
      <c r="K22">
        <v>329361.69</v>
      </c>
      <c r="L22" s="301">
        <v>0</v>
      </c>
      <c r="R22">
        <v>-3959678.45</v>
      </c>
      <c r="S22">
        <v>4994895.4800000004</v>
      </c>
      <c r="T22" s="301">
        <v>70085.990000000005</v>
      </c>
      <c r="W22" s="301">
        <v>617892.5</v>
      </c>
      <c r="Y22">
        <v>617892.5</v>
      </c>
      <c r="AB22">
        <v>155626.29999999999</v>
      </c>
      <c r="AC22">
        <v>116750.76</v>
      </c>
      <c r="AE22">
        <v>-5000</v>
      </c>
      <c r="AG22" s="73">
        <f t="shared" si="6"/>
        <v>66812.08</v>
      </c>
      <c r="AH22" s="77">
        <f t="shared" si="7"/>
        <v>0</v>
      </c>
      <c r="AI22" s="21">
        <f t="shared" si="8"/>
        <v>66812.08</v>
      </c>
      <c r="AJ22" s="22">
        <f t="shared" si="9"/>
        <v>687978.49</v>
      </c>
      <c r="AK22" s="16">
        <f t="shared" si="10"/>
        <v>885269.56</v>
      </c>
      <c r="AL22" s="26">
        <f t="shared" si="5"/>
        <v>-197291.07000000007</v>
      </c>
    </row>
    <row r="23" spans="1:38" x14ac:dyDescent="0.25">
      <c r="A23" s="1" t="s">
        <v>409</v>
      </c>
      <c r="B23" s="1" t="s">
        <v>411</v>
      </c>
      <c r="C23" s="65">
        <v>4661</v>
      </c>
      <c r="D23" s="65" t="s">
        <v>1020</v>
      </c>
      <c r="E23" t="s">
        <v>2958</v>
      </c>
      <c r="F23" s="301">
        <v>38610.11</v>
      </c>
      <c r="G23" s="301">
        <v>8637.5</v>
      </c>
      <c r="H23" s="301">
        <v>150289.42000000001</v>
      </c>
      <c r="J23">
        <v>741458.21</v>
      </c>
      <c r="K23">
        <v>485566.69</v>
      </c>
      <c r="L23" s="301">
        <v>21453</v>
      </c>
      <c r="O23" s="301">
        <v>67.430000000000007</v>
      </c>
      <c r="R23">
        <v>119389.72</v>
      </c>
      <c r="S23">
        <v>1550129.81</v>
      </c>
      <c r="T23" s="301">
        <v>73719.259999999995</v>
      </c>
      <c r="W23" s="301">
        <v>851959.5</v>
      </c>
      <c r="Y23">
        <v>888205.7</v>
      </c>
      <c r="AB23">
        <v>166921.41</v>
      </c>
      <c r="AC23">
        <v>103309.68</v>
      </c>
      <c r="AG23" s="73">
        <f t="shared" si="6"/>
        <v>197537.03000000003</v>
      </c>
      <c r="AH23" s="77">
        <f t="shared" si="7"/>
        <v>21520.43</v>
      </c>
      <c r="AI23" s="21">
        <f t="shared" si="8"/>
        <v>176016.60000000003</v>
      </c>
      <c r="AJ23" s="22">
        <f t="shared" si="9"/>
        <v>925678.76</v>
      </c>
      <c r="AK23" s="16">
        <f t="shared" si="10"/>
        <v>1158436.7899999998</v>
      </c>
      <c r="AL23" s="26">
        <f t="shared" si="5"/>
        <v>-232758.0299999998</v>
      </c>
    </row>
    <row r="24" spans="1:38" x14ac:dyDescent="0.25">
      <c r="A24" s="1" t="s">
        <v>409</v>
      </c>
      <c r="B24" s="1" t="s">
        <v>411</v>
      </c>
      <c r="C24" s="65">
        <v>7585</v>
      </c>
      <c r="D24" s="65" t="s">
        <v>1021</v>
      </c>
      <c r="E24" t="s">
        <v>2959</v>
      </c>
      <c r="F24" s="301">
        <v>2555753.8199999998</v>
      </c>
      <c r="G24" s="301">
        <v>148055.19</v>
      </c>
      <c r="H24" s="301">
        <v>24139.74</v>
      </c>
      <c r="J24">
        <v>64990.7</v>
      </c>
      <c r="K24">
        <v>492402.07</v>
      </c>
      <c r="L24" s="301">
        <v>0</v>
      </c>
      <c r="O24" s="301">
        <v>0</v>
      </c>
      <c r="R24">
        <v>707475.81</v>
      </c>
      <c r="S24">
        <v>2878887.21</v>
      </c>
      <c r="T24" s="301">
        <v>109712.06</v>
      </c>
      <c r="W24" s="301">
        <v>1153971</v>
      </c>
      <c r="Y24">
        <v>1209391</v>
      </c>
      <c r="AB24">
        <v>205948.04</v>
      </c>
      <c r="AC24">
        <v>98445.52</v>
      </c>
      <c r="AG24" s="73">
        <f t="shared" si="6"/>
        <v>2727948.75</v>
      </c>
      <c r="AH24" s="77">
        <f t="shared" si="7"/>
        <v>0</v>
      </c>
      <c r="AI24" s="21">
        <f t="shared" si="8"/>
        <v>2727948.75</v>
      </c>
      <c r="AJ24" s="22">
        <f t="shared" si="9"/>
        <v>1263683.06</v>
      </c>
      <c r="AK24" s="16">
        <f t="shared" si="10"/>
        <v>1513784.56</v>
      </c>
      <c r="AL24" s="26">
        <f t="shared" si="5"/>
        <v>-250101.5</v>
      </c>
    </row>
    <row r="25" spans="1:38" x14ac:dyDescent="0.25">
      <c r="A25" s="1" t="s">
        <v>409</v>
      </c>
      <c r="B25" s="1" t="s">
        <v>411</v>
      </c>
      <c r="C25" s="65">
        <v>6519</v>
      </c>
      <c r="D25" s="65" t="s">
        <v>1022</v>
      </c>
      <c r="E25" t="s">
        <v>2960</v>
      </c>
      <c r="F25" s="301">
        <v>283003.43</v>
      </c>
      <c r="G25" s="301">
        <v>183107.55</v>
      </c>
      <c r="H25" s="301">
        <v>44155.35</v>
      </c>
      <c r="J25">
        <v>326331.25</v>
      </c>
      <c r="K25">
        <v>324692.82</v>
      </c>
      <c r="L25" s="301">
        <v>0</v>
      </c>
      <c r="R25">
        <v>-941233.72</v>
      </c>
      <c r="S25">
        <v>2079998.65</v>
      </c>
      <c r="T25" s="301">
        <v>89416.3</v>
      </c>
      <c r="U25" s="301">
        <v>240000</v>
      </c>
      <c r="W25" s="301">
        <v>612248.19999999995</v>
      </c>
      <c r="Y25">
        <v>681710.2</v>
      </c>
      <c r="AB25">
        <v>133147.24</v>
      </c>
      <c r="AC25">
        <v>79481.59</v>
      </c>
      <c r="AG25" s="73">
        <f t="shared" si="6"/>
        <v>510266.32999999996</v>
      </c>
      <c r="AH25" s="77">
        <f t="shared" si="7"/>
        <v>0</v>
      </c>
      <c r="AI25" s="21">
        <f t="shared" si="8"/>
        <v>510266.32999999996</v>
      </c>
      <c r="AJ25" s="22">
        <f t="shared" si="9"/>
        <v>941664.5</v>
      </c>
      <c r="AK25" s="16">
        <f t="shared" si="10"/>
        <v>894339.02999999991</v>
      </c>
      <c r="AL25" s="26">
        <f t="shared" si="5"/>
        <v>47325.470000000088</v>
      </c>
    </row>
    <row r="26" spans="1:38" x14ac:dyDescent="0.25">
      <c r="A26" s="1" t="s">
        <v>409</v>
      </c>
      <c r="B26" s="1" t="s">
        <v>411</v>
      </c>
      <c r="C26" s="65">
        <v>4531</v>
      </c>
      <c r="D26" s="65" t="s">
        <v>1023</v>
      </c>
      <c r="E26" t="s">
        <v>2961</v>
      </c>
      <c r="F26" s="301">
        <v>232691.23</v>
      </c>
      <c r="G26" s="301">
        <v>65104.13</v>
      </c>
      <c r="H26" s="301">
        <v>46807.65</v>
      </c>
      <c r="J26">
        <v>971760.7</v>
      </c>
      <c r="K26">
        <v>240894.18</v>
      </c>
      <c r="L26" s="301">
        <v>0</v>
      </c>
      <c r="R26">
        <v>1298016.82</v>
      </c>
      <c r="S26">
        <v>413083.29</v>
      </c>
      <c r="T26" s="301">
        <v>81635.12</v>
      </c>
      <c r="V26" s="301">
        <v>636.85</v>
      </c>
      <c r="W26" s="301">
        <v>662847</v>
      </c>
      <c r="Y26">
        <v>733375.4</v>
      </c>
      <c r="AB26">
        <v>56307.28</v>
      </c>
      <c r="AC26">
        <v>67240.47</v>
      </c>
      <c r="AG26" s="73">
        <f t="shared" si="6"/>
        <v>344603.01</v>
      </c>
      <c r="AH26" s="77">
        <f t="shared" si="7"/>
        <v>0</v>
      </c>
      <c r="AI26" s="21">
        <f t="shared" si="8"/>
        <v>344603.01</v>
      </c>
      <c r="AJ26" s="22">
        <f t="shared" si="9"/>
        <v>745118.97</v>
      </c>
      <c r="AK26" s="16">
        <f t="shared" si="10"/>
        <v>856923.15</v>
      </c>
      <c r="AL26" s="26">
        <f t="shared" si="5"/>
        <v>-111804.18000000005</v>
      </c>
    </row>
    <row r="27" spans="1:38" x14ac:dyDescent="0.25">
      <c r="A27" s="1" t="s">
        <v>409</v>
      </c>
      <c r="B27" s="1" t="s">
        <v>411</v>
      </c>
      <c r="C27" s="65">
        <v>2937</v>
      </c>
      <c r="D27" s="65" t="s">
        <v>1024</v>
      </c>
      <c r="E27" t="s">
        <v>2962</v>
      </c>
      <c r="F27" s="301">
        <v>422249.64</v>
      </c>
      <c r="G27" s="301">
        <v>0</v>
      </c>
      <c r="H27" s="301">
        <v>21227.23</v>
      </c>
      <c r="J27">
        <v>570912.72</v>
      </c>
      <c r="K27">
        <v>249743.45</v>
      </c>
      <c r="L27" s="301">
        <v>0</v>
      </c>
      <c r="R27">
        <v>-927882.57</v>
      </c>
      <c r="S27">
        <v>2337378.21</v>
      </c>
      <c r="T27" s="301">
        <v>32357.23</v>
      </c>
      <c r="W27" s="301">
        <v>513561</v>
      </c>
      <c r="Y27">
        <v>513561</v>
      </c>
      <c r="AB27">
        <v>97258.99</v>
      </c>
      <c r="AC27">
        <v>62860.84</v>
      </c>
      <c r="AG27" s="73">
        <f t="shared" si="6"/>
        <v>443476.87</v>
      </c>
      <c r="AH27" s="77">
        <f t="shared" si="7"/>
        <v>0</v>
      </c>
      <c r="AI27" s="21">
        <f t="shared" si="8"/>
        <v>443476.87</v>
      </c>
      <c r="AJ27" s="22">
        <f t="shared" si="9"/>
        <v>545918.23</v>
      </c>
      <c r="AK27" s="16">
        <f t="shared" si="10"/>
        <v>673680.83</v>
      </c>
      <c r="AL27" s="26">
        <f t="shared" si="5"/>
        <v>-127762.59999999998</v>
      </c>
    </row>
    <row r="28" spans="1:38" x14ac:dyDescent="0.25">
      <c r="A28" s="1" t="s">
        <v>409</v>
      </c>
      <c r="B28" s="1" t="s">
        <v>411</v>
      </c>
      <c r="C28" s="65">
        <v>2576</v>
      </c>
      <c r="D28" s="65" t="s">
        <v>1025</v>
      </c>
      <c r="E28" t="s">
        <v>2963</v>
      </c>
      <c r="F28" s="301">
        <v>148862.94</v>
      </c>
      <c r="G28" s="301">
        <v>0</v>
      </c>
      <c r="H28" s="301">
        <v>20315.849999999999</v>
      </c>
      <c r="J28">
        <v>289384.63</v>
      </c>
      <c r="K28">
        <v>317012.39</v>
      </c>
      <c r="L28" s="301">
        <v>2500</v>
      </c>
      <c r="O28" s="301">
        <v>0</v>
      </c>
      <c r="R28">
        <v>-1485904.77</v>
      </c>
      <c r="S28">
        <v>2446216.73</v>
      </c>
      <c r="T28" s="301">
        <v>31265.1</v>
      </c>
      <c r="U28" s="301">
        <v>20000</v>
      </c>
      <c r="W28" s="301">
        <v>413017.5</v>
      </c>
      <c r="Y28">
        <v>473902.5</v>
      </c>
      <c r="AB28">
        <v>75250.05</v>
      </c>
      <c r="AC28">
        <v>77266.2</v>
      </c>
      <c r="AG28" s="73">
        <f t="shared" si="6"/>
        <v>169178.79</v>
      </c>
      <c r="AH28" s="77">
        <f t="shared" si="7"/>
        <v>2500</v>
      </c>
      <c r="AI28" s="21">
        <f t="shared" si="8"/>
        <v>166678.79</v>
      </c>
      <c r="AJ28" s="22">
        <f t="shared" si="9"/>
        <v>464282.6</v>
      </c>
      <c r="AK28" s="16">
        <f t="shared" si="10"/>
        <v>626418.75</v>
      </c>
      <c r="AL28" s="26">
        <f t="shared" si="5"/>
        <v>-162136.15000000002</v>
      </c>
    </row>
    <row r="29" spans="1:38" x14ac:dyDescent="0.25">
      <c r="A29" s="1" t="s">
        <v>414</v>
      </c>
      <c r="B29" s="1" t="s">
        <v>415</v>
      </c>
      <c r="C29" s="65">
        <v>3880</v>
      </c>
      <c r="D29" s="65" t="s">
        <v>1026</v>
      </c>
      <c r="E29" t="s">
        <v>2964</v>
      </c>
      <c r="F29" s="301">
        <v>1030143.83</v>
      </c>
      <c r="G29" s="301">
        <v>418767.75</v>
      </c>
      <c r="H29" s="301">
        <v>19749.669999999998</v>
      </c>
      <c r="J29">
        <v>624120.93999999994</v>
      </c>
      <c r="K29">
        <v>372175.9</v>
      </c>
      <c r="O29" s="301">
        <v>10016</v>
      </c>
      <c r="R29">
        <v>758562.94</v>
      </c>
      <c r="S29">
        <v>1940194.37</v>
      </c>
      <c r="T29" s="301">
        <v>130959.77</v>
      </c>
      <c r="W29" s="301">
        <v>602445</v>
      </c>
      <c r="Y29">
        <v>688444</v>
      </c>
      <c r="AB29">
        <v>116416.5</v>
      </c>
      <c r="AC29">
        <v>80219.490000000005</v>
      </c>
      <c r="AG29" s="73">
        <f t="shared" si="6"/>
        <v>1468661.25</v>
      </c>
      <c r="AH29" s="77">
        <f t="shared" si="7"/>
        <v>10016</v>
      </c>
      <c r="AI29" s="21">
        <f t="shared" si="8"/>
        <v>1458645.25</v>
      </c>
      <c r="AJ29" s="22">
        <f t="shared" si="9"/>
        <v>733404.77</v>
      </c>
      <c r="AK29" s="16">
        <f t="shared" si="10"/>
        <v>885079.99</v>
      </c>
      <c r="AL29" s="26">
        <f t="shared" si="5"/>
        <v>-151675.21999999997</v>
      </c>
    </row>
    <row r="30" spans="1:38" x14ac:dyDescent="0.25">
      <c r="A30" s="1" t="s">
        <v>414</v>
      </c>
      <c r="B30" s="1" t="s">
        <v>415</v>
      </c>
      <c r="C30" s="65">
        <v>3169</v>
      </c>
      <c r="D30" s="65" t="s">
        <v>1027</v>
      </c>
      <c r="E30" t="s">
        <v>2965</v>
      </c>
      <c r="F30" s="301">
        <v>421055.57</v>
      </c>
      <c r="G30" s="301">
        <v>415274.96</v>
      </c>
      <c r="H30" s="301">
        <v>39101.58</v>
      </c>
      <c r="J30">
        <v>1998662.91</v>
      </c>
      <c r="K30">
        <v>940190.41</v>
      </c>
      <c r="R30">
        <v>3934026.61</v>
      </c>
      <c r="S30">
        <v>225942.27</v>
      </c>
      <c r="T30" s="301">
        <v>62425.73</v>
      </c>
      <c r="W30" s="301">
        <v>315751.5</v>
      </c>
      <c r="Y30">
        <v>398616.5</v>
      </c>
      <c r="AB30">
        <v>123937.22</v>
      </c>
      <c r="AC30">
        <v>126336.96000000001</v>
      </c>
      <c r="AG30" s="73">
        <f t="shared" si="6"/>
        <v>875432.11</v>
      </c>
      <c r="AH30" s="77">
        <f t="shared" si="7"/>
        <v>0</v>
      </c>
      <c r="AI30" s="21">
        <f t="shared" si="8"/>
        <v>875432.11</v>
      </c>
      <c r="AJ30" s="22">
        <f t="shared" si="9"/>
        <v>378177.23</v>
      </c>
      <c r="AK30" s="16">
        <f t="shared" si="10"/>
        <v>648890.67999999993</v>
      </c>
      <c r="AL30" s="26">
        <f t="shared" si="5"/>
        <v>-270713.44999999995</v>
      </c>
    </row>
    <row r="31" spans="1:38" x14ac:dyDescent="0.25">
      <c r="A31" s="1" t="s">
        <v>414</v>
      </c>
      <c r="B31" s="1" t="s">
        <v>415</v>
      </c>
      <c r="C31" s="65">
        <v>7059</v>
      </c>
      <c r="D31" s="65" t="s">
        <v>1028</v>
      </c>
      <c r="E31" t="s">
        <v>2966</v>
      </c>
      <c r="F31" s="301">
        <v>1195466.06</v>
      </c>
      <c r="G31" s="301">
        <v>461135.2</v>
      </c>
      <c r="H31" s="301">
        <v>19593.73</v>
      </c>
      <c r="J31">
        <v>1047361.77</v>
      </c>
      <c r="K31">
        <v>235333.12</v>
      </c>
      <c r="R31">
        <v>2783148.7</v>
      </c>
      <c r="S31">
        <v>519805.36</v>
      </c>
      <c r="T31" s="301">
        <v>261036.11</v>
      </c>
      <c r="V31" s="301">
        <v>314.95999999999998</v>
      </c>
      <c r="W31" s="301">
        <v>1017041</v>
      </c>
      <c r="Y31">
        <v>1189132</v>
      </c>
      <c r="AB31">
        <v>271469.82</v>
      </c>
      <c r="AC31">
        <v>45164.43</v>
      </c>
      <c r="AG31" s="73">
        <f t="shared" si="6"/>
        <v>1676194.99</v>
      </c>
      <c r="AH31" s="77">
        <f t="shared" si="7"/>
        <v>0</v>
      </c>
      <c r="AI31" s="21">
        <f t="shared" si="8"/>
        <v>1676194.99</v>
      </c>
      <c r="AJ31" s="22">
        <f t="shared" si="9"/>
        <v>1278392.07</v>
      </c>
      <c r="AK31" s="16">
        <f t="shared" si="10"/>
        <v>1505766.25</v>
      </c>
      <c r="AL31" s="26">
        <f t="shared" si="5"/>
        <v>-227374.17999999993</v>
      </c>
    </row>
    <row r="32" spans="1:38" x14ac:dyDescent="0.25">
      <c r="A32" s="1" t="s">
        <v>414</v>
      </c>
      <c r="B32" s="1" t="s">
        <v>415</v>
      </c>
      <c r="C32" s="65">
        <v>4668</v>
      </c>
      <c r="D32" s="65" t="s">
        <v>1029</v>
      </c>
      <c r="E32" t="s">
        <v>2967</v>
      </c>
      <c r="F32" s="301">
        <v>961133.17</v>
      </c>
      <c r="G32" s="301">
        <v>219345.6</v>
      </c>
      <c r="H32" s="301">
        <v>46133.01</v>
      </c>
      <c r="J32">
        <v>2115093.15</v>
      </c>
      <c r="K32">
        <v>700325.18</v>
      </c>
      <c r="R32">
        <v>4118472.33</v>
      </c>
      <c r="S32">
        <v>164243.42000000001</v>
      </c>
      <c r="T32" s="301">
        <v>158195.57</v>
      </c>
      <c r="W32" s="301">
        <v>441903</v>
      </c>
      <c r="Y32">
        <v>526165</v>
      </c>
      <c r="AB32">
        <v>128593.68</v>
      </c>
      <c r="AC32">
        <v>108675.53</v>
      </c>
      <c r="AG32" s="73">
        <f t="shared" si="6"/>
        <v>1226611.78</v>
      </c>
      <c r="AH32" s="77">
        <f t="shared" si="7"/>
        <v>0</v>
      </c>
      <c r="AI32" s="21">
        <f t="shared" si="8"/>
        <v>1226611.78</v>
      </c>
      <c r="AJ32" s="22">
        <f t="shared" si="9"/>
        <v>600098.57000000007</v>
      </c>
      <c r="AK32" s="16">
        <f t="shared" si="10"/>
        <v>763434.21</v>
      </c>
      <c r="AL32" s="26">
        <f t="shared" si="5"/>
        <v>-163335.6399999999</v>
      </c>
    </row>
    <row r="33" spans="1:38" x14ac:dyDescent="0.25">
      <c r="A33" s="1" t="s">
        <v>414</v>
      </c>
      <c r="B33" s="1" t="s">
        <v>415</v>
      </c>
      <c r="C33" s="65">
        <v>5951</v>
      </c>
      <c r="D33" s="65" t="s">
        <v>1030</v>
      </c>
      <c r="E33" t="s">
        <v>2968</v>
      </c>
      <c r="F33" s="301">
        <v>266162.76</v>
      </c>
      <c r="G33" s="301">
        <v>270406.5</v>
      </c>
      <c r="H33" s="301">
        <v>259.36</v>
      </c>
      <c r="J33">
        <v>596011.68000000005</v>
      </c>
      <c r="K33">
        <v>388438.85</v>
      </c>
      <c r="R33">
        <v>-1795569.8</v>
      </c>
      <c r="S33">
        <v>3631737.05</v>
      </c>
      <c r="T33" s="301">
        <v>247250.93</v>
      </c>
      <c r="W33" s="301">
        <v>729624</v>
      </c>
      <c r="Y33">
        <v>818279</v>
      </c>
      <c r="AB33">
        <v>312087.67</v>
      </c>
      <c r="AC33">
        <v>54276.36</v>
      </c>
      <c r="AG33" s="73">
        <f t="shared" si="6"/>
        <v>536828.62</v>
      </c>
      <c r="AH33" s="77">
        <f t="shared" si="7"/>
        <v>0</v>
      </c>
      <c r="AI33" s="21">
        <f t="shared" si="8"/>
        <v>536828.62</v>
      </c>
      <c r="AJ33" s="22">
        <f t="shared" si="9"/>
        <v>976874.92999999993</v>
      </c>
      <c r="AK33" s="16">
        <f t="shared" si="10"/>
        <v>1184643.03</v>
      </c>
      <c r="AL33" s="26">
        <f t="shared" si="5"/>
        <v>-207768.10000000009</v>
      </c>
    </row>
    <row r="34" spans="1:38" x14ac:dyDescent="0.25">
      <c r="A34" s="1" t="s">
        <v>414</v>
      </c>
      <c r="B34" s="1" t="s">
        <v>415</v>
      </c>
      <c r="C34" s="65">
        <v>4528</v>
      </c>
      <c r="D34" s="65" t="s">
        <v>1031</v>
      </c>
      <c r="E34" t="s">
        <v>2969</v>
      </c>
      <c r="F34" s="301">
        <v>191451.02</v>
      </c>
      <c r="G34" s="301">
        <v>240233.84</v>
      </c>
      <c r="H34" s="301">
        <v>18738.689999999999</v>
      </c>
      <c r="J34">
        <v>289655.58</v>
      </c>
      <c r="K34">
        <v>534358.17000000004</v>
      </c>
      <c r="R34">
        <v>1006210.96</v>
      </c>
      <c r="S34">
        <v>669957.9</v>
      </c>
      <c r="T34" s="301">
        <v>239480.99</v>
      </c>
      <c r="W34" s="301">
        <v>149310</v>
      </c>
      <c r="Y34">
        <v>303225</v>
      </c>
      <c r="AB34">
        <v>267085.8</v>
      </c>
      <c r="AC34">
        <v>49971.75</v>
      </c>
      <c r="AG34" s="73">
        <f t="shared" si="6"/>
        <v>450423.55</v>
      </c>
      <c r="AH34" s="77">
        <f t="shared" si="7"/>
        <v>0</v>
      </c>
      <c r="AI34" s="21">
        <f t="shared" si="8"/>
        <v>450423.55</v>
      </c>
      <c r="AJ34" s="22">
        <f t="shared" si="9"/>
        <v>388790.99</v>
      </c>
      <c r="AK34" s="16">
        <f t="shared" si="10"/>
        <v>620282.55000000005</v>
      </c>
      <c r="AL34" s="26">
        <f t="shared" si="5"/>
        <v>-231491.56000000006</v>
      </c>
    </row>
    <row r="35" spans="1:38" x14ac:dyDescent="0.25">
      <c r="A35" s="1" t="s">
        <v>414</v>
      </c>
      <c r="B35" s="1" t="s">
        <v>415</v>
      </c>
      <c r="C35" s="65">
        <v>5805</v>
      </c>
      <c r="D35" s="65" t="s">
        <v>1032</v>
      </c>
      <c r="E35" t="s">
        <v>2970</v>
      </c>
      <c r="F35" s="301">
        <v>1260352.9099999999</v>
      </c>
      <c r="G35" s="301">
        <v>305041.62</v>
      </c>
      <c r="H35" s="301">
        <v>26658.16</v>
      </c>
      <c r="J35">
        <v>541322.74</v>
      </c>
      <c r="K35">
        <v>309032.45</v>
      </c>
      <c r="R35">
        <v>263714.21999999997</v>
      </c>
      <c r="S35">
        <v>2501284.2200000002</v>
      </c>
      <c r="T35" s="301">
        <v>218410.23</v>
      </c>
      <c r="W35" s="301">
        <v>621576</v>
      </c>
      <c r="Y35">
        <v>756135</v>
      </c>
      <c r="AB35">
        <v>207680.18</v>
      </c>
      <c r="AC35">
        <v>47861.61</v>
      </c>
      <c r="AG35" s="73">
        <f t="shared" si="6"/>
        <v>1592052.6899999997</v>
      </c>
      <c r="AH35" s="77">
        <f t="shared" si="7"/>
        <v>0</v>
      </c>
      <c r="AI35" s="21">
        <f t="shared" si="8"/>
        <v>1592052.6899999997</v>
      </c>
      <c r="AJ35" s="22">
        <f t="shared" si="9"/>
        <v>839986.23</v>
      </c>
      <c r="AK35" s="16">
        <f t="shared" si="10"/>
        <v>1011676.7899999999</v>
      </c>
      <c r="AL35" s="26">
        <f t="shared" si="5"/>
        <v>-171690.55999999994</v>
      </c>
    </row>
    <row r="36" spans="1:38" x14ac:dyDescent="0.25">
      <c r="A36" s="1" t="s">
        <v>414</v>
      </c>
      <c r="B36" s="1" t="s">
        <v>415</v>
      </c>
      <c r="C36" s="65">
        <v>3290</v>
      </c>
      <c r="D36" s="65" t="s">
        <v>1033</v>
      </c>
      <c r="E36" t="s">
        <v>2971</v>
      </c>
      <c r="F36" s="301">
        <v>372686.64</v>
      </c>
      <c r="G36" s="301">
        <v>114429.5</v>
      </c>
      <c r="H36" s="301">
        <v>4672.6499999999996</v>
      </c>
      <c r="J36">
        <v>2001333.27</v>
      </c>
      <c r="K36">
        <v>588469.94999999995</v>
      </c>
      <c r="R36">
        <v>1716880.81</v>
      </c>
      <c r="S36">
        <v>1692932.58</v>
      </c>
      <c r="T36" s="301">
        <v>143036.56</v>
      </c>
      <c r="W36" s="301">
        <v>433030.5</v>
      </c>
      <c r="Y36">
        <v>541120.5</v>
      </c>
      <c r="AB36">
        <v>153870.59</v>
      </c>
      <c r="AC36">
        <v>98307.35</v>
      </c>
      <c r="AG36" s="73">
        <f t="shared" si="6"/>
        <v>491788.79000000004</v>
      </c>
      <c r="AH36" s="77">
        <f t="shared" si="7"/>
        <v>0</v>
      </c>
      <c r="AI36" s="21">
        <f t="shared" si="8"/>
        <v>491788.79000000004</v>
      </c>
      <c r="AJ36" s="22">
        <f t="shared" si="9"/>
        <v>576067.06000000006</v>
      </c>
      <c r="AK36" s="16">
        <f t="shared" si="10"/>
        <v>793298.44</v>
      </c>
      <c r="AL36" s="26">
        <f t="shared" si="5"/>
        <v>-217231.37999999989</v>
      </c>
    </row>
    <row r="37" spans="1:38" x14ac:dyDescent="0.25">
      <c r="A37" s="1" t="s">
        <v>414</v>
      </c>
      <c r="B37" s="1" t="s">
        <v>415</v>
      </c>
      <c r="C37" s="65">
        <v>5014</v>
      </c>
      <c r="D37" s="65" t="s">
        <v>1034</v>
      </c>
      <c r="E37" t="s">
        <v>2972</v>
      </c>
      <c r="F37" s="301">
        <v>161707.89000000001</v>
      </c>
      <c r="G37" s="301">
        <v>255737.42</v>
      </c>
      <c r="H37" s="301">
        <v>12954.8</v>
      </c>
      <c r="J37">
        <v>1159197.25</v>
      </c>
      <c r="K37">
        <v>338451.42</v>
      </c>
      <c r="R37">
        <v>2118262.31</v>
      </c>
      <c r="T37" s="301">
        <v>124071.1</v>
      </c>
      <c r="W37" s="301">
        <v>160911.45000000001</v>
      </c>
      <c r="Y37">
        <v>214908.45</v>
      </c>
      <c r="AB37">
        <v>108719.28</v>
      </c>
      <c r="AC37">
        <v>82918.350000000006</v>
      </c>
      <c r="AG37" s="73">
        <f t="shared" si="6"/>
        <v>430400.11000000004</v>
      </c>
      <c r="AH37" s="77">
        <f t="shared" si="7"/>
        <v>0</v>
      </c>
      <c r="AI37" s="21">
        <f t="shared" si="8"/>
        <v>430400.11000000004</v>
      </c>
      <c r="AJ37" s="22">
        <f t="shared" si="9"/>
        <v>284982.55000000005</v>
      </c>
      <c r="AK37" s="16">
        <f t="shared" si="10"/>
        <v>406546.07999999996</v>
      </c>
      <c r="AL37" s="26">
        <f t="shared" si="5"/>
        <v>-121563.52999999991</v>
      </c>
    </row>
    <row r="38" spans="1:38" x14ac:dyDescent="0.25">
      <c r="A38" s="1" t="s">
        <v>414</v>
      </c>
      <c r="B38" s="1" t="s">
        <v>415</v>
      </c>
      <c r="C38" s="65">
        <v>4611</v>
      </c>
      <c r="D38" s="65" t="s">
        <v>1035</v>
      </c>
      <c r="E38" t="s">
        <v>2973</v>
      </c>
      <c r="F38" s="301">
        <v>341527.94</v>
      </c>
      <c r="G38" s="301">
        <v>287725.55</v>
      </c>
      <c r="H38" s="301">
        <v>8474.2800000000007</v>
      </c>
      <c r="J38">
        <v>861201.01</v>
      </c>
      <c r="K38">
        <v>388790.2</v>
      </c>
      <c r="O38" s="301">
        <v>0</v>
      </c>
      <c r="R38">
        <v>2088244.73</v>
      </c>
      <c r="T38" s="301">
        <v>230604.85</v>
      </c>
      <c r="W38" s="301">
        <v>996970.5</v>
      </c>
      <c r="Y38">
        <v>1116639.5</v>
      </c>
      <c r="AB38">
        <v>158840.88</v>
      </c>
      <c r="AC38">
        <v>49500.72</v>
      </c>
      <c r="AG38" s="73">
        <f t="shared" si="6"/>
        <v>637727.77</v>
      </c>
      <c r="AH38" s="77">
        <f t="shared" si="7"/>
        <v>0</v>
      </c>
      <c r="AI38" s="21">
        <f t="shared" si="8"/>
        <v>637727.77</v>
      </c>
      <c r="AJ38" s="22">
        <f t="shared" si="9"/>
        <v>1227575.3500000001</v>
      </c>
      <c r="AK38" s="16">
        <f t="shared" si="10"/>
        <v>1324981.0999999999</v>
      </c>
      <c r="AL38" s="26">
        <f t="shared" si="5"/>
        <v>-97405.749999999767</v>
      </c>
    </row>
    <row r="39" spans="1:38" x14ac:dyDescent="0.25">
      <c r="A39" s="1" t="s">
        <v>418</v>
      </c>
      <c r="B39" s="1" t="s">
        <v>419</v>
      </c>
      <c r="C39" s="65">
        <v>2051</v>
      </c>
      <c r="D39" s="65" t="s">
        <v>1036</v>
      </c>
      <c r="E39" t="s">
        <v>2974</v>
      </c>
      <c r="F39" s="301">
        <v>1569536.53</v>
      </c>
      <c r="G39" s="301">
        <v>58314.15</v>
      </c>
      <c r="H39" s="301">
        <v>32346</v>
      </c>
      <c r="J39">
        <v>398094.34</v>
      </c>
      <c r="K39">
        <v>851983.53</v>
      </c>
      <c r="L39" s="301">
        <v>21410.2</v>
      </c>
      <c r="O39" s="301">
        <v>160.12</v>
      </c>
      <c r="P39">
        <v>31687.5</v>
      </c>
      <c r="R39">
        <v>580485.52</v>
      </c>
      <c r="S39">
        <v>1814650.86</v>
      </c>
      <c r="T39" s="301">
        <v>815869.01</v>
      </c>
      <c r="U39" s="301">
        <v>1234.5</v>
      </c>
      <c r="W39" s="301">
        <v>807682</v>
      </c>
      <c r="X39" s="301">
        <v>6600</v>
      </c>
      <c r="Y39">
        <v>900560</v>
      </c>
      <c r="AB39">
        <v>116794.49</v>
      </c>
      <c r="AC39">
        <v>82250.67</v>
      </c>
      <c r="AG39" s="73">
        <f t="shared" si="6"/>
        <v>1660196.68</v>
      </c>
      <c r="AH39" s="77">
        <f t="shared" si="7"/>
        <v>21570.32</v>
      </c>
      <c r="AI39" s="21">
        <f t="shared" si="8"/>
        <v>1638626.3599999999</v>
      </c>
      <c r="AJ39" s="22">
        <f t="shared" si="9"/>
        <v>1631385.51</v>
      </c>
      <c r="AK39" s="16">
        <f t="shared" si="10"/>
        <v>1099605.1599999999</v>
      </c>
      <c r="AL39" s="26">
        <f t="shared" si="5"/>
        <v>531780.35000000009</v>
      </c>
    </row>
    <row r="40" spans="1:38" x14ac:dyDescent="0.25">
      <c r="A40" s="1" t="s">
        <v>418</v>
      </c>
      <c r="B40" s="1" t="s">
        <v>419</v>
      </c>
      <c r="C40" s="65">
        <v>1787</v>
      </c>
      <c r="D40" s="65" t="s">
        <v>1037</v>
      </c>
      <c r="E40" t="s">
        <v>2975</v>
      </c>
      <c r="F40" s="301">
        <v>564406.72</v>
      </c>
      <c r="G40" s="301">
        <v>19107.8</v>
      </c>
      <c r="H40" s="301">
        <v>63298.34</v>
      </c>
      <c r="J40">
        <v>1305907.93</v>
      </c>
      <c r="K40">
        <v>133234.45000000001</v>
      </c>
      <c r="L40" s="301">
        <v>10211.799999999999</v>
      </c>
      <c r="O40" s="301">
        <v>106483.31</v>
      </c>
      <c r="R40">
        <v>-53782.74</v>
      </c>
      <c r="S40">
        <v>1633793.05</v>
      </c>
      <c r="T40" s="301">
        <v>680750.46</v>
      </c>
      <c r="W40" s="301">
        <v>566513.28</v>
      </c>
      <c r="X40" s="301">
        <v>41500</v>
      </c>
      <c r="Y40">
        <v>645416.28</v>
      </c>
      <c r="AB40">
        <v>160357.70000000001</v>
      </c>
      <c r="AC40">
        <v>65239.94</v>
      </c>
      <c r="AG40" s="73">
        <f t="shared" si="6"/>
        <v>646812.86</v>
      </c>
      <c r="AH40" s="77">
        <f t="shared" si="7"/>
        <v>116695.11</v>
      </c>
      <c r="AI40" s="21">
        <f t="shared" si="8"/>
        <v>530117.75</v>
      </c>
      <c r="AJ40" s="22">
        <f t="shared" si="9"/>
        <v>1288763.74</v>
      </c>
      <c r="AK40" s="16">
        <f t="shared" si="10"/>
        <v>871013.91999999993</v>
      </c>
      <c r="AL40" s="26">
        <f t="shared" si="5"/>
        <v>417749.82000000007</v>
      </c>
    </row>
    <row r="41" spans="1:38" x14ac:dyDescent="0.25">
      <c r="A41" s="1" t="s">
        <v>418</v>
      </c>
      <c r="B41" s="1" t="s">
        <v>419</v>
      </c>
      <c r="C41" s="65">
        <v>2904</v>
      </c>
      <c r="D41" s="65" t="s">
        <v>1038</v>
      </c>
      <c r="E41" t="s">
        <v>2976</v>
      </c>
      <c r="F41" s="301">
        <v>845165.89</v>
      </c>
      <c r="G41" s="301">
        <v>37406.81</v>
      </c>
      <c r="H41" s="301">
        <v>25213.11</v>
      </c>
      <c r="J41">
        <v>1164282.1100000001</v>
      </c>
      <c r="K41">
        <v>168801.11</v>
      </c>
      <c r="L41" s="301">
        <v>9059.2000000000007</v>
      </c>
      <c r="O41" s="301">
        <v>912.69</v>
      </c>
      <c r="R41">
        <v>1922248.18</v>
      </c>
      <c r="S41">
        <v>174893.33</v>
      </c>
      <c r="T41" s="301">
        <v>434358.32</v>
      </c>
      <c r="W41" s="301">
        <v>672879.6</v>
      </c>
      <c r="X41" s="301">
        <v>4500</v>
      </c>
      <c r="Y41">
        <v>763524.6</v>
      </c>
      <c r="AB41">
        <v>100715.37</v>
      </c>
      <c r="AC41">
        <v>47092.32</v>
      </c>
      <c r="AG41" s="73">
        <f t="shared" si="6"/>
        <v>907785.80999999994</v>
      </c>
      <c r="AH41" s="77">
        <f t="shared" si="7"/>
        <v>9971.8900000000012</v>
      </c>
      <c r="AI41" s="21">
        <f t="shared" si="8"/>
        <v>897813.91999999993</v>
      </c>
      <c r="AJ41" s="22">
        <f t="shared" si="9"/>
        <v>1111737.92</v>
      </c>
      <c r="AK41" s="16">
        <f t="shared" si="10"/>
        <v>911332.28999999992</v>
      </c>
      <c r="AL41" s="26">
        <f t="shared" si="5"/>
        <v>200405.63</v>
      </c>
    </row>
    <row r="42" spans="1:38" x14ac:dyDescent="0.25">
      <c r="A42" s="1" t="s">
        <v>418</v>
      </c>
      <c r="B42" s="1" t="s">
        <v>419</v>
      </c>
      <c r="C42" s="65">
        <v>3978</v>
      </c>
      <c r="D42" s="65" t="s">
        <v>1039</v>
      </c>
      <c r="E42" t="s">
        <v>2977</v>
      </c>
      <c r="F42" s="301">
        <v>1573037.68</v>
      </c>
      <c r="G42" s="301">
        <v>132682.04</v>
      </c>
      <c r="H42" s="301">
        <v>95960.09</v>
      </c>
      <c r="J42">
        <v>1063706.1200000001</v>
      </c>
      <c r="K42">
        <v>286875.03000000003</v>
      </c>
      <c r="L42" s="301">
        <v>44512.3</v>
      </c>
      <c r="O42" s="301">
        <v>2913.68</v>
      </c>
      <c r="P42">
        <v>474973.43</v>
      </c>
      <c r="R42">
        <v>1493866.76</v>
      </c>
      <c r="S42">
        <v>1781475.04</v>
      </c>
      <c r="T42" s="301">
        <v>790623.81</v>
      </c>
      <c r="U42" s="301">
        <v>8654.91</v>
      </c>
      <c r="W42" s="301">
        <v>691521</v>
      </c>
      <c r="X42" s="301">
        <v>9000</v>
      </c>
      <c r="Y42">
        <v>858429</v>
      </c>
      <c r="AB42">
        <v>1158990.03</v>
      </c>
      <c r="AC42">
        <v>81260.94</v>
      </c>
      <c r="AG42" s="73">
        <f t="shared" si="6"/>
        <v>1801679.81</v>
      </c>
      <c r="AH42" s="77">
        <f t="shared" si="7"/>
        <v>47425.98</v>
      </c>
      <c r="AI42" s="21">
        <f t="shared" si="8"/>
        <v>1754253.83</v>
      </c>
      <c r="AJ42" s="22">
        <f t="shared" si="9"/>
        <v>1499799.7200000002</v>
      </c>
      <c r="AK42" s="16">
        <f t="shared" si="10"/>
        <v>2098679.9700000002</v>
      </c>
      <c r="AL42" s="26">
        <f t="shared" si="5"/>
        <v>-598880.25</v>
      </c>
    </row>
    <row r="43" spans="1:38" x14ac:dyDescent="0.25">
      <c r="A43" s="1" t="s">
        <v>418</v>
      </c>
      <c r="B43" s="1" t="s">
        <v>419</v>
      </c>
      <c r="C43" s="65">
        <v>3763</v>
      </c>
      <c r="D43" s="65" t="s">
        <v>1040</v>
      </c>
      <c r="E43" t="s">
        <v>2978</v>
      </c>
      <c r="F43" s="301">
        <v>1595290.8</v>
      </c>
      <c r="G43" s="301">
        <v>34940.93</v>
      </c>
      <c r="H43" s="301">
        <v>19662.57</v>
      </c>
      <c r="J43">
        <v>235277.26</v>
      </c>
      <c r="K43">
        <v>210211.63</v>
      </c>
      <c r="L43" s="301">
        <v>22177.200000000001</v>
      </c>
      <c r="O43" s="301">
        <v>1622.16</v>
      </c>
      <c r="R43">
        <v>-271253.71000000002</v>
      </c>
      <c r="S43">
        <v>1769380.27</v>
      </c>
      <c r="T43" s="301">
        <v>907513.98</v>
      </c>
      <c r="W43" s="301">
        <v>714991.2</v>
      </c>
      <c r="X43" s="301">
        <v>13500</v>
      </c>
      <c r="Y43">
        <v>794816.2</v>
      </c>
      <c r="AB43">
        <v>148351.54</v>
      </c>
      <c r="AC43">
        <v>48440.17</v>
      </c>
      <c r="AG43" s="73">
        <f t="shared" si="6"/>
        <v>1649894.3</v>
      </c>
      <c r="AH43" s="77">
        <f t="shared" si="7"/>
        <v>23799.360000000001</v>
      </c>
      <c r="AI43" s="21">
        <f t="shared" si="8"/>
        <v>1626094.94</v>
      </c>
      <c r="AJ43" s="22">
        <f t="shared" si="9"/>
        <v>1636005.18</v>
      </c>
      <c r="AK43" s="16">
        <f t="shared" si="10"/>
        <v>991607.91</v>
      </c>
      <c r="AL43" s="26">
        <f t="shared" si="5"/>
        <v>644397.2699999999</v>
      </c>
    </row>
    <row r="44" spans="1:38" x14ac:dyDescent="0.25">
      <c r="A44" s="1" t="s">
        <v>418</v>
      </c>
      <c r="B44" s="1" t="s">
        <v>419</v>
      </c>
      <c r="C44" s="65">
        <v>973</v>
      </c>
      <c r="D44" s="65" t="s">
        <v>1041</v>
      </c>
      <c r="E44" t="s">
        <v>2979</v>
      </c>
      <c r="F44" s="301">
        <v>548511.32999999996</v>
      </c>
      <c r="G44" s="301">
        <v>20703.830000000002</v>
      </c>
      <c r="H44" s="301">
        <v>39397.1</v>
      </c>
      <c r="J44">
        <v>874919.88</v>
      </c>
      <c r="K44">
        <v>655497.55000000005</v>
      </c>
      <c r="L44" s="301">
        <v>10992</v>
      </c>
      <c r="O44" s="301">
        <v>0</v>
      </c>
      <c r="R44">
        <v>-1722903.05</v>
      </c>
      <c r="S44">
        <v>2854151.72</v>
      </c>
      <c r="T44" s="301">
        <v>1370976.03</v>
      </c>
      <c r="W44" s="301">
        <v>311860.5</v>
      </c>
      <c r="X44" s="301">
        <v>4500</v>
      </c>
      <c r="Y44">
        <v>419524.5</v>
      </c>
      <c r="AB44">
        <v>116088.63</v>
      </c>
      <c r="AC44">
        <v>96334.38</v>
      </c>
      <c r="AG44" s="73">
        <f t="shared" si="6"/>
        <v>608612.25999999989</v>
      </c>
      <c r="AH44" s="77">
        <f t="shared" si="7"/>
        <v>10992</v>
      </c>
      <c r="AI44" s="21">
        <f t="shared" si="8"/>
        <v>597620.25999999989</v>
      </c>
      <c r="AJ44" s="22">
        <f t="shared" si="9"/>
        <v>1687336.53</v>
      </c>
      <c r="AK44" s="16">
        <f t="shared" si="10"/>
        <v>631947.51</v>
      </c>
      <c r="AL44" s="26">
        <f t="shared" si="5"/>
        <v>1055389.02</v>
      </c>
    </row>
    <row r="45" spans="1:38" x14ac:dyDescent="0.25">
      <c r="A45" s="1" t="s">
        <v>418</v>
      </c>
      <c r="B45" s="1" t="s">
        <v>419</v>
      </c>
      <c r="C45" s="65">
        <v>4069</v>
      </c>
      <c r="D45" s="65" t="s">
        <v>1042</v>
      </c>
      <c r="E45" t="s">
        <v>2980</v>
      </c>
      <c r="F45" s="301">
        <v>759364.67</v>
      </c>
      <c r="G45" s="301">
        <v>14736.1</v>
      </c>
      <c r="H45" s="301">
        <v>17504.12</v>
      </c>
      <c r="J45">
        <v>505511.86</v>
      </c>
      <c r="K45">
        <v>110652.56</v>
      </c>
      <c r="L45" s="301">
        <v>37293.599999999999</v>
      </c>
      <c r="O45" s="301">
        <v>1104.5</v>
      </c>
      <c r="R45">
        <v>-539074.26</v>
      </c>
      <c r="S45">
        <v>1653756.5</v>
      </c>
      <c r="T45" s="301">
        <v>532413.25</v>
      </c>
      <c r="W45" s="301">
        <v>323917.5</v>
      </c>
      <c r="X45" s="301">
        <v>4500</v>
      </c>
      <c r="Y45">
        <v>433690.5</v>
      </c>
      <c r="AB45">
        <v>106544.61</v>
      </c>
      <c r="AC45">
        <v>25646.67</v>
      </c>
      <c r="AG45" s="73">
        <f t="shared" si="6"/>
        <v>791604.89</v>
      </c>
      <c r="AH45" s="77">
        <f t="shared" si="7"/>
        <v>38398.1</v>
      </c>
      <c r="AI45" s="21">
        <f t="shared" si="8"/>
        <v>753206.79</v>
      </c>
      <c r="AJ45" s="22">
        <f t="shared" si="9"/>
        <v>860830.75</v>
      </c>
      <c r="AK45" s="16">
        <f t="shared" si="10"/>
        <v>565881.78</v>
      </c>
      <c r="AL45" s="26">
        <f t="shared" si="5"/>
        <v>294948.96999999997</v>
      </c>
    </row>
    <row r="46" spans="1:38" x14ac:dyDescent="0.25">
      <c r="A46" s="1" t="s">
        <v>418</v>
      </c>
      <c r="B46" s="1" t="s">
        <v>419</v>
      </c>
      <c r="C46" s="65">
        <v>5012</v>
      </c>
      <c r="D46" s="65" t="s">
        <v>1043</v>
      </c>
      <c r="E46" t="s">
        <v>2981</v>
      </c>
      <c r="F46" s="301">
        <v>91577.5</v>
      </c>
      <c r="G46" s="301">
        <v>201341.12</v>
      </c>
      <c r="H46" s="301">
        <v>19364.95</v>
      </c>
      <c r="J46">
        <v>603570.30000000005</v>
      </c>
      <c r="K46">
        <v>214631.33</v>
      </c>
      <c r="L46" s="301">
        <v>6188.2</v>
      </c>
      <c r="O46" s="301">
        <v>26.9</v>
      </c>
      <c r="R46">
        <v>-178419.37</v>
      </c>
      <c r="S46">
        <v>1474437.8</v>
      </c>
      <c r="T46" s="301">
        <v>95800.15</v>
      </c>
      <c r="W46" s="301">
        <v>317024.5</v>
      </c>
      <c r="X46" s="301">
        <v>2100</v>
      </c>
      <c r="Y46">
        <v>390644.5</v>
      </c>
      <c r="AB46">
        <v>93559.65</v>
      </c>
      <c r="AC46">
        <v>68287.820000000007</v>
      </c>
      <c r="AG46" s="73">
        <f t="shared" si="6"/>
        <v>312283.57</v>
      </c>
      <c r="AH46" s="77">
        <f t="shared" si="7"/>
        <v>6215.0999999999995</v>
      </c>
      <c r="AI46" s="21">
        <f t="shared" si="8"/>
        <v>306068.47000000003</v>
      </c>
      <c r="AJ46" s="22">
        <f t="shared" si="9"/>
        <v>414924.65</v>
      </c>
      <c r="AK46" s="16">
        <f t="shared" si="10"/>
        <v>552491.97</v>
      </c>
      <c r="AL46" s="26">
        <f t="shared" si="5"/>
        <v>-137567.31999999995</v>
      </c>
    </row>
    <row r="47" spans="1:38" x14ac:dyDescent="0.25">
      <c r="A47" s="1" t="s">
        <v>418</v>
      </c>
      <c r="B47" s="1" t="s">
        <v>419</v>
      </c>
      <c r="C47" s="65">
        <v>5988</v>
      </c>
      <c r="D47" s="65" t="s">
        <v>1044</v>
      </c>
      <c r="E47" t="s">
        <v>2982</v>
      </c>
      <c r="F47" s="301">
        <v>712856.1</v>
      </c>
      <c r="G47" s="301">
        <v>58580.05</v>
      </c>
      <c r="H47" s="301">
        <v>62510.58</v>
      </c>
      <c r="J47">
        <v>1272497.1200000001</v>
      </c>
      <c r="K47">
        <v>210287.91</v>
      </c>
      <c r="L47" s="301">
        <v>67020.42</v>
      </c>
      <c r="O47" s="301">
        <v>380.68</v>
      </c>
      <c r="R47">
        <v>-249928.94</v>
      </c>
      <c r="S47">
        <v>2017007.85</v>
      </c>
      <c r="T47" s="301">
        <v>1010251.64</v>
      </c>
      <c r="V47" s="301">
        <v>499.66</v>
      </c>
      <c r="W47" s="301">
        <v>652165</v>
      </c>
      <c r="X47" s="301">
        <v>10500</v>
      </c>
      <c r="Y47">
        <v>813909</v>
      </c>
      <c r="AB47">
        <v>280170.77</v>
      </c>
      <c r="AC47">
        <v>76584.78</v>
      </c>
      <c r="AG47" s="73">
        <f t="shared" si="6"/>
        <v>833946.73</v>
      </c>
      <c r="AH47" s="77">
        <f t="shared" si="7"/>
        <v>67401.099999999991</v>
      </c>
      <c r="AI47" s="21">
        <f t="shared" si="8"/>
        <v>766545.63</v>
      </c>
      <c r="AJ47" s="22">
        <f t="shared" si="9"/>
        <v>1673416.3</v>
      </c>
      <c r="AK47" s="16">
        <f t="shared" si="10"/>
        <v>1170664.55</v>
      </c>
      <c r="AL47" s="26">
        <f t="shared" si="5"/>
        <v>502751.75</v>
      </c>
    </row>
    <row r="48" spans="1:38" x14ac:dyDescent="0.25">
      <c r="A48" s="1" t="s">
        <v>418</v>
      </c>
      <c r="B48" s="1" t="s">
        <v>419</v>
      </c>
      <c r="C48" s="65">
        <v>2518</v>
      </c>
      <c r="D48" s="65" t="s">
        <v>1045</v>
      </c>
      <c r="E48" t="s">
        <v>2983</v>
      </c>
      <c r="F48" s="301">
        <v>413459.45</v>
      </c>
      <c r="G48" s="301">
        <v>5838.09</v>
      </c>
      <c r="H48" s="301">
        <v>16779.259999999998</v>
      </c>
      <c r="J48">
        <v>1089838.1100000001</v>
      </c>
      <c r="K48">
        <v>90073.46</v>
      </c>
      <c r="L48" s="301">
        <v>21851.200000000001</v>
      </c>
      <c r="O48" s="301">
        <v>65.41</v>
      </c>
      <c r="R48">
        <v>1392874.65</v>
      </c>
      <c r="S48">
        <v>216270.07999999999</v>
      </c>
      <c r="T48" s="301">
        <v>389127.75</v>
      </c>
      <c r="W48" s="301">
        <v>482674.5</v>
      </c>
      <c r="X48" s="301">
        <v>4500</v>
      </c>
      <c r="Y48">
        <v>587057.5</v>
      </c>
      <c r="AB48">
        <v>218580.23</v>
      </c>
      <c r="AC48">
        <v>48037.49</v>
      </c>
      <c r="AG48" s="73">
        <f t="shared" si="6"/>
        <v>436076.80000000005</v>
      </c>
      <c r="AH48" s="77">
        <f t="shared" si="7"/>
        <v>21916.61</v>
      </c>
      <c r="AI48" s="21">
        <f t="shared" si="8"/>
        <v>414160.19000000006</v>
      </c>
      <c r="AJ48" s="22">
        <f t="shared" si="9"/>
        <v>876302.25</v>
      </c>
      <c r="AK48" s="16">
        <f t="shared" si="10"/>
        <v>853675.22</v>
      </c>
      <c r="AL48" s="26">
        <f t="shared" si="5"/>
        <v>22627.030000000028</v>
      </c>
    </row>
    <row r="49" spans="1:38" x14ac:dyDescent="0.25">
      <c r="A49" s="1" t="s">
        <v>418</v>
      </c>
      <c r="B49" s="1" t="s">
        <v>419</v>
      </c>
      <c r="C49" s="65">
        <v>5747</v>
      </c>
      <c r="D49" s="65" t="s">
        <v>1046</v>
      </c>
      <c r="E49" t="s">
        <v>2984</v>
      </c>
      <c r="F49" s="301">
        <v>1122014.6499999999</v>
      </c>
      <c r="G49" s="301">
        <v>36244.379999999997</v>
      </c>
      <c r="H49" s="301">
        <v>80945.98</v>
      </c>
      <c r="J49">
        <v>1165564.97</v>
      </c>
      <c r="K49">
        <v>335377.46000000002</v>
      </c>
      <c r="L49" s="301">
        <v>12641.2</v>
      </c>
      <c r="O49" s="301">
        <v>1484.76</v>
      </c>
      <c r="P49">
        <v>269918.17</v>
      </c>
      <c r="R49">
        <v>-94365.1</v>
      </c>
      <c r="S49">
        <v>2076002.99</v>
      </c>
      <c r="T49" s="301">
        <v>1034468.76</v>
      </c>
      <c r="U49" s="301">
        <v>1832</v>
      </c>
      <c r="W49" s="301">
        <v>569875</v>
      </c>
      <c r="X49" s="301">
        <v>13500</v>
      </c>
      <c r="Y49">
        <v>729118</v>
      </c>
      <c r="Z49">
        <v>3000</v>
      </c>
      <c r="AB49">
        <v>279943.18</v>
      </c>
      <c r="AC49">
        <v>61069.16</v>
      </c>
      <c r="AG49" s="73">
        <f t="shared" si="6"/>
        <v>1239205.0099999998</v>
      </c>
      <c r="AH49" s="77">
        <f t="shared" si="7"/>
        <v>14125.960000000001</v>
      </c>
      <c r="AI49" s="21">
        <f t="shared" si="8"/>
        <v>1225079.0499999998</v>
      </c>
      <c r="AJ49" s="22">
        <f t="shared" si="9"/>
        <v>1619675.76</v>
      </c>
      <c r="AK49" s="16">
        <f t="shared" si="10"/>
        <v>1073130.3399999999</v>
      </c>
      <c r="AL49" s="26">
        <f t="shared" si="5"/>
        <v>546545.42000000016</v>
      </c>
    </row>
    <row r="50" spans="1:38" x14ac:dyDescent="0.25">
      <c r="A50" s="1" t="s">
        <v>418</v>
      </c>
      <c r="B50" s="1" t="s">
        <v>419</v>
      </c>
      <c r="C50" s="65">
        <v>3454</v>
      </c>
      <c r="D50" s="65" t="s">
        <v>1047</v>
      </c>
      <c r="E50" t="s">
        <v>2985</v>
      </c>
      <c r="F50" s="301">
        <v>623376.48</v>
      </c>
      <c r="G50" s="301">
        <v>65468.77</v>
      </c>
      <c r="H50" s="301">
        <v>12492.04</v>
      </c>
      <c r="J50">
        <v>645265.52</v>
      </c>
      <c r="K50">
        <v>153134.35999999999</v>
      </c>
      <c r="L50" s="301">
        <v>16811.599999999999</v>
      </c>
      <c r="O50" s="301">
        <v>1414.9</v>
      </c>
      <c r="R50">
        <v>-1508822.4</v>
      </c>
      <c r="S50">
        <v>2700044.99</v>
      </c>
      <c r="T50" s="301">
        <v>590723</v>
      </c>
      <c r="U50" s="301">
        <v>-21940</v>
      </c>
      <c r="W50" s="301">
        <v>433020</v>
      </c>
      <c r="X50" s="301">
        <v>9000</v>
      </c>
      <c r="Y50">
        <v>529474</v>
      </c>
      <c r="AB50">
        <v>140235.13</v>
      </c>
      <c r="AC50">
        <v>45071.81</v>
      </c>
      <c r="AG50" s="73">
        <f t="shared" si="6"/>
        <v>701337.29</v>
      </c>
      <c r="AH50" s="77">
        <f t="shared" si="7"/>
        <v>18226.5</v>
      </c>
      <c r="AI50" s="21">
        <f t="shared" si="8"/>
        <v>683110.79</v>
      </c>
      <c r="AJ50" s="22">
        <f t="shared" si="9"/>
        <v>1010803</v>
      </c>
      <c r="AK50" s="16">
        <f t="shared" si="10"/>
        <v>714780.94</v>
      </c>
      <c r="AL50" s="26">
        <f t="shared" si="5"/>
        <v>296022.06000000006</v>
      </c>
    </row>
    <row r="51" spans="1:38" x14ac:dyDescent="0.25">
      <c r="A51" s="1" t="s">
        <v>418</v>
      </c>
      <c r="B51" s="1" t="s">
        <v>419</v>
      </c>
      <c r="C51" s="65">
        <v>3787</v>
      </c>
      <c r="D51" s="65" t="s">
        <v>1048</v>
      </c>
      <c r="E51" t="s">
        <v>2986</v>
      </c>
      <c r="F51" s="301">
        <v>706465.12</v>
      </c>
      <c r="G51" s="301">
        <v>41551.56</v>
      </c>
      <c r="H51" s="301">
        <v>35168.39</v>
      </c>
      <c r="J51">
        <v>629498.68999999994</v>
      </c>
      <c r="K51">
        <v>56009.14</v>
      </c>
      <c r="L51" s="301">
        <v>12180.2</v>
      </c>
      <c r="O51" s="301">
        <v>1081.27</v>
      </c>
      <c r="P51">
        <v>46428.11</v>
      </c>
      <c r="R51">
        <v>-620405.68000000005</v>
      </c>
      <c r="S51">
        <v>1671717.03</v>
      </c>
      <c r="T51" s="301">
        <v>605317.94999999995</v>
      </c>
      <c r="U51" s="301">
        <v>1016.64</v>
      </c>
      <c r="W51" s="301">
        <v>364490</v>
      </c>
      <c r="X51" s="301">
        <v>3000</v>
      </c>
      <c r="Y51">
        <v>424856</v>
      </c>
      <c r="AB51">
        <v>130348.83</v>
      </c>
      <c r="AC51">
        <v>27127.79</v>
      </c>
      <c r="AG51" s="73">
        <f t="shared" si="6"/>
        <v>783185.07</v>
      </c>
      <c r="AH51" s="77">
        <f t="shared" si="7"/>
        <v>13261.470000000001</v>
      </c>
      <c r="AI51" s="21">
        <f t="shared" si="8"/>
        <v>769923.6</v>
      </c>
      <c r="AJ51" s="22">
        <f t="shared" si="9"/>
        <v>973824.59</v>
      </c>
      <c r="AK51" s="16">
        <f t="shared" si="10"/>
        <v>582332.62</v>
      </c>
      <c r="AL51" s="26">
        <f t="shared" si="5"/>
        <v>391491.97</v>
      </c>
    </row>
    <row r="52" spans="1:38" x14ac:dyDescent="0.25">
      <c r="A52" s="1" t="s">
        <v>418</v>
      </c>
      <c r="B52" s="1" t="s">
        <v>419</v>
      </c>
      <c r="C52" s="65">
        <v>4306</v>
      </c>
      <c r="D52" s="65" t="s">
        <v>1049</v>
      </c>
      <c r="E52" t="s">
        <v>2987</v>
      </c>
      <c r="F52" s="301">
        <v>667936.59</v>
      </c>
      <c r="G52" s="301">
        <v>21982.05</v>
      </c>
      <c r="H52" s="301">
        <v>40179</v>
      </c>
      <c r="J52">
        <v>796138.54</v>
      </c>
      <c r="K52">
        <v>135698.72</v>
      </c>
      <c r="L52" s="301">
        <v>14813.3</v>
      </c>
      <c r="O52" s="301">
        <v>36.450000000000003</v>
      </c>
      <c r="R52">
        <v>804785.92</v>
      </c>
      <c r="S52">
        <v>579857.57999999996</v>
      </c>
      <c r="T52" s="301">
        <v>599065.53</v>
      </c>
      <c r="W52" s="301">
        <v>337713</v>
      </c>
      <c r="X52" s="301">
        <v>7578</v>
      </c>
      <c r="Y52">
        <v>434785</v>
      </c>
      <c r="AB52">
        <v>162731.95000000001</v>
      </c>
      <c r="AC52">
        <v>44447.93</v>
      </c>
      <c r="AG52" s="73">
        <f t="shared" si="6"/>
        <v>730097.64</v>
      </c>
      <c r="AH52" s="77">
        <f t="shared" si="7"/>
        <v>14849.75</v>
      </c>
      <c r="AI52" s="21">
        <f t="shared" si="8"/>
        <v>715247.89</v>
      </c>
      <c r="AJ52" s="22">
        <f t="shared" si="9"/>
        <v>944356.53</v>
      </c>
      <c r="AK52" s="16">
        <f t="shared" si="10"/>
        <v>641964.88</v>
      </c>
      <c r="AL52" s="26">
        <f t="shared" si="5"/>
        <v>302391.65000000002</v>
      </c>
    </row>
    <row r="53" spans="1:38" x14ac:dyDescent="0.25">
      <c r="A53" s="1" t="s">
        <v>418</v>
      </c>
      <c r="B53" s="1" t="s">
        <v>419</v>
      </c>
      <c r="C53" s="65">
        <v>2587</v>
      </c>
      <c r="D53" s="65" t="s">
        <v>1050</v>
      </c>
      <c r="E53" t="s">
        <v>2988</v>
      </c>
      <c r="F53" s="301">
        <v>927927.54</v>
      </c>
      <c r="G53" s="301">
        <v>164080.17000000001</v>
      </c>
      <c r="H53" s="301">
        <v>29898.87</v>
      </c>
      <c r="J53">
        <v>1148596.1499999999</v>
      </c>
      <c r="K53">
        <v>96193.54</v>
      </c>
      <c r="L53" s="301">
        <v>17271.599999999999</v>
      </c>
      <c r="O53" s="301">
        <v>841.28</v>
      </c>
      <c r="P53">
        <v>9333.35</v>
      </c>
      <c r="R53">
        <v>1583682.61</v>
      </c>
      <c r="S53">
        <v>446722.69</v>
      </c>
      <c r="T53" s="301">
        <v>581393.29</v>
      </c>
      <c r="U53" s="301">
        <v>1333.32</v>
      </c>
      <c r="W53" s="301">
        <v>585139.5</v>
      </c>
      <c r="X53" s="301">
        <v>4500</v>
      </c>
      <c r="Y53">
        <v>661962.5</v>
      </c>
      <c r="AB53">
        <v>120777.78</v>
      </c>
      <c r="AC53">
        <v>45081.09</v>
      </c>
      <c r="AG53" s="73">
        <f t="shared" si="6"/>
        <v>1121906.58</v>
      </c>
      <c r="AH53" s="77">
        <f t="shared" si="7"/>
        <v>18112.879999999997</v>
      </c>
      <c r="AI53" s="21">
        <f t="shared" si="8"/>
        <v>1103793.7000000002</v>
      </c>
      <c r="AJ53" s="22">
        <f t="shared" si="9"/>
        <v>1172366.1099999999</v>
      </c>
      <c r="AK53" s="16">
        <f t="shared" si="10"/>
        <v>827821.37</v>
      </c>
      <c r="AL53" s="26">
        <f t="shared" si="5"/>
        <v>344544.73999999987</v>
      </c>
    </row>
    <row r="54" spans="1:38" x14ac:dyDescent="0.25">
      <c r="A54" s="1" t="s">
        <v>422</v>
      </c>
      <c r="B54" s="1" t="s">
        <v>423</v>
      </c>
      <c r="C54" s="65">
        <v>2455</v>
      </c>
      <c r="D54" s="65" t="s">
        <v>1051</v>
      </c>
      <c r="E54" t="s">
        <v>2991</v>
      </c>
      <c r="F54" s="301">
        <v>269911.46000000002</v>
      </c>
      <c r="G54" s="301">
        <v>5000</v>
      </c>
      <c r="H54" s="301">
        <v>58147.17</v>
      </c>
      <c r="J54">
        <v>4</v>
      </c>
      <c r="K54">
        <v>2428409.17</v>
      </c>
      <c r="L54" s="301">
        <v>0</v>
      </c>
      <c r="O54" s="301">
        <v>72.89</v>
      </c>
      <c r="R54">
        <v>1319935.3400000001</v>
      </c>
      <c r="S54">
        <v>1557377.06</v>
      </c>
      <c r="T54" s="301">
        <v>239281.84</v>
      </c>
      <c r="W54" s="301">
        <v>383271</v>
      </c>
      <c r="X54" s="301">
        <v>7150</v>
      </c>
      <c r="Y54">
        <v>475399</v>
      </c>
      <c r="AB54">
        <v>61473.31</v>
      </c>
      <c r="AC54">
        <v>162270.73000000001</v>
      </c>
      <c r="AE54">
        <v>32000</v>
      </c>
      <c r="AG54" s="73">
        <f t="shared" si="6"/>
        <v>333058.63</v>
      </c>
      <c r="AH54" s="77">
        <f t="shared" si="7"/>
        <v>72.89</v>
      </c>
      <c r="AI54" s="21">
        <f t="shared" si="8"/>
        <v>332985.74</v>
      </c>
      <c r="AJ54" s="22">
        <f t="shared" si="9"/>
        <v>629702.84</v>
      </c>
      <c r="AK54" s="16">
        <f t="shared" si="10"/>
        <v>731143.04</v>
      </c>
      <c r="AL54" s="26">
        <f t="shared" si="5"/>
        <v>-101440.20000000007</v>
      </c>
    </row>
    <row r="55" spans="1:38" x14ac:dyDescent="0.25">
      <c r="A55" s="1" t="s">
        <v>422</v>
      </c>
      <c r="B55" s="1" t="s">
        <v>423</v>
      </c>
      <c r="C55" s="65">
        <v>2020</v>
      </c>
      <c r="D55" s="65" t="s">
        <v>1052</v>
      </c>
      <c r="E55" t="s">
        <v>2992</v>
      </c>
      <c r="F55" s="301">
        <v>258254.42</v>
      </c>
      <c r="G55" s="301">
        <v>16750</v>
      </c>
      <c r="H55" s="301">
        <v>51576.87</v>
      </c>
      <c r="J55">
        <v>863138.07</v>
      </c>
      <c r="K55">
        <v>2829130.49</v>
      </c>
      <c r="L55" s="301">
        <v>0</v>
      </c>
      <c r="O55" s="301">
        <v>29.5</v>
      </c>
      <c r="R55">
        <v>2785106.66</v>
      </c>
      <c r="S55">
        <v>1296912.72</v>
      </c>
      <c r="T55" s="301">
        <v>413605.57</v>
      </c>
      <c r="W55" s="301">
        <v>379878.5</v>
      </c>
      <c r="Y55">
        <v>463829.5</v>
      </c>
      <c r="AB55">
        <v>114574.77</v>
      </c>
      <c r="AC55">
        <v>252253.83</v>
      </c>
      <c r="AF55">
        <v>7000</v>
      </c>
      <c r="AG55" s="73">
        <f t="shared" si="6"/>
        <v>326581.29000000004</v>
      </c>
      <c r="AH55" s="77">
        <f t="shared" si="7"/>
        <v>29.5</v>
      </c>
      <c r="AI55" s="21">
        <f t="shared" si="8"/>
        <v>326551.79000000004</v>
      </c>
      <c r="AJ55" s="22">
        <f t="shared" si="9"/>
        <v>793484.07000000007</v>
      </c>
      <c r="AK55" s="16">
        <f t="shared" si="10"/>
        <v>837658.1</v>
      </c>
      <c r="AL55" s="26">
        <f t="shared" si="5"/>
        <v>-44174.029999999912</v>
      </c>
    </row>
    <row r="56" spans="1:38" x14ac:dyDescent="0.25">
      <c r="A56" s="1" t="s">
        <v>422</v>
      </c>
      <c r="B56" s="1" t="s">
        <v>423</v>
      </c>
      <c r="C56" s="65">
        <v>3422</v>
      </c>
      <c r="D56" s="65" t="s">
        <v>1053</v>
      </c>
      <c r="E56" t="s">
        <v>2993</v>
      </c>
      <c r="F56" s="301">
        <v>586152.80000000005</v>
      </c>
      <c r="G56" s="301">
        <v>0</v>
      </c>
      <c r="H56" s="301">
        <v>34154.17</v>
      </c>
      <c r="J56">
        <v>454223.28</v>
      </c>
      <c r="K56">
        <v>2411484.91</v>
      </c>
      <c r="L56" s="301">
        <v>9120</v>
      </c>
      <c r="O56" s="301">
        <v>0</v>
      </c>
      <c r="R56">
        <v>1934477.58</v>
      </c>
      <c r="S56">
        <v>1593000.06</v>
      </c>
      <c r="T56" s="301">
        <v>338101.8</v>
      </c>
      <c r="U56" s="301">
        <v>406.5</v>
      </c>
      <c r="W56" s="301">
        <v>363339.9</v>
      </c>
      <c r="Y56">
        <v>439092.9</v>
      </c>
      <c r="AB56">
        <v>65692.05</v>
      </c>
      <c r="AC56">
        <v>182059.53</v>
      </c>
      <c r="AF56">
        <v>47876</v>
      </c>
      <c r="AG56" s="73">
        <f t="shared" si="6"/>
        <v>620306.97000000009</v>
      </c>
      <c r="AH56" s="77">
        <f t="shared" si="7"/>
        <v>9120</v>
      </c>
      <c r="AI56" s="21">
        <f t="shared" si="8"/>
        <v>611186.97000000009</v>
      </c>
      <c r="AJ56" s="22">
        <f t="shared" si="9"/>
        <v>701848.2</v>
      </c>
      <c r="AK56" s="16">
        <f t="shared" si="10"/>
        <v>734720.48</v>
      </c>
      <c r="AL56" s="26">
        <f t="shared" si="5"/>
        <v>-32872.280000000028</v>
      </c>
    </row>
    <row r="57" spans="1:38" x14ac:dyDescent="0.25">
      <c r="A57" s="1" t="s">
        <v>422</v>
      </c>
      <c r="B57" s="1" t="s">
        <v>423</v>
      </c>
      <c r="C57" s="65">
        <v>2553</v>
      </c>
      <c r="D57" s="65" t="s">
        <v>1054</v>
      </c>
      <c r="E57" t="s">
        <v>2994</v>
      </c>
      <c r="F57" s="301">
        <v>558467.09</v>
      </c>
      <c r="G57" s="301">
        <v>0</v>
      </c>
      <c r="H57" s="301">
        <v>23446.89</v>
      </c>
      <c r="J57">
        <v>2</v>
      </c>
      <c r="K57">
        <v>2403106.59</v>
      </c>
      <c r="L57" s="301">
        <v>11600</v>
      </c>
      <c r="O57" s="301">
        <v>411.59</v>
      </c>
      <c r="R57">
        <v>1972645.69</v>
      </c>
      <c r="S57">
        <v>1261656.71</v>
      </c>
      <c r="T57" s="301">
        <v>236363.51999999999</v>
      </c>
      <c r="W57" s="301">
        <v>566076</v>
      </c>
      <c r="Y57">
        <v>671470</v>
      </c>
      <c r="AB57">
        <v>199290.99</v>
      </c>
      <c r="AC57">
        <v>170164.51</v>
      </c>
      <c r="AD57">
        <v>10500</v>
      </c>
      <c r="AG57" s="73">
        <f t="shared" si="6"/>
        <v>581913.98</v>
      </c>
      <c r="AH57" s="77">
        <f t="shared" si="7"/>
        <v>12011.59</v>
      </c>
      <c r="AI57" s="21">
        <f t="shared" si="8"/>
        <v>569902.39</v>
      </c>
      <c r="AJ57" s="22">
        <f t="shared" si="9"/>
        <v>802439.52</v>
      </c>
      <c r="AK57" s="16">
        <f t="shared" si="10"/>
        <v>1051425.5</v>
      </c>
      <c r="AL57" s="26">
        <f t="shared" si="5"/>
        <v>-248985.97999999998</v>
      </c>
    </row>
    <row r="58" spans="1:38" x14ac:dyDescent="0.25">
      <c r="A58" s="1" t="s">
        <v>422</v>
      </c>
      <c r="B58" s="1" t="s">
        <v>423</v>
      </c>
      <c r="C58" s="65">
        <v>961</v>
      </c>
      <c r="D58" s="65" t="s">
        <v>1055</v>
      </c>
      <c r="E58" t="s">
        <v>3018</v>
      </c>
      <c r="F58" s="301">
        <v>178494.28</v>
      </c>
      <c r="G58" s="301">
        <v>0</v>
      </c>
      <c r="H58" s="301">
        <v>33608.879999999997</v>
      </c>
      <c r="J58">
        <v>3</v>
      </c>
      <c r="K58">
        <v>2312928.02</v>
      </c>
      <c r="L58" s="301">
        <v>0</v>
      </c>
      <c r="O58" s="301">
        <v>56.08</v>
      </c>
      <c r="R58">
        <v>2647421.0299999998</v>
      </c>
      <c r="T58" s="301">
        <v>199805.44</v>
      </c>
      <c r="W58" s="301">
        <v>281232</v>
      </c>
      <c r="Y58">
        <v>367638</v>
      </c>
      <c r="AB58">
        <v>61389.94</v>
      </c>
      <c r="AC58">
        <v>161726.47</v>
      </c>
      <c r="AE58">
        <v>960</v>
      </c>
      <c r="AG58" s="73">
        <f t="shared" si="6"/>
        <v>212103.16</v>
      </c>
      <c r="AH58" s="77">
        <f t="shared" si="7"/>
        <v>56.08</v>
      </c>
      <c r="AI58" s="21">
        <f t="shared" si="8"/>
        <v>212047.08000000002</v>
      </c>
      <c r="AJ58" s="22">
        <f t="shared" si="9"/>
        <v>481037.44</v>
      </c>
      <c r="AK58" s="16">
        <f t="shared" si="10"/>
        <v>591714.41</v>
      </c>
      <c r="AL58" s="26">
        <f t="shared" si="5"/>
        <v>-110676.97000000003</v>
      </c>
    </row>
    <row r="59" spans="1:38" x14ac:dyDescent="0.25">
      <c r="A59" s="1" t="s">
        <v>422</v>
      </c>
      <c r="B59" s="1" t="s">
        <v>423</v>
      </c>
      <c r="C59" s="65">
        <v>2039</v>
      </c>
      <c r="D59" s="65" t="s">
        <v>1056</v>
      </c>
      <c r="E59" t="s">
        <v>3019</v>
      </c>
      <c r="F59" s="301">
        <v>1008900.43</v>
      </c>
      <c r="G59" s="301">
        <v>5000</v>
      </c>
      <c r="H59" s="301">
        <v>14168.5</v>
      </c>
      <c r="J59">
        <v>261560.91</v>
      </c>
      <c r="K59">
        <v>2090149.21</v>
      </c>
      <c r="L59" s="301">
        <v>0</v>
      </c>
      <c r="O59" s="301">
        <v>0</v>
      </c>
      <c r="R59">
        <v>3546586.96</v>
      </c>
      <c r="T59" s="301">
        <v>232126.5</v>
      </c>
      <c r="W59" s="301">
        <v>567541</v>
      </c>
      <c r="Y59">
        <v>656702</v>
      </c>
      <c r="AB59">
        <v>67889.119999999995</v>
      </c>
      <c r="AC59">
        <v>180122.85</v>
      </c>
      <c r="AE59">
        <v>49000</v>
      </c>
      <c r="AF59">
        <v>500</v>
      </c>
      <c r="AG59" s="73">
        <f t="shared" si="6"/>
        <v>1028068.93</v>
      </c>
      <c r="AH59" s="77">
        <f t="shared" si="7"/>
        <v>0</v>
      </c>
      <c r="AI59" s="21">
        <f t="shared" si="8"/>
        <v>1028068.93</v>
      </c>
      <c r="AJ59" s="22">
        <f t="shared" si="9"/>
        <v>799667.5</v>
      </c>
      <c r="AK59" s="16">
        <f t="shared" si="10"/>
        <v>954213.97</v>
      </c>
      <c r="AL59" s="26">
        <f t="shared" si="5"/>
        <v>-154546.46999999997</v>
      </c>
    </row>
    <row r="60" spans="1:38" x14ac:dyDescent="0.25">
      <c r="A60" s="1" t="s">
        <v>426</v>
      </c>
      <c r="B60" s="1" t="s">
        <v>427</v>
      </c>
      <c r="C60" s="65">
        <v>3187</v>
      </c>
      <c r="D60" s="65" t="s">
        <v>1057</v>
      </c>
      <c r="E60" t="s">
        <v>2998</v>
      </c>
      <c r="F60" s="301">
        <v>252371.22</v>
      </c>
      <c r="G60" s="301">
        <v>0</v>
      </c>
      <c r="H60" s="301">
        <v>35813.51</v>
      </c>
      <c r="J60">
        <v>117947.26</v>
      </c>
      <c r="K60">
        <v>122840.37</v>
      </c>
      <c r="N60" s="301">
        <v>216000</v>
      </c>
      <c r="O60" s="301">
        <v>882</v>
      </c>
      <c r="Q60">
        <v>-71729.52</v>
      </c>
      <c r="R60">
        <v>875.54</v>
      </c>
      <c r="S60">
        <v>280935.62</v>
      </c>
      <c r="T60" s="301">
        <v>360261.97</v>
      </c>
      <c r="W60" s="301">
        <v>365232.4</v>
      </c>
      <c r="Y60">
        <v>452944.4</v>
      </c>
      <c r="AB60">
        <v>117959.7</v>
      </c>
      <c r="AC60">
        <v>9373.32</v>
      </c>
      <c r="AG60" s="73">
        <f t="shared" si="6"/>
        <v>288184.73</v>
      </c>
      <c r="AH60" s="77">
        <f t="shared" si="7"/>
        <v>216882</v>
      </c>
      <c r="AI60" s="21">
        <f t="shared" si="8"/>
        <v>71302.729999999981</v>
      </c>
      <c r="AJ60" s="22">
        <f t="shared" si="9"/>
        <v>725494.37</v>
      </c>
      <c r="AK60" s="16">
        <f t="shared" si="10"/>
        <v>580277.41999999993</v>
      </c>
      <c r="AL60" s="26">
        <f t="shared" si="5"/>
        <v>145216.95000000007</v>
      </c>
    </row>
    <row r="61" spans="1:38" x14ac:dyDescent="0.25">
      <c r="A61" s="1" t="s">
        <v>426</v>
      </c>
      <c r="B61" s="1" t="s">
        <v>427</v>
      </c>
      <c r="C61" s="65">
        <v>4931</v>
      </c>
      <c r="D61" s="65" t="s">
        <v>1058</v>
      </c>
      <c r="E61" t="s">
        <v>2999</v>
      </c>
      <c r="F61" s="301">
        <v>767367.97</v>
      </c>
      <c r="G61" s="301">
        <v>68550</v>
      </c>
      <c r="H61" s="301">
        <v>37578.94</v>
      </c>
      <c r="J61">
        <v>3136931.12</v>
      </c>
      <c r="K61">
        <v>3015087.35</v>
      </c>
      <c r="R61">
        <v>7067013.1799999997</v>
      </c>
      <c r="S61">
        <v>179132.84</v>
      </c>
      <c r="T61" s="301">
        <v>542584.43000000005</v>
      </c>
      <c r="W61" s="301">
        <v>626614.5</v>
      </c>
      <c r="Y61">
        <v>856041.93</v>
      </c>
      <c r="AB61">
        <v>186766.52</v>
      </c>
      <c r="AC61">
        <v>127011.12</v>
      </c>
      <c r="AG61" s="73">
        <f t="shared" si="6"/>
        <v>873496.90999999992</v>
      </c>
      <c r="AH61" s="77">
        <f t="shared" si="7"/>
        <v>0</v>
      </c>
      <c r="AI61" s="21">
        <f t="shared" si="8"/>
        <v>873496.90999999992</v>
      </c>
      <c r="AJ61" s="22">
        <f t="shared" si="9"/>
        <v>1169198.9300000002</v>
      </c>
      <c r="AK61" s="16">
        <f t="shared" si="10"/>
        <v>1169819.57</v>
      </c>
      <c r="AL61" s="26">
        <f t="shared" si="5"/>
        <v>-620.63999999989755</v>
      </c>
    </row>
    <row r="62" spans="1:38" x14ac:dyDescent="0.25">
      <c r="A62" s="1" t="s">
        <v>577</v>
      </c>
      <c r="B62" s="1" t="s">
        <v>427</v>
      </c>
      <c r="C62" s="65">
        <v>2673</v>
      </c>
      <c r="D62" s="65" t="s">
        <v>1059</v>
      </c>
      <c r="E62" t="s">
        <v>3000</v>
      </c>
      <c r="F62" s="301">
        <v>252561.3</v>
      </c>
      <c r="G62" s="301">
        <v>16500</v>
      </c>
      <c r="H62" s="301">
        <v>41291.620000000003</v>
      </c>
      <c r="J62">
        <v>12188</v>
      </c>
      <c r="K62">
        <v>128178.57</v>
      </c>
      <c r="O62" s="301">
        <v>1126</v>
      </c>
      <c r="R62">
        <v>-2836441.22</v>
      </c>
      <c r="S62">
        <v>2768470.84</v>
      </c>
      <c r="T62" s="301">
        <v>442284.72</v>
      </c>
      <c r="W62" s="301">
        <v>250831.2</v>
      </c>
      <c r="X62" s="301">
        <v>100000</v>
      </c>
      <c r="Y62">
        <v>392263.2</v>
      </c>
      <c r="AB62">
        <v>41528.92</v>
      </c>
      <c r="AC62">
        <v>13379.42</v>
      </c>
      <c r="AG62" s="73">
        <f t="shared" si="6"/>
        <v>310352.92</v>
      </c>
      <c r="AH62" s="77">
        <f t="shared" si="7"/>
        <v>1126</v>
      </c>
      <c r="AI62" s="21">
        <f t="shared" si="8"/>
        <v>309226.92</v>
      </c>
      <c r="AJ62" s="22">
        <f t="shared" si="9"/>
        <v>793115.91999999993</v>
      </c>
      <c r="AK62" s="16">
        <f t="shared" si="10"/>
        <v>447171.54</v>
      </c>
      <c r="AL62" s="26">
        <f t="shared" si="5"/>
        <v>345944.37999999995</v>
      </c>
    </row>
    <row r="63" spans="1:38" x14ac:dyDescent="0.25">
      <c r="A63" s="1" t="s">
        <v>426</v>
      </c>
      <c r="B63" s="1" t="s">
        <v>427</v>
      </c>
      <c r="C63" s="65">
        <v>3204</v>
      </c>
      <c r="D63" s="65" t="s">
        <v>1060</v>
      </c>
      <c r="E63" t="s">
        <v>3001</v>
      </c>
      <c r="F63" s="301">
        <v>519618.71</v>
      </c>
      <c r="G63" s="301">
        <v>0</v>
      </c>
      <c r="H63" s="301">
        <v>8169.48</v>
      </c>
      <c r="J63">
        <v>247458.86</v>
      </c>
      <c r="K63">
        <v>139088.14000000001</v>
      </c>
      <c r="O63" s="301">
        <v>2837.38</v>
      </c>
      <c r="R63">
        <v>-957894.61</v>
      </c>
      <c r="S63">
        <v>2027508.56</v>
      </c>
      <c r="T63" s="301">
        <v>477882.3</v>
      </c>
      <c r="W63" s="301">
        <v>462893.9</v>
      </c>
      <c r="Y63">
        <v>599834.9</v>
      </c>
      <c r="AB63">
        <v>314013.99</v>
      </c>
      <c r="AC63">
        <v>72391.72</v>
      </c>
      <c r="AE63">
        <v>503.73</v>
      </c>
      <c r="AG63" s="73">
        <f t="shared" si="6"/>
        <v>527788.19000000006</v>
      </c>
      <c r="AH63" s="77">
        <f t="shared" si="7"/>
        <v>2837.38</v>
      </c>
      <c r="AI63" s="21">
        <f t="shared" si="8"/>
        <v>524950.81000000006</v>
      </c>
      <c r="AJ63" s="22">
        <f t="shared" si="9"/>
        <v>940776.2</v>
      </c>
      <c r="AK63" s="16">
        <f t="shared" si="10"/>
        <v>986744.34</v>
      </c>
      <c r="AL63" s="26">
        <f t="shared" si="5"/>
        <v>-45968.140000000014</v>
      </c>
    </row>
    <row r="64" spans="1:38" x14ac:dyDescent="0.25">
      <c r="A64" s="1" t="s">
        <v>426</v>
      </c>
      <c r="B64" s="1" t="s">
        <v>427</v>
      </c>
      <c r="C64" s="65">
        <v>2244</v>
      </c>
      <c r="D64" s="65" t="s">
        <v>1061</v>
      </c>
      <c r="E64" t="s">
        <v>3002</v>
      </c>
      <c r="F64" s="301">
        <v>544836.16</v>
      </c>
      <c r="G64" s="301">
        <v>0</v>
      </c>
      <c r="H64" s="301">
        <v>57842.75</v>
      </c>
      <c r="J64">
        <v>1639869.91</v>
      </c>
      <c r="K64">
        <v>325879.95</v>
      </c>
      <c r="O64" s="301">
        <v>83800</v>
      </c>
      <c r="R64">
        <v>4109396.36</v>
      </c>
      <c r="S64">
        <v>179132.84</v>
      </c>
      <c r="T64" s="301">
        <v>425886.31</v>
      </c>
      <c r="W64" s="301">
        <v>233100</v>
      </c>
      <c r="X64" s="301">
        <v>18000</v>
      </c>
      <c r="Y64">
        <v>390829</v>
      </c>
      <c r="AB64">
        <v>393648.39</v>
      </c>
      <c r="AC64">
        <v>151116.21</v>
      </c>
      <c r="AE64">
        <v>160000</v>
      </c>
      <c r="AG64" s="73">
        <f t="shared" si="6"/>
        <v>602678.91</v>
      </c>
      <c r="AH64" s="77">
        <f t="shared" si="7"/>
        <v>83800</v>
      </c>
      <c r="AI64" s="21">
        <f t="shared" si="8"/>
        <v>518878.91000000003</v>
      </c>
      <c r="AJ64" s="22">
        <f t="shared" si="9"/>
        <v>676986.31</v>
      </c>
      <c r="AK64" s="16">
        <f t="shared" si="10"/>
        <v>1095593.6000000001</v>
      </c>
      <c r="AL64" s="26">
        <f t="shared" si="5"/>
        <v>-418607.29000000004</v>
      </c>
    </row>
    <row r="65" spans="1:38" x14ac:dyDescent="0.25">
      <c r="A65" s="1" t="s">
        <v>430</v>
      </c>
      <c r="B65" s="1" t="s">
        <v>431</v>
      </c>
      <c r="C65" s="65">
        <v>5619</v>
      </c>
      <c r="D65" s="65" t="s">
        <v>1062</v>
      </c>
      <c r="E65" t="s">
        <v>3003</v>
      </c>
      <c r="F65" s="301">
        <v>764028.38</v>
      </c>
      <c r="G65" s="301">
        <v>54295.5</v>
      </c>
      <c r="H65" s="301">
        <v>47747.33</v>
      </c>
      <c r="J65">
        <v>1521256.7</v>
      </c>
      <c r="K65">
        <v>293889.86</v>
      </c>
      <c r="O65" s="301">
        <v>0</v>
      </c>
      <c r="R65">
        <v>-116660.08</v>
      </c>
      <c r="S65">
        <v>2752937.45</v>
      </c>
      <c r="T65" s="301">
        <v>338375.36</v>
      </c>
      <c r="W65" s="301">
        <v>661512</v>
      </c>
      <c r="X65" s="301">
        <v>61450</v>
      </c>
      <c r="Y65">
        <v>759017</v>
      </c>
      <c r="AB65">
        <v>147845.48000000001</v>
      </c>
      <c r="AC65">
        <v>77899.320000000007</v>
      </c>
      <c r="AG65" s="73">
        <f t="shared" si="6"/>
        <v>866071.21</v>
      </c>
      <c r="AH65" s="77">
        <f t="shared" si="7"/>
        <v>0</v>
      </c>
      <c r="AI65" s="21">
        <f t="shared" si="8"/>
        <v>866071.21</v>
      </c>
      <c r="AJ65" s="22">
        <f t="shared" si="9"/>
        <v>1061337.3599999999</v>
      </c>
      <c r="AK65" s="16">
        <f t="shared" si="10"/>
        <v>984761.8</v>
      </c>
      <c r="AL65" s="26">
        <f t="shared" si="5"/>
        <v>76575.559999999823</v>
      </c>
    </row>
    <row r="66" spans="1:38" x14ac:dyDescent="0.25">
      <c r="A66" s="1" t="s">
        <v>430</v>
      </c>
      <c r="B66" s="1" t="s">
        <v>431</v>
      </c>
      <c r="C66" s="65">
        <v>5086</v>
      </c>
      <c r="D66" s="65" t="s">
        <v>1063</v>
      </c>
      <c r="E66" t="s">
        <v>3004</v>
      </c>
      <c r="F66" s="301">
        <v>516901.87</v>
      </c>
      <c r="G66" s="301">
        <v>0</v>
      </c>
      <c r="H66" s="301">
        <v>37366.519999999997</v>
      </c>
      <c r="J66">
        <v>586302.5</v>
      </c>
      <c r="K66">
        <v>965032.75</v>
      </c>
      <c r="L66" s="301">
        <v>0</v>
      </c>
      <c r="O66" s="301">
        <v>5505.5</v>
      </c>
      <c r="R66">
        <v>-617694.13</v>
      </c>
      <c r="S66">
        <v>3437556.74</v>
      </c>
      <c r="T66" s="301">
        <v>307987.03000000003</v>
      </c>
      <c r="W66" s="301">
        <v>702793.5</v>
      </c>
      <c r="X66" s="301">
        <v>51750</v>
      </c>
      <c r="Y66">
        <v>822564.5</v>
      </c>
      <c r="AB66">
        <v>119139.12</v>
      </c>
      <c r="AC66">
        <v>166179.75</v>
      </c>
      <c r="AG66" s="73">
        <f t="shared" si="6"/>
        <v>554268.39</v>
      </c>
      <c r="AH66" s="77">
        <f t="shared" si="7"/>
        <v>5505.5</v>
      </c>
      <c r="AI66" s="21">
        <f t="shared" si="8"/>
        <v>548762.89</v>
      </c>
      <c r="AJ66" s="22">
        <f t="shared" si="9"/>
        <v>1062530.53</v>
      </c>
      <c r="AK66" s="16">
        <f t="shared" si="10"/>
        <v>1107883.3700000001</v>
      </c>
      <c r="AL66" s="26">
        <f t="shared" si="5"/>
        <v>-45352.840000000084</v>
      </c>
    </row>
    <row r="67" spans="1:38" x14ac:dyDescent="0.25">
      <c r="A67" s="1" t="s">
        <v>430</v>
      </c>
      <c r="B67" s="1" t="s">
        <v>431</v>
      </c>
      <c r="C67" s="65">
        <v>7208</v>
      </c>
      <c r="D67" s="65" t="s">
        <v>1064</v>
      </c>
      <c r="E67" t="s">
        <v>3005</v>
      </c>
      <c r="F67" s="301">
        <v>1003446.57</v>
      </c>
      <c r="G67" s="301">
        <v>0</v>
      </c>
      <c r="H67" s="301">
        <v>56530.18</v>
      </c>
      <c r="J67">
        <v>1299021.17</v>
      </c>
      <c r="K67">
        <v>245561.91</v>
      </c>
      <c r="L67" s="301">
        <v>0</v>
      </c>
      <c r="O67" s="301">
        <v>13331</v>
      </c>
      <c r="R67">
        <v>1634176.38</v>
      </c>
      <c r="S67">
        <v>785641.8</v>
      </c>
      <c r="T67" s="301">
        <v>375065.49</v>
      </c>
      <c r="W67" s="301">
        <v>588432</v>
      </c>
      <c r="X67" s="301">
        <v>51350</v>
      </c>
      <c r="Y67">
        <v>662458</v>
      </c>
      <c r="AB67">
        <v>137101.15</v>
      </c>
      <c r="AC67">
        <v>49985.919999999998</v>
      </c>
      <c r="AG67" s="73">
        <f t="shared" si="6"/>
        <v>1059976.75</v>
      </c>
      <c r="AH67" s="77">
        <f t="shared" si="7"/>
        <v>13331</v>
      </c>
      <c r="AI67" s="21">
        <f t="shared" si="8"/>
        <v>1046645.75</v>
      </c>
      <c r="AJ67" s="22">
        <f t="shared" si="9"/>
        <v>1014847.49</v>
      </c>
      <c r="AK67" s="16">
        <f t="shared" si="10"/>
        <v>849545.07000000007</v>
      </c>
      <c r="AL67" s="26">
        <f t="shared" si="5"/>
        <v>165302.41999999993</v>
      </c>
    </row>
    <row r="68" spans="1:38" x14ac:dyDescent="0.25">
      <c r="A68" s="1" t="s">
        <v>434</v>
      </c>
      <c r="B68" s="1" t="s">
        <v>435</v>
      </c>
      <c r="C68" s="65">
        <v>2983</v>
      </c>
      <c r="D68" s="65" t="s">
        <v>1065</v>
      </c>
      <c r="E68" t="s">
        <v>3006</v>
      </c>
      <c r="F68" s="301">
        <v>1851003.58</v>
      </c>
      <c r="G68" s="301">
        <v>0</v>
      </c>
      <c r="H68" s="301">
        <v>44728.86</v>
      </c>
      <c r="J68">
        <v>330103.15000000002</v>
      </c>
      <c r="K68">
        <v>94723.15</v>
      </c>
      <c r="L68" s="301">
        <v>486</v>
      </c>
      <c r="O68" s="301">
        <v>5138.88</v>
      </c>
      <c r="R68">
        <v>1477626.06</v>
      </c>
      <c r="T68" s="301">
        <v>1657169.51</v>
      </c>
      <c r="W68" s="301">
        <v>572315</v>
      </c>
      <c r="Y68">
        <v>864445</v>
      </c>
      <c r="AA68">
        <v>7088</v>
      </c>
      <c r="AB68">
        <v>367640.79</v>
      </c>
      <c r="AC68">
        <v>87359.4</v>
      </c>
      <c r="AE68">
        <v>18806.25</v>
      </c>
      <c r="AG68" s="73">
        <f t="shared" si="6"/>
        <v>1895732.4400000002</v>
      </c>
      <c r="AH68" s="77">
        <f t="shared" si="7"/>
        <v>5624.88</v>
      </c>
      <c r="AI68" s="21">
        <f t="shared" si="8"/>
        <v>1890107.5600000003</v>
      </c>
      <c r="AJ68" s="22">
        <f t="shared" si="9"/>
        <v>2229484.5099999998</v>
      </c>
      <c r="AK68" s="16">
        <f t="shared" si="10"/>
        <v>1345339.44</v>
      </c>
      <c r="AL68" s="26">
        <f t="shared" si="5"/>
        <v>884145.06999999983</v>
      </c>
    </row>
    <row r="69" spans="1:38" x14ac:dyDescent="0.25">
      <c r="A69" s="1" t="s">
        <v>434</v>
      </c>
      <c r="B69" s="1" t="s">
        <v>435</v>
      </c>
      <c r="C69" s="65">
        <v>3185</v>
      </c>
      <c r="D69" s="65" t="s">
        <v>1066</v>
      </c>
      <c r="E69" t="s">
        <v>3007</v>
      </c>
      <c r="F69" s="301">
        <v>369076.45</v>
      </c>
      <c r="G69" s="301">
        <v>0</v>
      </c>
      <c r="H69" s="301">
        <v>3000</v>
      </c>
      <c r="J69">
        <v>1489407.19</v>
      </c>
      <c r="K69">
        <v>63608.68</v>
      </c>
      <c r="O69" s="301">
        <v>-49494.85</v>
      </c>
      <c r="R69">
        <v>2194985.21</v>
      </c>
      <c r="T69" s="301">
        <v>67924.259999999995</v>
      </c>
      <c r="W69" s="301">
        <v>330631.90000000002</v>
      </c>
      <c r="Y69">
        <v>371755.9</v>
      </c>
      <c r="AB69">
        <v>113881.01</v>
      </c>
      <c r="AC69">
        <v>57293.04</v>
      </c>
      <c r="AE69">
        <v>27254.25</v>
      </c>
      <c r="AG69" s="73">
        <f t="shared" si="6"/>
        <v>372076.45</v>
      </c>
      <c r="AH69" s="77">
        <f t="shared" si="7"/>
        <v>-49494.85</v>
      </c>
      <c r="AI69" s="21">
        <f t="shared" si="8"/>
        <v>421571.3</v>
      </c>
      <c r="AJ69" s="22">
        <f t="shared" si="9"/>
        <v>398556.16000000003</v>
      </c>
      <c r="AK69" s="16">
        <f t="shared" si="10"/>
        <v>570184.20000000007</v>
      </c>
      <c r="AL69" s="26">
        <f t="shared" ref="AL69:AL83" si="11">AJ69-AK69</f>
        <v>-171628.04000000004</v>
      </c>
    </row>
    <row r="70" spans="1:38" x14ac:dyDescent="0.25">
      <c r="A70" s="1" t="s">
        <v>434</v>
      </c>
      <c r="B70" s="1" t="s">
        <v>435</v>
      </c>
      <c r="C70" s="65">
        <v>5687</v>
      </c>
      <c r="D70" s="65" t="s">
        <v>1067</v>
      </c>
      <c r="E70" t="s">
        <v>3008</v>
      </c>
      <c r="F70" s="301">
        <v>1102697.27</v>
      </c>
      <c r="G70" s="301">
        <v>0</v>
      </c>
      <c r="H70" s="301">
        <v>67008.56</v>
      </c>
      <c r="J70">
        <v>113239.51</v>
      </c>
      <c r="K70">
        <v>248976.12</v>
      </c>
      <c r="O70" s="301">
        <v>5690</v>
      </c>
      <c r="R70">
        <v>804552.5</v>
      </c>
      <c r="T70" s="301">
        <v>1463612.96</v>
      </c>
      <c r="V70" s="301">
        <v>968.18</v>
      </c>
      <c r="W70" s="301">
        <v>766907</v>
      </c>
      <c r="Y70">
        <v>975842</v>
      </c>
      <c r="AB70">
        <v>398793.61</v>
      </c>
      <c r="AC70">
        <v>34876.980000000003</v>
      </c>
      <c r="AE70">
        <v>28856.59</v>
      </c>
      <c r="AG70" s="73">
        <f t="shared" si="6"/>
        <v>1169705.83</v>
      </c>
      <c r="AH70" s="77">
        <f t="shared" si="7"/>
        <v>5690</v>
      </c>
      <c r="AI70" s="21">
        <f t="shared" si="8"/>
        <v>1164015.83</v>
      </c>
      <c r="AJ70" s="22">
        <f t="shared" si="9"/>
        <v>2231488.1399999997</v>
      </c>
      <c r="AK70" s="16">
        <f t="shared" si="10"/>
        <v>1438369.18</v>
      </c>
      <c r="AL70" s="26">
        <f t="shared" si="11"/>
        <v>793118.95999999973</v>
      </c>
    </row>
    <row r="71" spans="1:38" x14ac:dyDescent="0.25">
      <c r="A71" s="1" t="s">
        <v>434</v>
      </c>
      <c r="B71" s="1" t="s">
        <v>435</v>
      </c>
      <c r="C71" s="65">
        <v>5400</v>
      </c>
      <c r="D71" s="65" t="s">
        <v>1068</v>
      </c>
      <c r="E71" t="s">
        <v>3009</v>
      </c>
      <c r="F71" s="301">
        <v>2525495.9700000002</v>
      </c>
      <c r="G71" s="301">
        <v>0</v>
      </c>
      <c r="H71" s="301">
        <v>54260.01</v>
      </c>
      <c r="J71">
        <v>1280320.4099999999</v>
      </c>
      <c r="K71">
        <v>36472.339999999997</v>
      </c>
      <c r="O71" s="301">
        <v>-251884.5</v>
      </c>
      <c r="R71">
        <v>3047469.94</v>
      </c>
      <c r="T71" s="301">
        <v>1619156.32</v>
      </c>
      <c r="W71" s="301">
        <v>493479</v>
      </c>
      <c r="Y71">
        <v>633709</v>
      </c>
      <c r="AB71">
        <v>181059.92</v>
      </c>
      <c r="AC71">
        <v>83389.78</v>
      </c>
      <c r="AE71">
        <v>24693.33</v>
      </c>
      <c r="AG71" s="73">
        <f t="shared" si="6"/>
        <v>2579755.98</v>
      </c>
      <c r="AH71" s="77">
        <f t="shared" si="7"/>
        <v>-251884.5</v>
      </c>
      <c r="AI71" s="21">
        <f t="shared" si="8"/>
        <v>2831640.48</v>
      </c>
      <c r="AJ71" s="22">
        <f t="shared" si="9"/>
        <v>2112635.3200000003</v>
      </c>
      <c r="AK71" s="16">
        <f t="shared" si="10"/>
        <v>922852.03</v>
      </c>
      <c r="AL71" s="26">
        <f t="shared" si="11"/>
        <v>1189783.2900000003</v>
      </c>
    </row>
    <row r="72" spans="1:38" x14ac:dyDescent="0.25">
      <c r="A72" s="1" t="s">
        <v>434</v>
      </c>
      <c r="B72" s="1" t="s">
        <v>435</v>
      </c>
      <c r="C72" s="65">
        <v>9957</v>
      </c>
      <c r="D72" s="65" t="s">
        <v>1069</v>
      </c>
      <c r="E72" t="s">
        <v>3010</v>
      </c>
      <c r="F72" s="301">
        <v>3022622.96</v>
      </c>
      <c r="G72" s="301">
        <v>0</v>
      </c>
      <c r="H72" s="301">
        <v>6300.88</v>
      </c>
      <c r="J72">
        <v>1806010.61</v>
      </c>
      <c r="K72">
        <v>543341.32999999996</v>
      </c>
      <c r="N72" s="301">
        <v>13000</v>
      </c>
      <c r="O72" s="301">
        <v>-267</v>
      </c>
      <c r="R72">
        <v>3831120.25</v>
      </c>
      <c r="T72" s="301">
        <v>2368332.33</v>
      </c>
      <c r="W72" s="301">
        <v>1074094.6000000001</v>
      </c>
      <c r="Y72">
        <v>1203905.6000000001</v>
      </c>
      <c r="AB72">
        <v>378303.71</v>
      </c>
      <c r="AC72">
        <v>129024.84</v>
      </c>
      <c r="AE72">
        <v>23744.25</v>
      </c>
      <c r="AG72" s="73">
        <f t="shared" si="6"/>
        <v>3028923.84</v>
      </c>
      <c r="AH72" s="77">
        <f t="shared" si="7"/>
        <v>12733</v>
      </c>
      <c r="AI72" s="21">
        <f t="shared" si="8"/>
        <v>3016190.84</v>
      </c>
      <c r="AJ72" s="22">
        <f t="shared" si="9"/>
        <v>3442426.93</v>
      </c>
      <c r="AK72" s="16">
        <f t="shared" si="10"/>
        <v>1734978.4000000001</v>
      </c>
      <c r="AL72" s="26">
        <f t="shared" si="11"/>
        <v>1707448.53</v>
      </c>
    </row>
    <row r="73" spans="1:38" x14ac:dyDescent="0.25">
      <c r="A73" s="1" t="s">
        <v>434</v>
      </c>
      <c r="B73" s="1" t="s">
        <v>435</v>
      </c>
      <c r="C73" s="65">
        <v>2898</v>
      </c>
      <c r="D73" s="65" t="s">
        <v>1070</v>
      </c>
      <c r="E73" t="s">
        <v>3011</v>
      </c>
      <c r="F73" s="301">
        <v>1293644.5</v>
      </c>
      <c r="G73" s="301">
        <v>0</v>
      </c>
      <c r="H73" s="301">
        <v>35272.54</v>
      </c>
      <c r="J73">
        <v>139288.87</v>
      </c>
      <c r="K73">
        <v>84798.92</v>
      </c>
      <c r="O73" s="301">
        <v>2254</v>
      </c>
      <c r="R73">
        <v>1209449.57</v>
      </c>
      <c r="T73" s="301">
        <v>731006.1</v>
      </c>
      <c r="W73" s="301">
        <v>460008</v>
      </c>
      <c r="Y73">
        <v>460008</v>
      </c>
      <c r="AB73">
        <v>165742.82</v>
      </c>
      <c r="AC73">
        <v>70002.52</v>
      </c>
      <c r="AE73">
        <v>5659.5</v>
      </c>
      <c r="AG73" s="73">
        <f t="shared" si="6"/>
        <v>1328917.04</v>
      </c>
      <c r="AH73" s="77">
        <f t="shared" si="7"/>
        <v>2254</v>
      </c>
      <c r="AI73" s="21">
        <f t="shared" si="8"/>
        <v>1326663.04</v>
      </c>
      <c r="AJ73" s="22">
        <f t="shared" si="9"/>
        <v>1191014.1000000001</v>
      </c>
      <c r="AK73" s="16">
        <f t="shared" si="10"/>
        <v>701412.84000000008</v>
      </c>
      <c r="AL73" s="26">
        <f t="shared" si="11"/>
        <v>489601.26</v>
      </c>
    </row>
    <row r="74" spans="1:38" x14ac:dyDescent="0.25">
      <c r="A74" s="1" t="s">
        <v>434</v>
      </c>
      <c r="B74" s="1" t="s">
        <v>435</v>
      </c>
      <c r="C74" s="65">
        <v>3080</v>
      </c>
      <c r="D74" s="65" t="s">
        <v>1071</v>
      </c>
      <c r="E74" t="s">
        <v>3012</v>
      </c>
      <c r="F74" s="301">
        <v>994100.69</v>
      </c>
      <c r="G74" s="301">
        <v>0</v>
      </c>
      <c r="H74" s="301">
        <v>46176.92</v>
      </c>
      <c r="J74">
        <v>1070330.92</v>
      </c>
      <c r="K74">
        <v>139832.39000000001</v>
      </c>
      <c r="L74" s="301">
        <v>162</v>
      </c>
      <c r="O74" s="301">
        <v>26958.27</v>
      </c>
      <c r="R74">
        <v>1472668.6</v>
      </c>
      <c r="T74" s="301">
        <v>1194495.94</v>
      </c>
      <c r="V74" s="301">
        <v>17</v>
      </c>
      <c r="W74" s="301">
        <v>285901</v>
      </c>
      <c r="Y74">
        <v>453029</v>
      </c>
      <c r="AB74">
        <v>84170.85</v>
      </c>
      <c r="AC74">
        <v>58293.1</v>
      </c>
      <c r="AE74">
        <v>19326.75</v>
      </c>
      <c r="AG74" s="73">
        <f t="shared" si="6"/>
        <v>1040277.61</v>
      </c>
      <c r="AH74" s="77">
        <f t="shared" si="7"/>
        <v>27120.27</v>
      </c>
      <c r="AI74" s="21">
        <f t="shared" si="8"/>
        <v>1013157.34</v>
      </c>
      <c r="AJ74" s="22">
        <f t="shared" si="9"/>
        <v>1480413.94</v>
      </c>
      <c r="AK74" s="16">
        <f t="shared" si="10"/>
        <v>614819.69999999995</v>
      </c>
      <c r="AL74" s="26">
        <f t="shared" si="11"/>
        <v>865594.24</v>
      </c>
    </row>
    <row r="75" spans="1:38" x14ac:dyDescent="0.25">
      <c r="A75" s="1" t="s">
        <v>438</v>
      </c>
      <c r="B75" s="1" t="s">
        <v>439</v>
      </c>
      <c r="C75" s="65">
        <v>5394</v>
      </c>
      <c r="D75" s="65" t="s">
        <v>1072</v>
      </c>
      <c r="E75" t="s">
        <v>3013</v>
      </c>
      <c r="F75" s="301">
        <v>832327.59</v>
      </c>
      <c r="G75" s="301">
        <v>59783.68</v>
      </c>
      <c r="H75" s="301">
        <v>26220</v>
      </c>
      <c r="J75">
        <v>909001.94</v>
      </c>
      <c r="K75">
        <v>1564560.86</v>
      </c>
      <c r="M75" s="301">
        <v>1980</v>
      </c>
      <c r="O75" s="301">
        <v>3082.57</v>
      </c>
      <c r="R75">
        <v>842520.71</v>
      </c>
      <c r="S75">
        <v>2174520.91</v>
      </c>
      <c r="T75" s="301">
        <v>876973.82</v>
      </c>
      <c r="W75" s="301">
        <v>512828.75</v>
      </c>
      <c r="Y75">
        <v>636201.75</v>
      </c>
      <c r="AB75">
        <v>154510.85</v>
      </c>
      <c r="AC75">
        <v>166872.24</v>
      </c>
      <c r="AE75">
        <v>21327.85</v>
      </c>
      <c r="AG75" s="73">
        <f t="shared" si="6"/>
        <v>918331.27</v>
      </c>
      <c r="AH75" s="77">
        <f t="shared" si="7"/>
        <v>5062.57</v>
      </c>
      <c r="AI75" s="21">
        <f t="shared" si="8"/>
        <v>913268.70000000007</v>
      </c>
      <c r="AJ75" s="22">
        <f t="shared" si="9"/>
        <v>1389802.5699999998</v>
      </c>
      <c r="AK75" s="16">
        <f t="shared" si="10"/>
        <v>978912.69</v>
      </c>
      <c r="AL75" s="26">
        <f t="shared" si="11"/>
        <v>410889.87999999989</v>
      </c>
    </row>
    <row r="76" spans="1:38" x14ac:dyDescent="0.25">
      <c r="A76" s="1" t="s">
        <v>438</v>
      </c>
      <c r="B76" s="1" t="s">
        <v>439</v>
      </c>
      <c r="C76" s="65">
        <v>6493</v>
      </c>
      <c r="D76" s="65" t="s">
        <v>1073</v>
      </c>
      <c r="E76" t="s">
        <v>3014</v>
      </c>
      <c r="F76" s="301">
        <v>1007587.53</v>
      </c>
      <c r="G76" s="301">
        <v>50647.25</v>
      </c>
      <c r="H76" s="301">
        <v>61022.27</v>
      </c>
      <c r="J76">
        <v>1091399.32</v>
      </c>
      <c r="K76">
        <v>787811.68</v>
      </c>
      <c r="M76" s="301">
        <v>3430</v>
      </c>
      <c r="O76" s="301">
        <v>3460.84</v>
      </c>
      <c r="R76">
        <v>581969.43999999994</v>
      </c>
      <c r="S76">
        <v>2426315.1</v>
      </c>
      <c r="T76" s="301">
        <v>1031702.93</v>
      </c>
      <c r="W76" s="301">
        <v>560504</v>
      </c>
      <c r="Y76">
        <v>830524</v>
      </c>
      <c r="Z76">
        <v>160</v>
      </c>
      <c r="AA76">
        <v>740</v>
      </c>
      <c r="AB76">
        <v>385691.54</v>
      </c>
      <c r="AC76">
        <v>198092.72</v>
      </c>
      <c r="AE76">
        <v>76056</v>
      </c>
      <c r="AG76" s="73">
        <f t="shared" si="6"/>
        <v>1119257.05</v>
      </c>
      <c r="AH76" s="77">
        <f t="shared" si="7"/>
        <v>6890.84</v>
      </c>
      <c r="AI76" s="21">
        <f t="shared" si="8"/>
        <v>1112366.21</v>
      </c>
      <c r="AJ76" s="22">
        <f t="shared" si="9"/>
        <v>1592206.9300000002</v>
      </c>
      <c r="AK76" s="16">
        <f t="shared" si="10"/>
        <v>1491264.26</v>
      </c>
      <c r="AL76" s="26">
        <f t="shared" si="11"/>
        <v>100942.67000000016</v>
      </c>
    </row>
    <row r="77" spans="1:38" x14ac:dyDescent="0.25">
      <c r="A77" s="1" t="s">
        <v>438</v>
      </c>
      <c r="B77" s="1" t="s">
        <v>439</v>
      </c>
      <c r="C77" s="65">
        <v>2652</v>
      </c>
      <c r="D77" s="65" t="s">
        <v>1074</v>
      </c>
      <c r="E77" t="s">
        <v>3015</v>
      </c>
      <c r="F77" s="301">
        <v>877498.03</v>
      </c>
      <c r="G77" s="301">
        <v>198001.31</v>
      </c>
      <c r="H77" s="301">
        <v>8167.94</v>
      </c>
      <c r="J77">
        <v>55937.760000000002</v>
      </c>
      <c r="K77">
        <v>180891.32</v>
      </c>
      <c r="O77" s="301">
        <v>259.76</v>
      </c>
      <c r="R77">
        <v>-436742.72</v>
      </c>
      <c r="S77">
        <v>1120243.3</v>
      </c>
      <c r="T77" s="301">
        <v>936691.71</v>
      </c>
      <c r="W77" s="301">
        <v>265650</v>
      </c>
      <c r="Y77">
        <v>326404</v>
      </c>
      <c r="AB77">
        <v>170531</v>
      </c>
      <c r="AC77">
        <v>50686.29</v>
      </c>
      <c r="AE77">
        <v>3984.4</v>
      </c>
      <c r="AG77" s="73">
        <f t="shared" ref="AG77:AG86" si="12">SUM(F77:I77)</f>
        <v>1083667.28</v>
      </c>
      <c r="AH77" s="77">
        <f t="shared" ref="AH77:AH86" si="13">SUM(L77:O77)</f>
        <v>259.76</v>
      </c>
      <c r="AI77" s="21">
        <f t="shared" ref="AI77:AI86" si="14">AG77-AH77</f>
        <v>1083407.52</v>
      </c>
      <c r="AJ77" s="22">
        <f t="shared" ref="AJ77:AJ86" si="15">SUM(T77:X77)</f>
        <v>1202341.71</v>
      </c>
      <c r="AK77" s="16">
        <f t="shared" ref="AK77:AK86" si="16">SUM(Y77:AF77)</f>
        <v>551605.69000000006</v>
      </c>
      <c r="AL77" s="26">
        <f t="shared" si="11"/>
        <v>650736.0199999999</v>
      </c>
    </row>
    <row r="78" spans="1:38" x14ac:dyDescent="0.25">
      <c r="A78" s="1" t="s">
        <v>438</v>
      </c>
      <c r="B78" s="1" t="s">
        <v>439</v>
      </c>
      <c r="C78" s="65">
        <v>5048</v>
      </c>
      <c r="D78" s="65" t="s">
        <v>1075</v>
      </c>
      <c r="E78" t="s">
        <v>3016</v>
      </c>
      <c r="F78" s="301">
        <v>535149.43000000005</v>
      </c>
      <c r="G78" s="301">
        <v>160357.48000000001</v>
      </c>
      <c r="H78" s="301">
        <v>22798</v>
      </c>
      <c r="J78">
        <v>962970.8</v>
      </c>
      <c r="K78">
        <v>368085.1</v>
      </c>
      <c r="M78" s="301">
        <v>2490</v>
      </c>
      <c r="O78" s="301">
        <v>2551.1799999999998</v>
      </c>
      <c r="R78">
        <v>-791622.32</v>
      </c>
      <c r="S78">
        <v>2732486.08</v>
      </c>
      <c r="T78" s="301">
        <v>502442.06</v>
      </c>
      <c r="W78" s="301">
        <v>869564.5</v>
      </c>
      <c r="Y78">
        <v>1007796.5</v>
      </c>
      <c r="AB78">
        <v>147563.89000000001</v>
      </c>
      <c r="AC78">
        <v>88629.53</v>
      </c>
      <c r="AE78">
        <v>7133.51</v>
      </c>
      <c r="AG78" s="73">
        <f t="shared" si="12"/>
        <v>718304.91</v>
      </c>
      <c r="AH78" s="77">
        <f t="shared" si="13"/>
        <v>5041.18</v>
      </c>
      <c r="AI78" s="21">
        <f t="shared" si="14"/>
        <v>713263.73</v>
      </c>
      <c r="AJ78" s="22">
        <f t="shared" si="15"/>
        <v>1372006.56</v>
      </c>
      <c r="AK78" s="16">
        <f t="shared" si="16"/>
        <v>1251123.4300000002</v>
      </c>
      <c r="AL78" s="26">
        <f t="shared" si="11"/>
        <v>120883.12999999989</v>
      </c>
    </row>
    <row r="79" spans="1:38" x14ac:dyDescent="0.25">
      <c r="A79" s="1" t="s">
        <v>438</v>
      </c>
      <c r="B79" s="1" t="s">
        <v>439</v>
      </c>
      <c r="C79" s="65">
        <v>4607</v>
      </c>
      <c r="D79" s="65" t="s">
        <v>1076</v>
      </c>
      <c r="E79" t="s">
        <v>3017</v>
      </c>
      <c r="F79" s="301">
        <v>792877.68</v>
      </c>
      <c r="G79" s="301">
        <v>45473</v>
      </c>
      <c r="H79" s="301">
        <v>17000</v>
      </c>
      <c r="J79">
        <v>1779776.52</v>
      </c>
      <c r="K79">
        <v>341464.46</v>
      </c>
      <c r="M79" s="301">
        <v>2589</v>
      </c>
      <c r="O79" s="301">
        <v>2010.05</v>
      </c>
      <c r="R79">
        <v>-269528.77</v>
      </c>
      <c r="S79">
        <v>3283107.89</v>
      </c>
      <c r="T79" s="301">
        <v>523751.32</v>
      </c>
      <c r="W79" s="301">
        <v>462241.5</v>
      </c>
      <c r="Y79">
        <v>575250.5</v>
      </c>
      <c r="AB79">
        <v>231471.51</v>
      </c>
      <c r="AC79">
        <v>70152.62</v>
      </c>
      <c r="AE79">
        <v>112544.7</v>
      </c>
      <c r="AG79" s="73">
        <f t="shared" si="12"/>
        <v>855350.68</v>
      </c>
      <c r="AH79" s="77">
        <f t="shared" si="13"/>
        <v>4599.05</v>
      </c>
      <c r="AI79" s="21">
        <f t="shared" si="14"/>
        <v>850751.63</v>
      </c>
      <c r="AJ79" s="22">
        <f t="shared" si="15"/>
        <v>985992.82000000007</v>
      </c>
      <c r="AK79" s="16">
        <f t="shared" si="16"/>
        <v>989419.33</v>
      </c>
      <c r="AL79" s="26">
        <f t="shared" si="11"/>
        <v>-3426.5099999998929</v>
      </c>
    </row>
    <row r="80" spans="1:38" x14ac:dyDescent="0.25">
      <c r="A80" s="1" t="s">
        <v>438</v>
      </c>
      <c r="B80" s="1" t="s">
        <v>439</v>
      </c>
      <c r="C80" s="65">
        <v>3828</v>
      </c>
      <c r="D80" s="65" t="s">
        <v>1077</v>
      </c>
      <c r="E80" t="s">
        <v>3020</v>
      </c>
      <c r="F80" s="301">
        <v>922150.6</v>
      </c>
      <c r="G80" s="301">
        <v>27167</v>
      </c>
      <c r="H80" s="301">
        <v>14538</v>
      </c>
      <c r="J80">
        <v>373474.76</v>
      </c>
      <c r="K80">
        <v>233618.95</v>
      </c>
      <c r="O80" s="301">
        <v>-480436.12</v>
      </c>
      <c r="R80">
        <v>349784.12</v>
      </c>
      <c r="S80">
        <v>1600443.98</v>
      </c>
      <c r="T80" s="301">
        <v>369839.33</v>
      </c>
      <c r="W80" s="301">
        <v>356958</v>
      </c>
      <c r="Y80">
        <v>405298</v>
      </c>
      <c r="AB80">
        <v>121399.71</v>
      </c>
      <c r="AC80">
        <v>67333.289999999994</v>
      </c>
      <c r="AE80">
        <v>10434</v>
      </c>
      <c r="AG80" s="73">
        <f t="shared" si="12"/>
        <v>963855.6</v>
      </c>
      <c r="AH80" s="77">
        <f t="shared" si="13"/>
        <v>-480436.12</v>
      </c>
      <c r="AI80" s="21">
        <f t="shared" si="14"/>
        <v>1444291.72</v>
      </c>
      <c r="AJ80" s="22">
        <f t="shared" si="15"/>
        <v>726797.33000000007</v>
      </c>
      <c r="AK80" s="16">
        <f t="shared" si="16"/>
        <v>604465</v>
      </c>
      <c r="AL80" s="26">
        <f t="shared" si="11"/>
        <v>122332.33000000007</v>
      </c>
    </row>
    <row r="81" spans="1:38" x14ac:dyDescent="0.25">
      <c r="A81" s="1" t="s">
        <v>442</v>
      </c>
      <c r="B81" s="1" t="s">
        <v>443</v>
      </c>
      <c r="C81" s="65">
        <v>1142</v>
      </c>
      <c r="D81" s="65" t="s">
        <v>1078</v>
      </c>
      <c r="E81" t="s">
        <v>2989</v>
      </c>
      <c r="F81" s="301">
        <v>160787.04</v>
      </c>
      <c r="G81" s="301">
        <v>0</v>
      </c>
      <c r="H81" s="301">
        <v>9661.48</v>
      </c>
      <c r="J81">
        <v>2704566.73</v>
      </c>
      <c r="K81">
        <v>107584.54</v>
      </c>
      <c r="R81">
        <v>3093216.46</v>
      </c>
      <c r="T81" s="301">
        <v>102284.77</v>
      </c>
      <c r="W81" s="301">
        <v>275886</v>
      </c>
      <c r="Y81">
        <v>326822</v>
      </c>
      <c r="Z81">
        <v>868</v>
      </c>
      <c r="AB81">
        <v>27237.48</v>
      </c>
      <c r="AC81">
        <v>82961.960000000006</v>
      </c>
      <c r="AG81" s="73">
        <f t="shared" si="12"/>
        <v>170448.52000000002</v>
      </c>
      <c r="AH81" s="77">
        <f t="shared" si="13"/>
        <v>0</v>
      </c>
      <c r="AI81" s="21">
        <f t="shared" si="14"/>
        <v>170448.52000000002</v>
      </c>
      <c r="AJ81" s="22">
        <f t="shared" si="15"/>
        <v>378170.77</v>
      </c>
      <c r="AK81" s="16">
        <f t="shared" si="16"/>
        <v>437889.44</v>
      </c>
      <c r="AL81" s="26">
        <f t="shared" si="11"/>
        <v>-59718.669999999984</v>
      </c>
    </row>
    <row r="82" spans="1:38" x14ac:dyDescent="0.25">
      <c r="A82" s="1" t="s">
        <v>442</v>
      </c>
      <c r="B82" s="1" t="s">
        <v>443</v>
      </c>
      <c r="C82" s="65">
        <v>1176</v>
      </c>
      <c r="D82" s="65" t="s">
        <v>1079</v>
      </c>
      <c r="E82" t="s">
        <v>2990</v>
      </c>
      <c r="F82" s="301">
        <v>550611.97</v>
      </c>
      <c r="G82" s="301">
        <v>39000</v>
      </c>
      <c r="H82" s="301">
        <v>14441.44</v>
      </c>
      <c r="J82">
        <v>2678080.39</v>
      </c>
      <c r="K82">
        <v>103934.59</v>
      </c>
      <c r="O82" s="301">
        <v>1385</v>
      </c>
      <c r="R82">
        <v>1780357.41</v>
      </c>
      <c r="S82">
        <v>1891769.64</v>
      </c>
      <c r="T82" s="301">
        <v>109948.54</v>
      </c>
      <c r="W82" s="301">
        <v>95515</v>
      </c>
      <c r="Y82">
        <v>182771</v>
      </c>
      <c r="Z82">
        <v>1500</v>
      </c>
      <c r="AB82">
        <v>109267.64</v>
      </c>
      <c r="AC82">
        <v>174770.83</v>
      </c>
      <c r="AG82" s="73">
        <f t="shared" si="12"/>
        <v>604053.40999999992</v>
      </c>
      <c r="AH82" s="77">
        <f t="shared" si="13"/>
        <v>1385</v>
      </c>
      <c r="AI82" s="21">
        <f t="shared" si="14"/>
        <v>602668.40999999992</v>
      </c>
      <c r="AJ82" s="22">
        <f t="shared" si="15"/>
        <v>205463.53999999998</v>
      </c>
      <c r="AK82" s="16">
        <f t="shared" si="16"/>
        <v>468309.47</v>
      </c>
      <c r="AL82" s="26">
        <f t="shared" si="11"/>
        <v>-262845.93</v>
      </c>
    </row>
    <row r="83" spans="1:38" x14ac:dyDescent="0.25">
      <c r="A83" s="1" t="s">
        <v>442</v>
      </c>
      <c r="B83" s="1" t="s">
        <v>443</v>
      </c>
      <c r="C83" s="65">
        <v>2332</v>
      </c>
      <c r="D83" s="65" t="s">
        <v>1080</v>
      </c>
      <c r="E83" t="s">
        <v>2995</v>
      </c>
      <c r="F83" s="301">
        <v>164743.03</v>
      </c>
      <c r="G83" s="301">
        <v>0</v>
      </c>
      <c r="H83" s="301">
        <v>17561.560000000001</v>
      </c>
      <c r="J83">
        <v>782209.2</v>
      </c>
      <c r="K83">
        <v>1612901.8</v>
      </c>
      <c r="O83" s="301">
        <v>0</v>
      </c>
      <c r="Q83">
        <v>-541668.11</v>
      </c>
      <c r="R83">
        <v>1428073.88</v>
      </c>
      <c r="S83">
        <v>1861215.28</v>
      </c>
      <c r="T83" s="301">
        <v>126117.69</v>
      </c>
      <c r="W83" s="301">
        <v>413154</v>
      </c>
      <c r="Y83">
        <v>516368</v>
      </c>
      <c r="AB83">
        <v>84142.43</v>
      </c>
      <c r="AC83">
        <v>25203.13</v>
      </c>
      <c r="AG83" s="73">
        <f t="shared" si="12"/>
        <v>182304.59</v>
      </c>
      <c r="AH83" s="77">
        <f t="shared" si="13"/>
        <v>0</v>
      </c>
      <c r="AI83" s="21">
        <f t="shared" si="14"/>
        <v>182304.59</v>
      </c>
      <c r="AJ83" s="22">
        <f t="shared" si="15"/>
        <v>539271.68999999994</v>
      </c>
      <c r="AK83" s="16">
        <f t="shared" si="16"/>
        <v>625713.55999999994</v>
      </c>
      <c r="AL83" s="26">
        <f t="shared" si="11"/>
        <v>-86441.87</v>
      </c>
    </row>
    <row r="84" spans="1:38" x14ac:dyDescent="0.25">
      <c r="A84" s="1" t="s">
        <v>442</v>
      </c>
      <c r="B84" s="1" t="s">
        <v>443</v>
      </c>
      <c r="C84" s="65">
        <v>2410</v>
      </c>
      <c r="D84" s="65" t="s">
        <v>1081</v>
      </c>
      <c r="E84" t="s">
        <v>2996</v>
      </c>
      <c r="F84" s="301">
        <v>11534.43</v>
      </c>
      <c r="G84" s="301">
        <v>0</v>
      </c>
      <c r="H84" s="301">
        <v>3863.98</v>
      </c>
      <c r="J84">
        <v>302503.17</v>
      </c>
      <c r="K84">
        <v>133731.68</v>
      </c>
      <c r="R84">
        <v>627996.49</v>
      </c>
      <c r="T84" s="301">
        <v>100883.12</v>
      </c>
      <c r="W84" s="301">
        <v>521554.5</v>
      </c>
      <c r="Y84">
        <v>628054.5</v>
      </c>
      <c r="AB84">
        <v>58924.61</v>
      </c>
      <c r="AC84">
        <v>21582.74</v>
      </c>
      <c r="AG84" s="73">
        <f t="shared" si="12"/>
        <v>15398.41</v>
      </c>
      <c r="AH84" s="77">
        <f t="shared" si="13"/>
        <v>0</v>
      </c>
      <c r="AI84" s="21">
        <f t="shared" si="14"/>
        <v>15398.41</v>
      </c>
      <c r="AJ84" s="22">
        <f t="shared" si="15"/>
        <v>622437.62</v>
      </c>
      <c r="AK84" s="16">
        <f t="shared" si="16"/>
        <v>708561.85</v>
      </c>
      <c r="AL84" s="26">
        <f>AJ84-AK84</f>
        <v>-86124.229999999981</v>
      </c>
    </row>
    <row r="85" spans="1:38" s="240" customFormat="1" x14ac:dyDescent="0.25">
      <c r="A85" s="240" t="s">
        <v>442</v>
      </c>
      <c r="B85" s="240" t="s">
        <v>443</v>
      </c>
      <c r="C85" s="241">
        <v>3521</v>
      </c>
      <c r="D85" s="241" t="s">
        <v>1082</v>
      </c>
      <c r="E85" t="s">
        <v>2997</v>
      </c>
      <c r="F85" s="301">
        <v>164510.04</v>
      </c>
      <c r="G85" s="301">
        <v>0</v>
      </c>
      <c r="H85" s="301">
        <v>20159.88</v>
      </c>
      <c r="I85" s="301"/>
      <c r="J85">
        <v>2561306.1</v>
      </c>
      <c r="K85">
        <v>2099106.37</v>
      </c>
      <c r="L85" s="301"/>
      <c r="M85" s="301"/>
      <c r="N85" s="301"/>
      <c r="O85" s="301">
        <v>1516.04</v>
      </c>
      <c r="P85"/>
      <c r="Q85"/>
      <c r="R85">
        <v>1168272.1200000001</v>
      </c>
      <c r="S85">
        <v>4000000</v>
      </c>
      <c r="T85" s="301">
        <v>148625.79</v>
      </c>
      <c r="U85" s="301"/>
      <c r="V85" s="301"/>
      <c r="W85" s="301">
        <v>361178.28</v>
      </c>
      <c r="X85" s="301"/>
      <c r="Y85">
        <v>458962.28</v>
      </c>
      <c r="Z85">
        <v>1500</v>
      </c>
      <c r="AA85"/>
      <c r="AB85">
        <v>93183.98</v>
      </c>
      <c r="AC85">
        <v>219851.37</v>
      </c>
      <c r="AD85"/>
      <c r="AE85"/>
      <c r="AF85"/>
      <c r="AG85" s="73">
        <f t="shared" si="12"/>
        <v>184669.92</v>
      </c>
      <c r="AH85" s="77">
        <f t="shared" si="13"/>
        <v>1516.04</v>
      </c>
      <c r="AI85" s="21">
        <f t="shared" si="14"/>
        <v>183153.88</v>
      </c>
      <c r="AJ85" s="22">
        <f t="shared" si="15"/>
        <v>509804.07000000007</v>
      </c>
      <c r="AK85" s="16">
        <f t="shared" si="16"/>
        <v>773497.63</v>
      </c>
      <c r="AL85" s="26">
        <f t="shared" ref="AL85:AL86" si="17">AJ85-AK85</f>
        <v>-263693.55999999994</v>
      </c>
    </row>
    <row r="86" spans="1:38" x14ac:dyDescent="0.25">
      <c r="AG86" s="73">
        <f t="shared" si="12"/>
        <v>0</v>
      </c>
      <c r="AH86" s="77">
        <f t="shared" si="13"/>
        <v>0</v>
      </c>
      <c r="AI86" s="21">
        <f t="shared" si="14"/>
        <v>0</v>
      </c>
      <c r="AJ86" s="22">
        <f t="shared" si="15"/>
        <v>0</v>
      </c>
      <c r="AK86" s="16">
        <f t="shared" si="16"/>
        <v>0</v>
      </c>
      <c r="AL86" s="26">
        <f t="shared" si="17"/>
        <v>0</v>
      </c>
    </row>
    <row r="87" spans="1:38" x14ac:dyDescent="0.25">
      <c r="AG87" s="42"/>
      <c r="AH87" s="29"/>
      <c r="AI87" s="26"/>
      <c r="AJ87" s="24"/>
      <c r="AK87" s="23"/>
    </row>
    <row r="88" spans="1:38" x14ac:dyDescent="0.25">
      <c r="AG88" s="42"/>
      <c r="AH88" s="29"/>
      <c r="AI88" s="26"/>
      <c r="AJ88" s="24"/>
      <c r="AK88" s="23"/>
    </row>
    <row r="89" spans="1:38" x14ac:dyDescent="0.25">
      <c r="AG89" s="42"/>
      <c r="AH89" s="29"/>
      <c r="AI89" s="26"/>
      <c r="AJ89" s="24"/>
      <c r="AK89" s="23"/>
    </row>
    <row r="90" spans="1:38" x14ac:dyDescent="0.25">
      <c r="AG90" s="42"/>
      <c r="AH90" s="29"/>
      <c r="AI90" s="26"/>
      <c r="AJ90" s="24"/>
      <c r="AK90" s="23"/>
    </row>
    <row r="91" spans="1:38" x14ac:dyDescent="0.25">
      <c r="AG91" s="42"/>
      <c r="AH91" s="29"/>
      <c r="AI91" s="26"/>
      <c r="AJ91" s="24"/>
      <c r="AK91" s="23"/>
    </row>
    <row r="92" spans="1:38" x14ac:dyDescent="0.25">
      <c r="AG92" s="42"/>
      <c r="AH92" s="29"/>
      <c r="AI92" s="26"/>
      <c r="AJ92" s="24"/>
      <c r="AK92" s="23"/>
    </row>
    <row r="93" spans="1:38" x14ac:dyDescent="0.25">
      <c r="AG93" s="42"/>
      <c r="AH93" s="29"/>
      <c r="AI93" s="26"/>
      <c r="AJ93" s="24"/>
      <c r="AK93" s="23"/>
    </row>
    <row r="94" spans="1:38" x14ac:dyDescent="0.25">
      <c r="AG94" s="42"/>
      <c r="AH94" s="29"/>
      <c r="AI94" s="26"/>
      <c r="AJ94" s="24"/>
      <c r="AK94" s="23"/>
    </row>
    <row r="95" spans="1:38" x14ac:dyDescent="0.25">
      <c r="AG95" s="42"/>
      <c r="AH95" s="29"/>
      <c r="AI95" s="26"/>
      <c r="AJ95" s="24"/>
      <c r="AK95" s="23"/>
    </row>
    <row r="96" spans="1:38" x14ac:dyDescent="0.25">
      <c r="AG96" s="42"/>
      <c r="AH96" s="29"/>
      <c r="AI96" s="26"/>
      <c r="AJ96" s="24"/>
      <c r="AK96" s="23"/>
    </row>
    <row r="97" spans="33:37" x14ac:dyDescent="0.25">
      <c r="AG97" s="42"/>
      <c r="AH97" s="29"/>
      <c r="AI97" s="26"/>
      <c r="AJ97" s="24"/>
      <c r="AK97" s="23"/>
    </row>
    <row r="98" spans="33:37" x14ac:dyDescent="0.25">
      <c r="AG98" s="42"/>
      <c r="AH98" s="29"/>
      <c r="AI98" s="26"/>
      <c r="AJ98" s="24"/>
      <c r="AK98" s="23"/>
    </row>
    <row r="99" spans="33:37" x14ac:dyDescent="0.25">
      <c r="AG99" s="42"/>
      <c r="AH99" s="29"/>
      <c r="AI99" s="26"/>
      <c r="AJ99" s="24"/>
      <c r="AK99" s="23"/>
    </row>
    <row r="100" spans="33:37" x14ac:dyDescent="0.25">
      <c r="AG100" s="42"/>
      <c r="AH100" s="29"/>
      <c r="AI100" s="26"/>
      <c r="AJ100" s="24"/>
      <c r="AK100" s="23"/>
    </row>
    <row r="101" spans="33:37" x14ac:dyDescent="0.25">
      <c r="AG101" s="42"/>
      <c r="AH101" s="29"/>
      <c r="AI101" s="26"/>
      <c r="AJ101" s="24"/>
      <c r="AK101" s="23"/>
    </row>
    <row r="102" spans="33:37" x14ac:dyDescent="0.25">
      <c r="AG102" s="42"/>
      <c r="AH102" s="29"/>
      <c r="AI102" s="26"/>
      <c r="AJ102" s="24"/>
      <c r="AK102" s="23"/>
    </row>
    <row r="103" spans="33:37" x14ac:dyDescent="0.25">
      <c r="AG103" s="42"/>
      <c r="AH103" s="29"/>
      <c r="AI103" s="26"/>
      <c r="AJ103" s="24"/>
      <c r="AK103" s="23"/>
    </row>
    <row r="104" spans="33:37" x14ac:dyDescent="0.25">
      <c r="AG104" s="42"/>
      <c r="AH104" s="29"/>
      <c r="AI104" s="26"/>
      <c r="AJ104" s="24"/>
      <c r="AK104" s="23"/>
    </row>
    <row r="105" spans="33:37" x14ac:dyDescent="0.25">
      <c r="AG105" s="42"/>
      <c r="AH105" s="29"/>
      <c r="AI105" s="26"/>
      <c r="AJ105" s="24"/>
      <c r="AK105" s="23"/>
    </row>
    <row r="106" spans="33:37" x14ac:dyDescent="0.25">
      <c r="AG106" s="42"/>
      <c r="AH106" s="29"/>
      <c r="AI106" s="26"/>
      <c r="AJ106" s="24"/>
      <c r="AK106" s="23"/>
    </row>
    <row r="107" spans="33:37" x14ac:dyDescent="0.25">
      <c r="AG107" s="42"/>
      <c r="AH107" s="29"/>
      <c r="AI107" s="26"/>
      <c r="AJ107" s="24"/>
      <c r="AK107" s="23"/>
    </row>
    <row r="108" spans="33:37" x14ac:dyDescent="0.25">
      <c r="AG108" s="42"/>
      <c r="AH108" s="29"/>
      <c r="AI108" s="26"/>
      <c r="AJ108" s="24"/>
      <c r="AK108" s="23"/>
    </row>
    <row r="109" spans="33:37" x14ac:dyDescent="0.25">
      <c r="AG109" s="42"/>
      <c r="AH109" s="29"/>
      <c r="AI109" s="26"/>
      <c r="AJ109" s="24"/>
      <c r="AK109" s="23"/>
    </row>
    <row r="110" spans="33:37" x14ac:dyDescent="0.25">
      <c r="AG110" s="42"/>
      <c r="AH110" s="29"/>
      <c r="AI110" s="26"/>
      <c r="AJ110" s="24"/>
      <c r="AK110" s="23"/>
    </row>
    <row r="111" spans="33:37" x14ac:dyDescent="0.25">
      <c r="AG111" s="42"/>
      <c r="AH111" s="29"/>
      <c r="AI111" s="26"/>
      <c r="AJ111" s="24"/>
      <c r="AK111" s="23"/>
    </row>
    <row r="112" spans="33:37" x14ac:dyDescent="0.25">
      <c r="AG112" s="42"/>
      <c r="AH112" s="29"/>
      <c r="AI112" s="26"/>
      <c r="AJ112" s="24"/>
      <c r="AK112" s="23"/>
    </row>
    <row r="113" spans="33:37" x14ac:dyDescent="0.25">
      <c r="AG113" s="42"/>
      <c r="AH113" s="29"/>
      <c r="AI113" s="26"/>
      <c r="AJ113" s="24"/>
      <c r="AK113" s="23"/>
    </row>
    <row r="114" spans="33:37" x14ac:dyDescent="0.25">
      <c r="AG114" s="42"/>
      <c r="AH114" s="29"/>
      <c r="AI114" s="26"/>
      <c r="AJ114" s="24"/>
      <c r="AK114" s="23"/>
    </row>
    <row r="115" spans="33:37" x14ac:dyDescent="0.25">
      <c r="AG115" s="42"/>
      <c r="AH115" s="29"/>
      <c r="AI115" s="26"/>
      <c r="AJ115" s="24"/>
      <c r="AK115" s="23"/>
    </row>
    <row r="116" spans="33:37" x14ac:dyDescent="0.25">
      <c r="AG116" s="42"/>
      <c r="AH116" s="29"/>
      <c r="AI116" s="26"/>
      <c r="AJ116" s="24"/>
      <c r="AK116" s="23"/>
    </row>
    <row r="117" spans="33:37" x14ac:dyDescent="0.25">
      <c r="AG117" s="42"/>
      <c r="AH117" s="29"/>
      <c r="AI117" s="26"/>
      <c r="AJ117" s="24"/>
      <c r="AK117" s="23"/>
    </row>
    <row r="118" spans="33:37" x14ac:dyDescent="0.25">
      <c r="AG118" s="42"/>
      <c r="AH118" s="29"/>
      <c r="AI118" s="26"/>
      <c r="AJ118" s="24"/>
      <c r="AK118" s="23"/>
    </row>
    <row r="119" spans="33:37" x14ac:dyDescent="0.25">
      <c r="AG119" s="42"/>
      <c r="AH119" s="29"/>
      <c r="AI119" s="26"/>
      <c r="AJ119" s="24"/>
      <c r="AK119" s="23"/>
    </row>
    <row r="120" spans="33:37" x14ac:dyDescent="0.25">
      <c r="AG120" s="42"/>
      <c r="AH120" s="29"/>
      <c r="AI120" s="26"/>
      <c r="AJ120" s="24"/>
      <c r="AK120" s="23"/>
    </row>
    <row r="121" spans="33:37" x14ac:dyDescent="0.25">
      <c r="AG121" s="42"/>
      <c r="AH121" s="29"/>
      <c r="AI121" s="26"/>
      <c r="AJ121" s="24"/>
      <c r="AK121" s="23"/>
    </row>
    <row r="122" spans="33:37" x14ac:dyDescent="0.25">
      <c r="AG122" s="42"/>
      <c r="AH122" s="29"/>
      <c r="AI122" s="26"/>
      <c r="AJ122" s="24"/>
      <c r="AK122" s="23"/>
    </row>
    <row r="123" spans="33:37" x14ac:dyDescent="0.25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topLeftCell="B1" zoomScale="65" zoomScaleNormal="65" workbookViewId="0">
      <selection sqref="A1:AF1048576"/>
    </sheetView>
  </sheetViews>
  <sheetFormatPr defaultRowHeight="13.8" x14ac:dyDescent="0.25"/>
  <cols>
    <col min="1" max="1" width="38.5" bestFit="1" customWidth="1"/>
  </cols>
  <sheetData>
    <row r="1" spans="1:32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2452</v>
      </c>
      <c r="I1" t="s">
        <v>2453</v>
      </c>
      <c r="J1" t="s">
        <v>2454</v>
      </c>
      <c r="K1" t="s">
        <v>2455</v>
      </c>
      <c r="L1" t="s">
        <v>2456</v>
      </c>
      <c r="M1" t="s">
        <v>2590</v>
      </c>
      <c r="N1" t="s">
        <v>2458</v>
      </c>
      <c r="O1" t="s">
        <v>2459</v>
      </c>
      <c r="P1" t="s">
        <v>2460</v>
      </c>
      <c r="Q1" t="s">
        <v>3345</v>
      </c>
      <c r="R1" t="s">
        <v>2461</v>
      </c>
      <c r="S1" t="s">
        <v>2462</v>
      </c>
      <c r="T1" t="s">
        <v>2463</v>
      </c>
      <c r="U1" t="s">
        <v>2464</v>
      </c>
      <c r="V1" t="s">
        <v>2465</v>
      </c>
      <c r="W1" t="s">
        <v>2466</v>
      </c>
      <c r="X1" t="s">
        <v>2467</v>
      </c>
      <c r="Y1" t="s">
        <v>2468</v>
      </c>
      <c r="Z1" t="s">
        <v>2469</v>
      </c>
      <c r="AA1" t="s">
        <v>2470</v>
      </c>
      <c r="AB1" t="s">
        <v>2471</v>
      </c>
      <c r="AC1" t="s">
        <v>2591</v>
      </c>
      <c r="AD1" t="s">
        <v>2592</v>
      </c>
      <c r="AE1" t="s">
        <v>2593</v>
      </c>
      <c r="AF1" t="s">
        <v>2472</v>
      </c>
    </row>
    <row r="2" spans="1:32" x14ac:dyDescent="0.25">
      <c r="A2" t="s">
        <v>2473</v>
      </c>
      <c r="B2" t="s">
        <v>2474</v>
      </c>
      <c r="C2" t="s">
        <v>2475</v>
      </c>
      <c r="D2" t="s">
        <v>2476</v>
      </c>
      <c r="E2" t="s">
        <v>2477</v>
      </c>
      <c r="F2" t="s">
        <v>2478</v>
      </c>
      <c r="G2" t="s">
        <v>2479</v>
      </c>
      <c r="H2" t="s">
        <v>2481</v>
      </c>
      <c r="I2" t="s">
        <v>2482</v>
      </c>
      <c r="J2" t="s">
        <v>2483</v>
      </c>
      <c r="K2" t="s">
        <v>2484</v>
      </c>
      <c r="L2" t="s">
        <v>2485</v>
      </c>
      <c r="M2" t="s">
        <v>2595</v>
      </c>
      <c r="N2" t="s">
        <v>2487</v>
      </c>
      <c r="O2" t="s">
        <v>2488</v>
      </c>
      <c r="P2" t="s">
        <v>2489</v>
      </c>
      <c r="Q2" t="s">
        <v>3346</v>
      </c>
      <c r="R2" t="s">
        <v>2490</v>
      </c>
      <c r="S2" t="s">
        <v>2491</v>
      </c>
      <c r="T2" t="s">
        <v>2492</v>
      </c>
      <c r="U2" t="s">
        <v>2493</v>
      </c>
      <c r="V2" t="s">
        <v>2494</v>
      </c>
      <c r="W2" t="s">
        <v>2495</v>
      </c>
      <c r="X2" t="s">
        <v>2496</v>
      </c>
      <c r="Y2" t="s">
        <v>2497</v>
      </c>
      <c r="Z2" t="s">
        <v>2498</v>
      </c>
      <c r="AA2" t="s">
        <v>2499</v>
      </c>
      <c r="AB2" t="s">
        <v>2500</v>
      </c>
      <c r="AC2" t="s">
        <v>2596</v>
      </c>
      <c r="AD2" t="s">
        <v>2597</v>
      </c>
      <c r="AE2" t="s">
        <v>2598</v>
      </c>
      <c r="AF2" t="s">
        <v>2501</v>
      </c>
    </row>
    <row r="3" spans="1:32" x14ac:dyDescent="0.25">
      <c r="A3" t="s">
        <v>2502</v>
      </c>
      <c r="B3">
        <v>102300441.86</v>
      </c>
      <c r="C3">
        <v>2039010.66</v>
      </c>
      <c r="D3">
        <v>18531205.77</v>
      </c>
      <c r="E3">
        <v>0</v>
      </c>
      <c r="F3">
        <v>72993268.579999998</v>
      </c>
      <c r="G3">
        <v>28959931.120000001</v>
      </c>
      <c r="H3">
        <v>234821.59</v>
      </c>
      <c r="I3">
        <v>0</v>
      </c>
      <c r="J3">
        <v>0</v>
      </c>
      <c r="K3">
        <v>1107</v>
      </c>
      <c r="L3">
        <v>2017925.4</v>
      </c>
      <c r="M3">
        <v>-200</v>
      </c>
      <c r="N3">
        <v>-6929665.5499999998</v>
      </c>
      <c r="O3">
        <v>-76928194.549999997</v>
      </c>
      <c r="P3">
        <v>291553006.42000002</v>
      </c>
      <c r="Q3">
        <v>0</v>
      </c>
      <c r="R3">
        <v>9.26</v>
      </c>
      <c r="S3">
        <v>86381850.510000005</v>
      </c>
      <c r="T3">
        <v>4659680.79</v>
      </c>
      <c r="U3">
        <v>6570.54</v>
      </c>
      <c r="V3">
        <v>85009857.950000003</v>
      </c>
      <c r="W3">
        <v>6279461.8399999999</v>
      </c>
      <c r="X3">
        <v>109282160.67</v>
      </c>
      <c r="Y3">
        <v>43084</v>
      </c>
      <c r="Z3">
        <v>12460</v>
      </c>
      <c r="AA3">
        <v>39483733.950000003</v>
      </c>
      <c r="AB3">
        <v>5984741.71</v>
      </c>
      <c r="AC3">
        <v>1490745</v>
      </c>
      <c r="AD3">
        <v>0</v>
      </c>
      <c r="AE3">
        <v>0</v>
      </c>
      <c r="AF3">
        <v>99611.14</v>
      </c>
    </row>
    <row r="4" spans="1:32" x14ac:dyDescent="0.25">
      <c r="A4" t="s">
        <v>3347</v>
      </c>
      <c r="B4">
        <v>13576.12</v>
      </c>
      <c r="D4">
        <v>0</v>
      </c>
      <c r="F4">
        <v>388166.75</v>
      </c>
      <c r="G4">
        <v>137553.25</v>
      </c>
      <c r="H4">
        <v>0</v>
      </c>
      <c r="I4">
        <v>0</v>
      </c>
      <c r="O4">
        <v>-656303.88</v>
      </c>
      <c r="P4">
        <v>1230000</v>
      </c>
      <c r="V4">
        <v>557599.14</v>
      </c>
      <c r="W4">
        <v>262474.71999999997</v>
      </c>
      <c r="X4">
        <v>624655.5</v>
      </c>
      <c r="AA4">
        <v>22918.36</v>
      </c>
      <c r="AB4">
        <v>36300</v>
      </c>
      <c r="AC4">
        <v>1361745</v>
      </c>
    </row>
    <row r="22" spans="1:32" x14ac:dyDescent="0.25">
      <c r="A22" t="s">
        <v>3021</v>
      </c>
      <c r="B22">
        <v>450585.23</v>
      </c>
      <c r="C22">
        <v>41546.89</v>
      </c>
      <c r="D22">
        <v>453512.63</v>
      </c>
      <c r="F22">
        <v>202396</v>
      </c>
      <c r="G22">
        <v>237004.18</v>
      </c>
      <c r="L22">
        <v>-3644</v>
      </c>
      <c r="O22">
        <v>1561979.88</v>
      </c>
      <c r="S22">
        <v>100293.23</v>
      </c>
      <c r="V22">
        <v>717010</v>
      </c>
      <c r="X22">
        <v>828663</v>
      </c>
      <c r="AA22">
        <v>63510.62</v>
      </c>
      <c r="AB22">
        <v>44820.56</v>
      </c>
    </row>
    <row r="23" spans="1:32" x14ac:dyDescent="0.25">
      <c r="A23" t="s">
        <v>3022</v>
      </c>
      <c r="B23">
        <v>711234.24</v>
      </c>
      <c r="C23">
        <v>11106.45</v>
      </c>
      <c r="D23">
        <v>225196.42</v>
      </c>
      <c r="F23">
        <v>159630.96</v>
      </c>
      <c r="G23">
        <v>105649.5</v>
      </c>
      <c r="L23">
        <v>0</v>
      </c>
      <c r="O23">
        <v>-1549609</v>
      </c>
      <c r="P23">
        <v>2340148.79</v>
      </c>
      <c r="S23">
        <v>597382.18000000005</v>
      </c>
      <c r="V23">
        <v>524800</v>
      </c>
      <c r="W23">
        <v>110600</v>
      </c>
      <c r="X23">
        <v>647687</v>
      </c>
      <c r="AA23">
        <v>87557.7</v>
      </c>
      <c r="AB23">
        <v>21447.200000000001</v>
      </c>
    </row>
    <row r="24" spans="1:32" x14ac:dyDescent="0.25">
      <c r="A24" t="s">
        <v>3023</v>
      </c>
      <c r="B24">
        <v>1973970.53</v>
      </c>
      <c r="C24">
        <v>43321.66</v>
      </c>
      <c r="D24">
        <v>992249.11</v>
      </c>
      <c r="F24">
        <v>171506.78</v>
      </c>
      <c r="G24">
        <v>92101.22</v>
      </c>
      <c r="L24">
        <v>9112</v>
      </c>
      <c r="O24">
        <v>-718257.91</v>
      </c>
      <c r="P24">
        <v>2461151.44</v>
      </c>
      <c r="S24">
        <v>1646177.92</v>
      </c>
      <c r="T24">
        <v>357639.3</v>
      </c>
      <c r="V24">
        <v>576540</v>
      </c>
      <c r="W24">
        <v>-36000</v>
      </c>
      <c r="X24">
        <v>727517</v>
      </c>
      <c r="Y24">
        <v>3000</v>
      </c>
      <c r="AA24">
        <v>205448.87</v>
      </c>
      <c r="AB24">
        <v>21435.08</v>
      </c>
    </row>
    <row r="25" spans="1:32" x14ac:dyDescent="0.25">
      <c r="A25" t="s">
        <v>3024</v>
      </c>
      <c r="B25">
        <v>831405.8</v>
      </c>
      <c r="C25">
        <v>41345.72</v>
      </c>
      <c r="D25">
        <v>101203.58</v>
      </c>
      <c r="F25">
        <v>189544.47</v>
      </c>
      <c r="G25">
        <v>349652.2</v>
      </c>
      <c r="L25">
        <v>0</v>
      </c>
      <c r="O25">
        <v>-411311.1</v>
      </c>
      <c r="P25">
        <v>1609968.11</v>
      </c>
      <c r="S25">
        <v>607250.17000000004</v>
      </c>
      <c r="T25">
        <v>2910</v>
      </c>
      <c r="U25">
        <v>11.16</v>
      </c>
      <c r="V25">
        <v>260100</v>
      </c>
      <c r="X25">
        <v>343122.04</v>
      </c>
      <c r="AA25">
        <v>95200.63</v>
      </c>
      <c r="AB25">
        <v>75366.399999999994</v>
      </c>
    </row>
    <row r="26" spans="1:32" x14ac:dyDescent="0.25">
      <c r="A26" t="s">
        <v>3025</v>
      </c>
      <c r="B26">
        <v>494962.47</v>
      </c>
      <c r="C26">
        <v>5510.18</v>
      </c>
      <c r="D26">
        <v>120481.54</v>
      </c>
      <c r="F26">
        <v>186766.64</v>
      </c>
      <c r="G26">
        <v>104560.28</v>
      </c>
      <c r="L26">
        <v>1</v>
      </c>
      <c r="O26">
        <v>-978738.46</v>
      </c>
      <c r="P26">
        <v>1693812.25</v>
      </c>
      <c r="S26">
        <v>56841.2</v>
      </c>
      <c r="T26">
        <v>6000</v>
      </c>
      <c r="V26">
        <v>358030</v>
      </c>
      <c r="W26">
        <v>316391.75</v>
      </c>
      <c r="X26">
        <v>419005</v>
      </c>
      <c r="AA26">
        <v>62779.37</v>
      </c>
      <c r="AB26">
        <v>19184.759999999998</v>
      </c>
    </row>
    <row r="27" spans="1:32" x14ac:dyDescent="0.25">
      <c r="A27" t="s">
        <v>3026</v>
      </c>
      <c r="B27">
        <v>1082320.04</v>
      </c>
      <c r="C27">
        <v>37575.49</v>
      </c>
      <c r="D27">
        <v>173767.07</v>
      </c>
      <c r="F27">
        <v>272699.84999999998</v>
      </c>
      <c r="G27">
        <v>181564.91</v>
      </c>
      <c r="L27">
        <v>14</v>
      </c>
      <c r="O27">
        <v>91091.8</v>
      </c>
      <c r="P27">
        <v>1247745.83</v>
      </c>
      <c r="S27">
        <v>761813.35</v>
      </c>
      <c r="U27">
        <v>28.09</v>
      </c>
      <c r="V27">
        <v>682530</v>
      </c>
      <c r="X27">
        <v>769086</v>
      </c>
      <c r="AA27">
        <v>123182.45</v>
      </c>
      <c r="AB27">
        <v>39329.760000000002</v>
      </c>
      <c r="AF27">
        <v>0</v>
      </c>
    </row>
    <row r="28" spans="1:32" x14ac:dyDescent="0.25">
      <c r="A28" t="s">
        <v>3027</v>
      </c>
      <c r="B28">
        <v>803249.02</v>
      </c>
      <c r="C28">
        <v>11589.18</v>
      </c>
      <c r="D28">
        <v>177751.86</v>
      </c>
      <c r="F28">
        <v>325642.84000000003</v>
      </c>
      <c r="G28">
        <v>480770.65</v>
      </c>
      <c r="L28">
        <v>0</v>
      </c>
      <c r="O28">
        <v>-210921.11</v>
      </c>
      <c r="P28">
        <v>1804121.26</v>
      </c>
      <c r="S28">
        <v>519943.02</v>
      </c>
      <c r="V28">
        <v>280120</v>
      </c>
      <c r="X28">
        <v>336957.5</v>
      </c>
      <c r="AA28">
        <v>108933.82</v>
      </c>
      <c r="AB28">
        <v>98430.8</v>
      </c>
    </row>
    <row r="29" spans="1:32" x14ac:dyDescent="0.25">
      <c r="A29" t="s">
        <v>3028</v>
      </c>
      <c r="B29">
        <v>1126393.08</v>
      </c>
      <c r="C29">
        <v>35136.44</v>
      </c>
      <c r="D29">
        <v>159539.57999999999</v>
      </c>
      <c r="F29">
        <v>245535.82</v>
      </c>
      <c r="G29">
        <v>479593.94</v>
      </c>
      <c r="H29">
        <v>19400</v>
      </c>
      <c r="L29">
        <v>95.95</v>
      </c>
      <c r="O29">
        <v>267172.05</v>
      </c>
      <c r="P29">
        <v>1414760.08</v>
      </c>
      <c r="S29">
        <v>966920.68</v>
      </c>
      <c r="U29">
        <v>613.47</v>
      </c>
      <c r="V29">
        <v>2186580</v>
      </c>
      <c r="X29">
        <v>2319598</v>
      </c>
      <c r="AA29">
        <v>314862.53000000003</v>
      </c>
      <c r="AB29">
        <v>61985.34</v>
      </c>
    </row>
    <row r="30" spans="1:32" x14ac:dyDescent="0.25">
      <c r="A30" t="s">
        <v>3029</v>
      </c>
      <c r="B30">
        <v>1883285.59</v>
      </c>
      <c r="C30">
        <v>22400</v>
      </c>
      <c r="D30">
        <v>711096.65</v>
      </c>
      <c r="F30">
        <v>148359.57999999999</v>
      </c>
      <c r="G30">
        <v>751212.9</v>
      </c>
      <c r="L30">
        <v>26436.44</v>
      </c>
      <c r="O30">
        <v>1546666.04</v>
      </c>
      <c r="P30">
        <v>1595887.05</v>
      </c>
      <c r="S30">
        <v>878371.09</v>
      </c>
      <c r="T30">
        <v>333000</v>
      </c>
      <c r="V30">
        <v>973050</v>
      </c>
      <c r="X30">
        <v>1139108</v>
      </c>
      <c r="AA30">
        <v>641393.43999999994</v>
      </c>
      <c r="AB30">
        <v>66766.960000000006</v>
      </c>
    </row>
    <row r="31" spans="1:32" x14ac:dyDescent="0.25">
      <c r="A31" t="s">
        <v>3030</v>
      </c>
      <c r="B31">
        <v>835777.39</v>
      </c>
      <c r="C31">
        <v>0</v>
      </c>
      <c r="D31">
        <v>575697.79</v>
      </c>
      <c r="F31">
        <v>87396.99</v>
      </c>
      <c r="G31">
        <v>165490.09</v>
      </c>
      <c r="L31">
        <v>2869.42</v>
      </c>
      <c r="O31">
        <v>-339926.78</v>
      </c>
      <c r="P31">
        <v>1789492.25</v>
      </c>
      <c r="S31">
        <v>498974.98</v>
      </c>
      <c r="V31">
        <v>456810</v>
      </c>
      <c r="X31">
        <v>542418.72</v>
      </c>
      <c r="AA31">
        <v>95891.45</v>
      </c>
      <c r="AB31">
        <v>30452.44</v>
      </c>
    </row>
    <row r="32" spans="1:32" x14ac:dyDescent="0.25">
      <c r="A32" t="s">
        <v>3031</v>
      </c>
      <c r="B32">
        <v>1018154.66</v>
      </c>
      <c r="C32">
        <v>89712.1</v>
      </c>
      <c r="D32">
        <v>193414.96</v>
      </c>
      <c r="F32">
        <v>36466.129999999997</v>
      </c>
      <c r="G32">
        <v>162279.99</v>
      </c>
      <c r="H32">
        <v>11990</v>
      </c>
      <c r="L32">
        <v>-3993.15</v>
      </c>
      <c r="O32">
        <v>-1879342.57</v>
      </c>
      <c r="P32">
        <v>3102228.3</v>
      </c>
      <c r="S32">
        <v>608611.74</v>
      </c>
      <c r="T32">
        <v>100</v>
      </c>
      <c r="V32">
        <v>580530</v>
      </c>
      <c r="X32">
        <v>661980</v>
      </c>
      <c r="AA32">
        <v>132778.75</v>
      </c>
      <c r="AB32">
        <v>49865.84</v>
      </c>
      <c r="AF32">
        <v>1559.39</v>
      </c>
    </row>
    <row r="33" spans="1:28" x14ac:dyDescent="0.25">
      <c r="A33" t="s">
        <v>3032</v>
      </c>
      <c r="B33">
        <v>1003568.98</v>
      </c>
      <c r="C33">
        <v>147388.51999999999</v>
      </c>
      <c r="D33">
        <v>183304.44</v>
      </c>
      <c r="F33">
        <v>334144.99</v>
      </c>
      <c r="G33">
        <v>140499.24</v>
      </c>
      <c r="L33">
        <v>13650</v>
      </c>
      <c r="O33">
        <v>71574.09</v>
      </c>
      <c r="P33">
        <v>1484748</v>
      </c>
      <c r="S33">
        <v>731716.54</v>
      </c>
      <c r="V33">
        <v>503880</v>
      </c>
      <c r="W33">
        <v>1844</v>
      </c>
      <c r="X33">
        <v>624091</v>
      </c>
      <c r="AA33">
        <v>222367.56</v>
      </c>
      <c r="AB33">
        <v>40360.400000000001</v>
      </c>
    </row>
    <row r="34" spans="1:28" x14ac:dyDescent="0.25">
      <c r="A34" t="s">
        <v>3033</v>
      </c>
      <c r="B34">
        <v>1482666.02</v>
      </c>
      <c r="C34">
        <v>63443.31</v>
      </c>
      <c r="D34">
        <v>359678.37</v>
      </c>
      <c r="F34">
        <v>76150.94</v>
      </c>
      <c r="G34">
        <v>184244.9</v>
      </c>
      <c r="L34">
        <v>15000</v>
      </c>
      <c r="O34">
        <v>-147043.13</v>
      </c>
      <c r="P34">
        <v>1924840.79</v>
      </c>
      <c r="S34">
        <v>711704.1</v>
      </c>
      <c r="U34">
        <v>235.33</v>
      </c>
      <c r="V34">
        <v>282660</v>
      </c>
      <c r="X34">
        <v>407872</v>
      </c>
      <c r="AA34">
        <v>95219.73</v>
      </c>
      <c r="AB34">
        <v>36154.32</v>
      </c>
    </row>
    <row r="35" spans="1:28" x14ac:dyDescent="0.25">
      <c r="A35" t="s">
        <v>3034</v>
      </c>
      <c r="B35">
        <v>1866634.78</v>
      </c>
      <c r="C35">
        <v>172070.33</v>
      </c>
      <c r="D35">
        <v>334199.82</v>
      </c>
      <c r="F35">
        <v>182702.34</v>
      </c>
      <c r="G35">
        <v>332895.78999999998</v>
      </c>
      <c r="L35">
        <v>0</v>
      </c>
      <c r="O35">
        <v>1441238.46</v>
      </c>
      <c r="P35">
        <v>1101601.1100000001</v>
      </c>
      <c r="S35">
        <v>279982.31</v>
      </c>
      <c r="T35">
        <v>469294</v>
      </c>
      <c r="U35">
        <v>992.11</v>
      </c>
      <c r="V35">
        <v>689244</v>
      </c>
      <c r="X35">
        <v>819042</v>
      </c>
      <c r="AA35">
        <v>163904.67000000001</v>
      </c>
      <c r="AB35">
        <v>51844.76</v>
      </c>
    </row>
    <row r="36" spans="1:28" x14ac:dyDescent="0.25">
      <c r="A36" t="s">
        <v>3035</v>
      </c>
      <c r="B36">
        <v>1180989.46</v>
      </c>
      <c r="C36">
        <v>16477.05</v>
      </c>
      <c r="D36">
        <v>121854.63</v>
      </c>
      <c r="F36">
        <v>1200771.6499999999</v>
      </c>
      <c r="G36">
        <v>108090.93</v>
      </c>
      <c r="O36">
        <v>1822158.43</v>
      </c>
      <c r="P36">
        <v>528949.56000000006</v>
      </c>
      <c r="S36">
        <v>652340.81999999995</v>
      </c>
      <c r="T36">
        <v>30</v>
      </c>
      <c r="V36">
        <v>533740</v>
      </c>
      <c r="X36">
        <v>638520</v>
      </c>
      <c r="AA36">
        <v>122531.12</v>
      </c>
      <c r="AB36">
        <v>45695.68</v>
      </c>
    </row>
    <row r="37" spans="1:28" x14ac:dyDescent="0.25">
      <c r="A37" t="s">
        <v>3036</v>
      </c>
      <c r="B37">
        <v>1329634.3999999999</v>
      </c>
      <c r="C37">
        <v>29491.15</v>
      </c>
      <c r="D37">
        <v>227664.98</v>
      </c>
      <c r="F37">
        <v>333563.69</v>
      </c>
      <c r="G37">
        <v>153925.43</v>
      </c>
      <c r="L37">
        <v>11459</v>
      </c>
      <c r="O37">
        <v>151247.01999999999</v>
      </c>
      <c r="P37">
        <v>1603684.39</v>
      </c>
      <c r="S37">
        <v>588976.68000000005</v>
      </c>
      <c r="T37">
        <v>50</v>
      </c>
      <c r="U37">
        <v>255.87</v>
      </c>
      <c r="V37">
        <v>489890</v>
      </c>
      <c r="X37">
        <v>546266</v>
      </c>
      <c r="AA37">
        <v>85207.43</v>
      </c>
      <c r="AB37">
        <v>26209.88</v>
      </c>
    </row>
    <row r="38" spans="1:28" x14ac:dyDescent="0.25">
      <c r="A38" t="s">
        <v>3037</v>
      </c>
      <c r="B38">
        <v>690349.77</v>
      </c>
      <c r="C38">
        <v>68881.259999999995</v>
      </c>
      <c r="D38">
        <v>71962.12</v>
      </c>
      <c r="F38">
        <v>-1577.83</v>
      </c>
      <c r="G38">
        <v>82404.31</v>
      </c>
      <c r="L38">
        <v>60</v>
      </c>
      <c r="O38">
        <v>-777043.4</v>
      </c>
      <c r="P38">
        <v>1498620.76</v>
      </c>
      <c r="S38">
        <v>423631.11</v>
      </c>
      <c r="U38">
        <v>20.87</v>
      </c>
      <c r="V38">
        <v>328590</v>
      </c>
      <c r="X38">
        <v>384483</v>
      </c>
      <c r="AA38">
        <v>110829.01</v>
      </c>
      <c r="AB38">
        <v>14430.2</v>
      </c>
    </row>
    <row r="39" spans="1:28" x14ac:dyDescent="0.25">
      <c r="A39" t="s">
        <v>3038</v>
      </c>
      <c r="B39">
        <v>837264.17</v>
      </c>
      <c r="C39">
        <v>162016.75</v>
      </c>
      <c r="D39">
        <v>185334.96</v>
      </c>
      <c r="F39">
        <v>958253.83</v>
      </c>
      <c r="G39">
        <v>561500.63</v>
      </c>
      <c r="L39">
        <v>25000</v>
      </c>
      <c r="O39">
        <v>-6211.04</v>
      </c>
      <c r="P39">
        <v>2339595.1</v>
      </c>
      <c r="S39">
        <v>733109.98</v>
      </c>
      <c r="T39">
        <v>30</v>
      </c>
      <c r="V39">
        <v>827670</v>
      </c>
      <c r="X39">
        <v>990337</v>
      </c>
      <c r="AA39">
        <v>69721.34</v>
      </c>
      <c r="AB39">
        <v>96327.86</v>
      </c>
    </row>
    <row r="40" spans="1:28" x14ac:dyDescent="0.25">
      <c r="A40" t="s">
        <v>3039</v>
      </c>
      <c r="B40">
        <v>1617581.75</v>
      </c>
      <c r="C40">
        <v>41220</v>
      </c>
      <c r="D40">
        <v>372556.75</v>
      </c>
      <c r="F40">
        <v>176657.12</v>
      </c>
      <c r="G40">
        <v>221269.22</v>
      </c>
      <c r="L40">
        <v>-4685.57</v>
      </c>
      <c r="O40">
        <v>689816.98</v>
      </c>
      <c r="P40">
        <v>1457071.21</v>
      </c>
      <c r="S40">
        <v>579888.86</v>
      </c>
      <c r="U40">
        <v>350.3</v>
      </c>
      <c r="V40">
        <v>269290</v>
      </c>
      <c r="W40">
        <v>58000</v>
      </c>
      <c r="X40">
        <v>387951</v>
      </c>
      <c r="Z40">
        <v>1500</v>
      </c>
      <c r="AA40">
        <v>136760.92000000001</v>
      </c>
      <c r="AB40">
        <v>31797.52</v>
      </c>
    </row>
    <row r="41" spans="1:28" x14ac:dyDescent="0.25">
      <c r="A41" t="s">
        <v>3040</v>
      </c>
      <c r="B41">
        <v>1275450.78</v>
      </c>
      <c r="C41">
        <v>87090.54</v>
      </c>
      <c r="D41">
        <v>119147.61</v>
      </c>
      <c r="F41">
        <v>201382.48</v>
      </c>
      <c r="G41">
        <v>333735.59000000003</v>
      </c>
      <c r="L41">
        <v>-975.72</v>
      </c>
      <c r="O41">
        <v>472840.59</v>
      </c>
      <c r="P41">
        <v>1798384.44</v>
      </c>
      <c r="S41">
        <v>81605.47</v>
      </c>
      <c r="T41">
        <v>780</v>
      </c>
      <c r="U41">
        <v>18.100000000000001</v>
      </c>
      <c r="V41">
        <v>364590</v>
      </c>
      <c r="X41">
        <v>432536</v>
      </c>
      <c r="AA41">
        <v>85918.14</v>
      </c>
      <c r="AB41">
        <v>112444.24</v>
      </c>
    </row>
    <row r="42" spans="1:28" x14ac:dyDescent="0.25">
      <c r="A42" t="s">
        <v>3041</v>
      </c>
      <c r="B42">
        <v>796026.73</v>
      </c>
      <c r="C42">
        <v>24487</v>
      </c>
      <c r="D42">
        <v>180599.34</v>
      </c>
      <c r="F42">
        <v>461747.27</v>
      </c>
      <c r="G42">
        <v>90893.43</v>
      </c>
      <c r="L42">
        <v>-395.36</v>
      </c>
      <c r="O42">
        <v>-78015.289999999994</v>
      </c>
      <c r="P42">
        <v>1262156.06</v>
      </c>
      <c r="S42">
        <v>902333.32</v>
      </c>
      <c r="T42">
        <v>42000</v>
      </c>
      <c r="V42">
        <v>195180</v>
      </c>
      <c r="X42">
        <v>320058</v>
      </c>
      <c r="AA42">
        <v>258406.5</v>
      </c>
      <c r="AB42">
        <v>86755.46</v>
      </c>
    </row>
    <row r="43" spans="1:28" x14ac:dyDescent="0.25">
      <c r="A43" t="s">
        <v>3042</v>
      </c>
      <c r="B43">
        <v>803184.67</v>
      </c>
      <c r="C43">
        <v>0</v>
      </c>
      <c r="D43">
        <v>182687.39</v>
      </c>
      <c r="F43">
        <v>319408.46000000002</v>
      </c>
      <c r="G43">
        <v>107908.55</v>
      </c>
      <c r="L43">
        <v>400</v>
      </c>
      <c r="M43">
        <v>-200</v>
      </c>
      <c r="O43">
        <v>-582338.17000000004</v>
      </c>
      <c r="P43">
        <v>1683339.65</v>
      </c>
      <c r="S43">
        <v>629511.43000000005</v>
      </c>
      <c r="U43">
        <v>80.25</v>
      </c>
      <c r="V43">
        <v>275340</v>
      </c>
      <c r="W43">
        <v>63800</v>
      </c>
      <c r="X43">
        <v>387570</v>
      </c>
      <c r="AA43">
        <v>143369.51</v>
      </c>
      <c r="AB43">
        <v>43312.08</v>
      </c>
    </row>
    <row r="44" spans="1:28" x14ac:dyDescent="0.25">
      <c r="A44" t="s">
        <v>3174</v>
      </c>
      <c r="B44">
        <v>843580.78</v>
      </c>
      <c r="C44">
        <v>93305</v>
      </c>
      <c r="D44">
        <v>147723.43</v>
      </c>
      <c r="F44">
        <v>122180.37</v>
      </c>
      <c r="G44">
        <v>227850.38</v>
      </c>
      <c r="O44">
        <v>-1040226.68</v>
      </c>
      <c r="P44">
        <v>2224890.19</v>
      </c>
      <c r="S44">
        <v>440698.9</v>
      </c>
      <c r="V44">
        <v>391740</v>
      </c>
      <c r="W44">
        <v>73600</v>
      </c>
      <c r="X44">
        <v>420699</v>
      </c>
      <c r="AA44">
        <v>119656.47</v>
      </c>
      <c r="AB44">
        <v>32769.480000000003</v>
      </c>
    </row>
    <row r="45" spans="1:28" x14ac:dyDescent="0.25">
      <c r="A45" t="s">
        <v>3187</v>
      </c>
      <c r="B45">
        <v>795952.89</v>
      </c>
      <c r="C45">
        <v>76240</v>
      </c>
      <c r="D45">
        <v>296339.55</v>
      </c>
      <c r="F45">
        <v>1765650.14</v>
      </c>
      <c r="G45">
        <v>254897.97</v>
      </c>
      <c r="L45">
        <v>153.69</v>
      </c>
      <c r="O45">
        <v>3078445.18</v>
      </c>
      <c r="S45">
        <v>491169.74</v>
      </c>
      <c r="T45">
        <v>200</v>
      </c>
      <c r="U45">
        <v>746.39</v>
      </c>
      <c r="V45">
        <v>347010</v>
      </c>
      <c r="X45">
        <v>408886</v>
      </c>
      <c r="AA45">
        <v>168417.63</v>
      </c>
      <c r="AB45">
        <v>89143.32</v>
      </c>
    </row>
    <row r="46" spans="1:28" x14ac:dyDescent="0.25">
      <c r="A46" t="s">
        <v>3043</v>
      </c>
      <c r="B46">
        <v>631440.35</v>
      </c>
      <c r="C46">
        <v>0</v>
      </c>
      <c r="D46">
        <v>78467.199999999997</v>
      </c>
      <c r="F46">
        <v>1083371.75</v>
      </c>
      <c r="G46">
        <v>158591.57999999999</v>
      </c>
      <c r="L46">
        <v>288.29000000000002</v>
      </c>
      <c r="O46">
        <v>1208526.25</v>
      </c>
      <c r="P46">
        <v>721555.06</v>
      </c>
      <c r="S46">
        <v>509817.42</v>
      </c>
      <c r="V46">
        <v>487914</v>
      </c>
      <c r="W46">
        <v>14825</v>
      </c>
      <c r="X46">
        <v>703313</v>
      </c>
      <c r="AA46">
        <v>204304.31</v>
      </c>
      <c r="AB46">
        <v>47424.87</v>
      </c>
    </row>
    <row r="47" spans="1:28" x14ac:dyDescent="0.25">
      <c r="A47" t="s">
        <v>3044</v>
      </c>
      <c r="B47">
        <v>616260.38</v>
      </c>
      <c r="C47">
        <v>0</v>
      </c>
      <c r="D47">
        <v>47997.120000000003</v>
      </c>
      <c r="F47">
        <v>4</v>
      </c>
      <c r="G47">
        <v>485045</v>
      </c>
      <c r="L47">
        <v>538.09</v>
      </c>
      <c r="O47">
        <v>-395040.46</v>
      </c>
      <c r="P47">
        <v>1541680.81</v>
      </c>
      <c r="S47">
        <v>479920.93</v>
      </c>
      <c r="V47">
        <v>645246.19999999995</v>
      </c>
      <c r="W47">
        <v>49650</v>
      </c>
      <c r="X47">
        <v>805909.2</v>
      </c>
      <c r="AA47">
        <v>246238.87</v>
      </c>
      <c r="AB47">
        <v>47835</v>
      </c>
    </row>
    <row r="48" spans="1:28" x14ac:dyDescent="0.25">
      <c r="A48" t="s">
        <v>3045</v>
      </c>
      <c r="B48">
        <v>437359.43</v>
      </c>
      <c r="C48">
        <v>0</v>
      </c>
      <c r="D48">
        <v>40789.4</v>
      </c>
      <c r="F48">
        <v>1233771.8600000001</v>
      </c>
      <c r="G48">
        <v>217783.16</v>
      </c>
      <c r="L48">
        <v>42.06</v>
      </c>
      <c r="O48">
        <v>-1174353.6599999999</v>
      </c>
      <c r="P48">
        <v>3101072.39</v>
      </c>
      <c r="S48">
        <v>468468.04</v>
      </c>
      <c r="V48">
        <v>690652.5</v>
      </c>
      <c r="W48">
        <v>41550</v>
      </c>
      <c r="X48">
        <v>906422.5</v>
      </c>
      <c r="AA48">
        <v>144342.17000000001</v>
      </c>
      <c r="AB48">
        <v>67176.36</v>
      </c>
    </row>
    <row r="49" spans="1:28" x14ac:dyDescent="0.25">
      <c r="A49" t="s">
        <v>3046</v>
      </c>
      <c r="B49">
        <v>390541.34</v>
      </c>
      <c r="C49">
        <v>0</v>
      </c>
      <c r="D49">
        <v>36235.089999999997</v>
      </c>
      <c r="F49">
        <v>1490605.33</v>
      </c>
      <c r="G49">
        <v>616000.30000000005</v>
      </c>
      <c r="L49">
        <v>268.52</v>
      </c>
      <c r="O49">
        <v>-159905.13</v>
      </c>
      <c r="P49">
        <v>2713140.37</v>
      </c>
      <c r="S49">
        <v>363821.29</v>
      </c>
      <c r="V49">
        <v>388406.5</v>
      </c>
      <c r="W49">
        <v>10950</v>
      </c>
      <c r="X49">
        <v>521378.5</v>
      </c>
      <c r="AA49">
        <v>151578.32</v>
      </c>
      <c r="AB49">
        <v>77064.960000000006</v>
      </c>
    </row>
    <row r="50" spans="1:28" x14ac:dyDescent="0.25">
      <c r="A50" t="s">
        <v>3047</v>
      </c>
      <c r="B50">
        <v>778273.34</v>
      </c>
      <c r="C50">
        <v>0</v>
      </c>
      <c r="D50">
        <v>75719.199999999997</v>
      </c>
      <c r="F50">
        <v>97606.27</v>
      </c>
      <c r="G50">
        <v>207276</v>
      </c>
      <c r="L50">
        <v>328.6</v>
      </c>
      <c r="O50">
        <v>3295998.96</v>
      </c>
      <c r="P50">
        <v>-2152655.08</v>
      </c>
      <c r="S50">
        <v>495878.68</v>
      </c>
      <c r="U50">
        <v>60.56</v>
      </c>
      <c r="V50">
        <v>634158</v>
      </c>
      <c r="W50">
        <v>35148</v>
      </c>
      <c r="X50">
        <v>801820</v>
      </c>
      <c r="AA50">
        <v>230275.56</v>
      </c>
      <c r="AB50">
        <v>27824.25</v>
      </c>
    </row>
    <row r="51" spans="1:28" x14ac:dyDescent="0.25">
      <c r="A51" t="s">
        <v>3175</v>
      </c>
      <c r="B51">
        <v>519657.82</v>
      </c>
      <c r="C51">
        <v>0</v>
      </c>
      <c r="D51">
        <v>36793.06</v>
      </c>
      <c r="F51">
        <v>106444.43</v>
      </c>
      <c r="G51">
        <v>671996.6</v>
      </c>
      <c r="L51">
        <v>1670.55</v>
      </c>
      <c r="O51">
        <v>-1552766.34</v>
      </c>
      <c r="P51">
        <v>2872107.81</v>
      </c>
      <c r="S51">
        <v>377838.56</v>
      </c>
      <c r="V51">
        <v>388626</v>
      </c>
      <c r="W51">
        <v>49200</v>
      </c>
      <c r="X51">
        <v>499434</v>
      </c>
      <c r="AA51">
        <v>148290.18</v>
      </c>
      <c r="AB51">
        <v>47032.44</v>
      </c>
    </row>
    <row r="52" spans="1:28" x14ac:dyDescent="0.25">
      <c r="A52" t="s">
        <v>3048</v>
      </c>
      <c r="B52">
        <v>233382.16</v>
      </c>
      <c r="C52">
        <v>0</v>
      </c>
      <c r="D52">
        <v>7252.6</v>
      </c>
      <c r="F52">
        <v>276004.01</v>
      </c>
      <c r="G52">
        <v>116242.4</v>
      </c>
      <c r="O52">
        <v>-1353363.05</v>
      </c>
      <c r="P52">
        <v>2033236.3</v>
      </c>
      <c r="S52">
        <v>502003.57</v>
      </c>
      <c r="V52">
        <v>214770</v>
      </c>
      <c r="X52">
        <v>452176</v>
      </c>
      <c r="AA52">
        <v>154658.72</v>
      </c>
      <c r="AB52">
        <v>25298.43</v>
      </c>
    </row>
    <row r="53" spans="1:28" x14ac:dyDescent="0.25">
      <c r="A53" t="s">
        <v>3049</v>
      </c>
      <c r="B53">
        <v>595069.32999999996</v>
      </c>
      <c r="C53">
        <v>0</v>
      </c>
      <c r="D53">
        <v>57557.36</v>
      </c>
      <c r="F53">
        <v>1798446.27</v>
      </c>
      <c r="G53">
        <v>198324.48000000001</v>
      </c>
      <c r="O53">
        <v>1963182.51</v>
      </c>
      <c r="P53">
        <v>575288.56999999995</v>
      </c>
      <c r="S53">
        <v>601672.69999999995</v>
      </c>
      <c r="V53">
        <v>175650</v>
      </c>
      <c r="X53">
        <v>364415</v>
      </c>
      <c r="AA53">
        <v>74144.800000000003</v>
      </c>
      <c r="AB53">
        <v>82551.539999999994</v>
      </c>
    </row>
    <row r="54" spans="1:28" x14ac:dyDescent="0.25">
      <c r="A54" t="s">
        <v>3050</v>
      </c>
      <c r="B54">
        <v>1294085.22</v>
      </c>
      <c r="C54">
        <v>0</v>
      </c>
      <c r="D54">
        <v>12770.25</v>
      </c>
      <c r="F54">
        <v>2152119.3199999998</v>
      </c>
      <c r="G54">
        <v>66990.289999999994</v>
      </c>
      <c r="O54">
        <v>2124819.9900000002</v>
      </c>
      <c r="P54">
        <v>1317062.58</v>
      </c>
      <c r="S54">
        <v>487276.26</v>
      </c>
      <c r="V54">
        <v>320440</v>
      </c>
      <c r="X54">
        <v>523048</v>
      </c>
      <c r="AA54">
        <v>54283.8</v>
      </c>
      <c r="AB54">
        <v>45796.95</v>
      </c>
    </row>
    <row r="55" spans="1:28" x14ac:dyDescent="0.25">
      <c r="A55" t="s">
        <v>3051</v>
      </c>
      <c r="B55">
        <v>303128.96999999997</v>
      </c>
      <c r="C55">
        <v>9000</v>
      </c>
      <c r="D55">
        <v>55841.39</v>
      </c>
      <c r="F55">
        <v>6</v>
      </c>
      <c r="G55">
        <v>101400.59</v>
      </c>
      <c r="O55">
        <v>-1831658.39</v>
      </c>
      <c r="P55">
        <v>2202516.2599999998</v>
      </c>
      <c r="S55">
        <v>465793.71</v>
      </c>
      <c r="V55">
        <v>169140</v>
      </c>
      <c r="X55">
        <v>276050</v>
      </c>
      <c r="AA55">
        <v>155930.04</v>
      </c>
      <c r="AB55">
        <v>7699.59</v>
      </c>
    </row>
    <row r="56" spans="1:28" x14ac:dyDescent="0.25">
      <c r="A56" t="s">
        <v>3176</v>
      </c>
      <c r="B56">
        <v>899662.78</v>
      </c>
      <c r="C56">
        <v>0</v>
      </c>
      <c r="D56">
        <v>23750</v>
      </c>
      <c r="F56">
        <v>105923</v>
      </c>
      <c r="G56">
        <v>43101.46</v>
      </c>
      <c r="O56">
        <v>-1178267.3899999999</v>
      </c>
      <c r="P56">
        <v>2224684.62</v>
      </c>
      <c r="S56">
        <v>316818.42</v>
      </c>
      <c r="V56">
        <v>107970</v>
      </c>
      <c r="X56">
        <v>217946</v>
      </c>
      <c r="AA56">
        <v>60823.18</v>
      </c>
      <c r="AB56">
        <v>23636.73</v>
      </c>
    </row>
    <row r="57" spans="1:28" x14ac:dyDescent="0.25">
      <c r="A57" t="s">
        <v>3052</v>
      </c>
      <c r="B57">
        <v>455774.66</v>
      </c>
      <c r="D57">
        <v>28728.959999999999</v>
      </c>
      <c r="F57">
        <v>1753</v>
      </c>
      <c r="G57">
        <v>128872.04</v>
      </c>
      <c r="L57">
        <v>2324.37</v>
      </c>
      <c r="O57">
        <v>-978926.71</v>
      </c>
      <c r="P57">
        <v>1546692.27</v>
      </c>
      <c r="S57">
        <v>24465.18</v>
      </c>
      <c r="U57">
        <v>4.9000000000000004</v>
      </c>
      <c r="V57">
        <v>753720</v>
      </c>
      <c r="W57">
        <v>343219.75</v>
      </c>
      <c r="X57">
        <v>968237</v>
      </c>
      <c r="AA57">
        <v>33817.230000000003</v>
      </c>
      <c r="AB57">
        <v>10167.870000000001</v>
      </c>
    </row>
    <row r="58" spans="1:28" x14ac:dyDescent="0.25">
      <c r="A58" t="s">
        <v>3053</v>
      </c>
      <c r="B58">
        <v>441666.4</v>
      </c>
      <c r="D58">
        <v>23186.560000000001</v>
      </c>
      <c r="F58">
        <v>1389428.05</v>
      </c>
      <c r="G58">
        <v>298954.87</v>
      </c>
      <c r="O58">
        <v>1625540.76</v>
      </c>
      <c r="P58">
        <v>305399.93</v>
      </c>
      <c r="S58">
        <v>73074.91</v>
      </c>
      <c r="U58">
        <v>43.66</v>
      </c>
      <c r="V58">
        <v>614100</v>
      </c>
      <c r="W58">
        <v>341994.93</v>
      </c>
      <c r="X58">
        <v>811389</v>
      </c>
      <c r="AA58">
        <v>95131</v>
      </c>
      <c r="AB58">
        <v>13598.31</v>
      </c>
    </row>
    <row r="59" spans="1:28" x14ac:dyDescent="0.25">
      <c r="A59" t="s">
        <v>3054</v>
      </c>
      <c r="B59">
        <v>646003.71</v>
      </c>
      <c r="D59">
        <v>64593.62</v>
      </c>
      <c r="F59">
        <v>9</v>
      </c>
      <c r="G59">
        <v>42713.99</v>
      </c>
      <c r="L59">
        <v>-2672.48</v>
      </c>
      <c r="O59">
        <v>-932716.25</v>
      </c>
      <c r="P59">
        <v>1630025.76</v>
      </c>
      <c r="S59">
        <v>30741.34</v>
      </c>
      <c r="U59">
        <v>13.63</v>
      </c>
      <c r="V59">
        <v>489060</v>
      </c>
      <c r="W59">
        <v>342389.5</v>
      </c>
      <c r="X59">
        <v>656798</v>
      </c>
      <c r="AA59">
        <v>47951.08</v>
      </c>
      <c r="AB59">
        <v>12158.6</v>
      </c>
    </row>
    <row r="60" spans="1:28" x14ac:dyDescent="0.25">
      <c r="A60" t="s">
        <v>3055</v>
      </c>
      <c r="B60">
        <v>204806.45</v>
      </c>
      <c r="D60">
        <v>138785.92000000001</v>
      </c>
      <c r="F60">
        <v>23178.639999999999</v>
      </c>
      <c r="G60">
        <v>89178.34</v>
      </c>
      <c r="L60">
        <v>-121</v>
      </c>
      <c r="O60">
        <v>-2054890.4</v>
      </c>
      <c r="P60">
        <v>2454167.9500000002</v>
      </c>
      <c r="S60">
        <v>69771.679999999993</v>
      </c>
      <c r="V60">
        <v>443056.13</v>
      </c>
      <c r="W60">
        <v>291313.5</v>
      </c>
      <c r="X60">
        <v>623188.13</v>
      </c>
      <c r="AA60">
        <v>53387.02</v>
      </c>
      <c r="AB60">
        <v>15955.86</v>
      </c>
    </row>
    <row r="61" spans="1:28" x14ac:dyDescent="0.25">
      <c r="A61" t="s">
        <v>3056</v>
      </c>
      <c r="B61">
        <v>149271.75</v>
      </c>
      <c r="D61">
        <v>61289.51</v>
      </c>
      <c r="F61">
        <v>745236.34</v>
      </c>
      <c r="G61">
        <v>227946.44</v>
      </c>
      <c r="L61">
        <v>8.08</v>
      </c>
      <c r="O61">
        <v>-246401.9</v>
      </c>
      <c r="P61">
        <v>1419953.5</v>
      </c>
      <c r="S61">
        <v>24017.74</v>
      </c>
      <c r="V61">
        <v>324390</v>
      </c>
      <c r="W61">
        <v>257730.68</v>
      </c>
      <c r="X61">
        <v>501327</v>
      </c>
      <c r="AA61">
        <v>35706.22</v>
      </c>
      <c r="AB61">
        <v>8183.34</v>
      </c>
    </row>
    <row r="62" spans="1:28" x14ac:dyDescent="0.25">
      <c r="A62" t="s">
        <v>3057</v>
      </c>
      <c r="B62">
        <v>223076.07</v>
      </c>
      <c r="D62">
        <v>21478.38</v>
      </c>
      <c r="F62">
        <v>441365.7</v>
      </c>
      <c r="G62">
        <v>166331.21</v>
      </c>
      <c r="L62">
        <v>5.9</v>
      </c>
      <c r="O62">
        <v>-1159716.75</v>
      </c>
      <c r="P62">
        <v>1982389.67</v>
      </c>
      <c r="S62">
        <v>15092.37</v>
      </c>
      <c r="V62">
        <v>396470</v>
      </c>
      <c r="W62">
        <v>253433</v>
      </c>
      <c r="X62">
        <v>543804</v>
      </c>
      <c r="AA62">
        <v>25310.49</v>
      </c>
      <c r="AB62">
        <v>9533.34</v>
      </c>
    </row>
    <row r="63" spans="1:28" x14ac:dyDescent="0.25">
      <c r="A63" t="s">
        <v>3058</v>
      </c>
      <c r="B63">
        <v>752697.66</v>
      </c>
      <c r="D63">
        <v>64450.03</v>
      </c>
      <c r="F63">
        <v>403625.18</v>
      </c>
      <c r="G63">
        <v>170848.21</v>
      </c>
      <c r="O63">
        <v>-107188.49</v>
      </c>
      <c r="P63">
        <v>1478254.91</v>
      </c>
      <c r="S63">
        <v>22397.09</v>
      </c>
      <c r="V63">
        <v>416760</v>
      </c>
      <c r="W63">
        <v>240238.85</v>
      </c>
      <c r="X63">
        <v>568552</v>
      </c>
      <c r="AA63">
        <v>34946.78</v>
      </c>
      <c r="AB63">
        <v>5205</v>
      </c>
    </row>
    <row r="64" spans="1:28" x14ac:dyDescent="0.25">
      <c r="A64" t="s">
        <v>3059</v>
      </c>
      <c r="B64">
        <v>320036.02</v>
      </c>
      <c r="D64">
        <v>55146.94</v>
      </c>
      <c r="F64">
        <v>1449002.94</v>
      </c>
      <c r="G64">
        <v>9357.18</v>
      </c>
      <c r="H64">
        <v>9551.1299999999992</v>
      </c>
      <c r="L64">
        <v>-1845</v>
      </c>
      <c r="O64">
        <v>1396138.78</v>
      </c>
      <c r="P64">
        <v>424358.77</v>
      </c>
      <c r="S64">
        <v>23756.44</v>
      </c>
      <c r="V64">
        <v>575370</v>
      </c>
      <c r="W64">
        <v>275589.75</v>
      </c>
      <c r="X64">
        <v>734040.77</v>
      </c>
      <c r="AA64">
        <v>50797.98</v>
      </c>
      <c r="AB64">
        <v>29735.54</v>
      </c>
    </row>
    <row r="65" spans="1:28" x14ac:dyDescent="0.25">
      <c r="A65" t="s">
        <v>3060</v>
      </c>
      <c r="B65">
        <v>218603.3</v>
      </c>
      <c r="D65">
        <v>28666.05</v>
      </c>
      <c r="F65">
        <v>137159.70000000001</v>
      </c>
      <c r="G65">
        <v>12485.89</v>
      </c>
      <c r="L65">
        <v>4268.8599999999997</v>
      </c>
      <c r="O65">
        <v>-112963</v>
      </c>
      <c r="P65">
        <v>457634.96</v>
      </c>
      <c r="S65">
        <v>28541.98</v>
      </c>
      <c r="V65">
        <v>393090</v>
      </c>
      <c r="W65">
        <v>266525.25</v>
      </c>
      <c r="X65">
        <v>537505</v>
      </c>
      <c r="AA65">
        <v>46118.51</v>
      </c>
      <c r="AB65">
        <v>6422.1</v>
      </c>
    </row>
    <row r="66" spans="1:28" x14ac:dyDescent="0.25">
      <c r="A66" t="s">
        <v>3061</v>
      </c>
      <c r="B66">
        <v>441790.92</v>
      </c>
      <c r="D66">
        <v>110197.04</v>
      </c>
      <c r="F66">
        <v>4</v>
      </c>
      <c r="G66">
        <v>45701.3</v>
      </c>
      <c r="O66">
        <v>-710761.06</v>
      </c>
      <c r="P66">
        <v>1208029.25</v>
      </c>
      <c r="S66">
        <v>24983.040000000001</v>
      </c>
      <c r="V66">
        <v>418080</v>
      </c>
      <c r="W66">
        <v>370618.25</v>
      </c>
      <c r="X66">
        <v>621164</v>
      </c>
      <c r="AA66">
        <v>34691.07</v>
      </c>
      <c r="AB66">
        <v>10153.65</v>
      </c>
    </row>
    <row r="67" spans="1:28" x14ac:dyDescent="0.25">
      <c r="A67" t="s">
        <v>3062</v>
      </c>
      <c r="B67">
        <v>346552.45</v>
      </c>
      <c r="D67">
        <v>52118.96</v>
      </c>
      <c r="F67">
        <v>626996.6</v>
      </c>
      <c r="G67">
        <v>260504.42</v>
      </c>
      <c r="L67">
        <v>860</v>
      </c>
      <c r="N67">
        <v>-1130627.03</v>
      </c>
      <c r="O67">
        <v>5359.66</v>
      </c>
      <c r="P67">
        <v>2340789.7799999998</v>
      </c>
      <c r="S67">
        <v>24436.79</v>
      </c>
      <c r="V67">
        <v>454470</v>
      </c>
      <c r="W67">
        <v>235829.25</v>
      </c>
      <c r="X67">
        <v>595311</v>
      </c>
      <c r="AA67">
        <v>30053.15</v>
      </c>
      <c r="AB67">
        <v>1964.37</v>
      </c>
    </row>
    <row r="68" spans="1:28" x14ac:dyDescent="0.25">
      <c r="A68" t="s">
        <v>3063</v>
      </c>
      <c r="B68">
        <v>152417.60999999999</v>
      </c>
      <c r="D68">
        <v>57512.83</v>
      </c>
      <c r="F68">
        <v>82739</v>
      </c>
      <c r="G68">
        <v>316638.05</v>
      </c>
      <c r="L68">
        <v>5.9</v>
      </c>
      <c r="O68">
        <v>107520.52</v>
      </c>
      <c r="P68">
        <v>489048.9</v>
      </c>
      <c r="S68">
        <v>36125.99</v>
      </c>
      <c r="V68">
        <v>379390</v>
      </c>
      <c r="W68">
        <v>287213</v>
      </c>
      <c r="X68">
        <v>559995</v>
      </c>
      <c r="AA68">
        <v>71463.39</v>
      </c>
      <c r="AB68">
        <v>3000.93</v>
      </c>
    </row>
    <row r="69" spans="1:28" x14ac:dyDescent="0.25">
      <c r="A69" t="s">
        <v>3177</v>
      </c>
      <c r="B69">
        <v>326130.21000000002</v>
      </c>
      <c r="D69">
        <v>63670.14</v>
      </c>
      <c r="F69">
        <v>1383062.57</v>
      </c>
      <c r="G69">
        <v>504985.99</v>
      </c>
      <c r="O69">
        <v>-218064.43</v>
      </c>
      <c r="P69">
        <v>2396007.25</v>
      </c>
      <c r="S69">
        <v>58261.72</v>
      </c>
      <c r="V69">
        <v>739680</v>
      </c>
      <c r="W69">
        <v>329965.24</v>
      </c>
      <c r="X69">
        <v>888428</v>
      </c>
      <c r="AA69">
        <v>48282.05</v>
      </c>
      <c r="AB69">
        <v>33553.32</v>
      </c>
    </row>
    <row r="70" spans="1:28" x14ac:dyDescent="0.25">
      <c r="A70" t="s">
        <v>3188</v>
      </c>
      <c r="B70">
        <v>380861.32</v>
      </c>
      <c r="D70">
        <v>79463.460000000006</v>
      </c>
      <c r="F70">
        <v>4227350.07</v>
      </c>
      <c r="G70">
        <v>5651.7</v>
      </c>
      <c r="L70">
        <v>57</v>
      </c>
      <c r="O70">
        <v>-1658286.97</v>
      </c>
      <c r="P70">
        <v>6403982.4100000001</v>
      </c>
      <c r="S70">
        <v>21902.95</v>
      </c>
      <c r="V70">
        <v>372060</v>
      </c>
      <c r="W70">
        <v>222107.5</v>
      </c>
      <c r="X70">
        <v>492590</v>
      </c>
      <c r="Z70">
        <v>2500</v>
      </c>
      <c r="AA70">
        <v>64551.64</v>
      </c>
      <c r="AB70">
        <v>55117.2</v>
      </c>
    </row>
    <row r="71" spans="1:28" x14ac:dyDescent="0.25">
      <c r="A71" t="s">
        <v>3064</v>
      </c>
      <c r="B71">
        <v>772649.24</v>
      </c>
      <c r="C71">
        <v>0</v>
      </c>
      <c r="D71">
        <v>426225.11</v>
      </c>
      <c r="F71">
        <v>652896.23</v>
      </c>
      <c r="G71">
        <v>-7452.49</v>
      </c>
      <c r="L71">
        <v>296</v>
      </c>
      <c r="O71">
        <v>-651663.09</v>
      </c>
      <c r="P71">
        <v>2227185.62</v>
      </c>
      <c r="S71">
        <v>742296.85</v>
      </c>
      <c r="V71">
        <v>990170</v>
      </c>
      <c r="X71">
        <v>1162574</v>
      </c>
      <c r="AA71">
        <v>177898.8</v>
      </c>
      <c r="AB71">
        <v>21801.99</v>
      </c>
    </row>
    <row r="72" spans="1:28" x14ac:dyDescent="0.25">
      <c r="A72" t="s">
        <v>3065</v>
      </c>
      <c r="B72">
        <v>814205.28</v>
      </c>
      <c r="C72">
        <v>0</v>
      </c>
      <c r="D72">
        <v>441552.93</v>
      </c>
      <c r="F72">
        <v>189086.37</v>
      </c>
      <c r="G72">
        <v>-4842.58</v>
      </c>
      <c r="L72">
        <v>3034.5</v>
      </c>
      <c r="O72">
        <v>-2682010.44</v>
      </c>
      <c r="P72">
        <v>4014093.13</v>
      </c>
      <c r="S72">
        <v>486741.85</v>
      </c>
      <c r="U72">
        <v>292.77999999999997</v>
      </c>
      <c r="V72">
        <v>618070</v>
      </c>
      <c r="X72">
        <v>791972.79</v>
      </c>
      <c r="AA72">
        <v>89550.01</v>
      </c>
      <c r="AB72">
        <v>22934.52</v>
      </c>
    </row>
    <row r="73" spans="1:28" x14ac:dyDescent="0.25">
      <c r="A73" t="s">
        <v>3066</v>
      </c>
      <c r="B73">
        <v>1009939.64</v>
      </c>
      <c r="C73">
        <v>0</v>
      </c>
      <c r="D73">
        <v>78317.5</v>
      </c>
      <c r="F73">
        <v>-46644.66</v>
      </c>
      <c r="G73">
        <v>126388.49</v>
      </c>
      <c r="L73">
        <v>96.26</v>
      </c>
      <c r="O73">
        <v>-1208337.76</v>
      </c>
      <c r="P73">
        <v>2082417.38</v>
      </c>
      <c r="S73">
        <v>648279.37</v>
      </c>
      <c r="V73">
        <v>788350</v>
      </c>
      <c r="X73">
        <v>952785.08</v>
      </c>
      <c r="AA73">
        <v>86082.55</v>
      </c>
      <c r="AB73">
        <v>2799.15</v>
      </c>
    </row>
    <row r="74" spans="1:28" x14ac:dyDescent="0.25">
      <c r="A74" t="s">
        <v>3067</v>
      </c>
      <c r="B74">
        <v>796115.18</v>
      </c>
      <c r="C74">
        <v>0</v>
      </c>
      <c r="D74">
        <v>137143.66</v>
      </c>
      <c r="F74">
        <v>4</v>
      </c>
      <c r="G74">
        <v>251057.84</v>
      </c>
      <c r="O74">
        <v>-1177719.31</v>
      </c>
      <c r="P74">
        <v>2028298.74</v>
      </c>
      <c r="S74">
        <v>734263.13</v>
      </c>
      <c r="V74">
        <v>730200</v>
      </c>
      <c r="X74">
        <v>924354</v>
      </c>
      <c r="AA74">
        <v>120804.79</v>
      </c>
      <c r="AB74">
        <v>7945.59</v>
      </c>
    </row>
    <row r="75" spans="1:28" x14ac:dyDescent="0.25">
      <c r="A75" t="s">
        <v>3068</v>
      </c>
      <c r="B75">
        <v>556582.12</v>
      </c>
      <c r="C75">
        <v>0</v>
      </c>
      <c r="D75">
        <v>72867.039999999994</v>
      </c>
      <c r="F75">
        <v>-60857.25</v>
      </c>
      <c r="G75">
        <v>83064.56</v>
      </c>
      <c r="L75">
        <v>231.2</v>
      </c>
      <c r="O75">
        <v>-2243773.7000000002</v>
      </c>
      <c r="P75">
        <v>2569886.96</v>
      </c>
      <c r="S75">
        <v>710802.46</v>
      </c>
      <c r="U75">
        <v>87.74</v>
      </c>
      <c r="V75">
        <v>680070</v>
      </c>
      <c r="X75">
        <v>866464</v>
      </c>
      <c r="AA75">
        <v>93739.199999999997</v>
      </c>
      <c r="AB75">
        <v>2807.49</v>
      </c>
    </row>
    <row r="76" spans="1:28" x14ac:dyDescent="0.25">
      <c r="A76" t="s">
        <v>3069</v>
      </c>
      <c r="B76">
        <v>626130.53</v>
      </c>
      <c r="C76">
        <v>0</v>
      </c>
      <c r="D76">
        <v>32563.94</v>
      </c>
      <c r="F76">
        <v>-120703.46</v>
      </c>
      <c r="G76">
        <v>-77639.100000000006</v>
      </c>
      <c r="O76">
        <v>-1057340.58</v>
      </c>
      <c r="P76">
        <v>1423307.83</v>
      </c>
      <c r="S76">
        <v>388182.88</v>
      </c>
      <c r="U76">
        <v>695.02</v>
      </c>
      <c r="V76">
        <v>527040</v>
      </c>
      <c r="X76">
        <v>673830</v>
      </c>
      <c r="AA76">
        <v>47664.07</v>
      </c>
      <c r="AB76">
        <v>19001.669999999998</v>
      </c>
    </row>
    <row r="77" spans="1:28" x14ac:dyDescent="0.25">
      <c r="A77" t="s">
        <v>3178</v>
      </c>
      <c r="B77">
        <v>498096.32</v>
      </c>
      <c r="C77">
        <v>0</v>
      </c>
      <c r="D77">
        <v>285484.98</v>
      </c>
      <c r="F77">
        <v>-116370.59</v>
      </c>
      <c r="G77">
        <v>7437.01</v>
      </c>
      <c r="L77">
        <v>768.39</v>
      </c>
      <c r="O77">
        <v>-1415934.05</v>
      </c>
      <c r="P77">
        <v>2051654.89</v>
      </c>
      <c r="S77">
        <v>378927.35999999999</v>
      </c>
      <c r="V77">
        <v>631510</v>
      </c>
      <c r="X77">
        <v>782433</v>
      </c>
      <c r="AA77">
        <v>105500.88</v>
      </c>
      <c r="AB77">
        <v>2707.49</v>
      </c>
    </row>
    <row r="78" spans="1:28" x14ac:dyDescent="0.25">
      <c r="A78" t="s">
        <v>3070</v>
      </c>
      <c r="B78">
        <v>262860.68</v>
      </c>
      <c r="C78">
        <v>0</v>
      </c>
      <c r="D78">
        <v>60129.63</v>
      </c>
      <c r="F78">
        <v>657927.18999999994</v>
      </c>
      <c r="G78">
        <v>15896.29</v>
      </c>
      <c r="L78">
        <v>0</v>
      </c>
      <c r="O78">
        <v>-627936.68000000005</v>
      </c>
      <c r="P78">
        <v>1625943.2</v>
      </c>
      <c r="S78">
        <v>398138.56</v>
      </c>
      <c r="V78">
        <v>326010</v>
      </c>
      <c r="X78">
        <v>445433</v>
      </c>
      <c r="AA78">
        <v>140472.65</v>
      </c>
      <c r="AB78">
        <v>50180.639999999999</v>
      </c>
    </row>
    <row r="79" spans="1:28" x14ac:dyDescent="0.25">
      <c r="A79" t="s">
        <v>3071</v>
      </c>
      <c r="B79">
        <v>450386.26</v>
      </c>
      <c r="C79">
        <v>0</v>
      </c>
      <c r="D79">
        <v>52379.96</v>
      </c>
      <c r="F79">
        <v>379025.99</v>
      </c>
      <c r="G79">
        <v>31791.88</v>
      </c>
      <c r="O79">
        <v>-974111.54</v>
      </c>
      <c r="P79">
        <v>1700209.39</v>
      </c>
      <c r="S79">
        <v>566174.4</v>
      </c>
      <c r="T79">
        <v>138000</v>
      </c>
      <c r="V79">
        <v>430640</v>
      </c>
      <c r="X79">
        <v>604618</v>
      </c>
      <c r="AA79">
        <v>209681.06</v>
      </c>
      <c r="AB79">
        <v>22959.1</v>
      </c>
    </row>
    <row r="80" spans="1:28" x14ac:dyDescent="0.25">
      <c r="A80" t="s">
        <v>3072</v>
      </c>
      <c r="B80">
        <v>422607.35999999999</v>
      </c>
      <c r="C80">
        <v>0</v>
      </c>
      <c r="D80">
        <v>60539.94</v>
      </c>
      <c r="F80">
        <v>479199.48</v>
      </c>
      <c r="G80">
        <v>16169.69</v>
      </c>
      <c r="L80">
        <v>0</v>
      </c>
      <c r="O80">
        <v>-583035.37</v>
      </c>
      <c r="P80">
        <v>1448416.88</v>
      </c>
      <c r="S80">
        <v>454318.53</v>
      </c>
      <c r="T80">
        <v>36000</v>
      </c>
      <c r="V80">
        <v>471120</v>
      </c>
      <c r="X80">
        <v>594745</v>
      </c>
      <c r="AA80">
        <v>146880.43</v>
      </c>
      <c r="AB80">
        <v>37943.14</v>
      </c>
    </row>
    <row r="81" spans="1:28" x14ac:dyDescent="0.25">
      <c r="A81" t="s">
        <v>3073</v>
      </c>
      <c r="B81">
        <v>328289.71999999997</v>
      </c>
      <c r="C81">
        <v>0</v>
      </c>
      <c r="D81">
        <v>19304.740000000002</v>
      </c>
      <c r="F81">
        <v>370792.31</v>
      </c>
      <c r="G81">
        <v>28214.84</v>
      </c>
      <c r="L81">
        <v>470</v>
      </c>
      <c r="O81">
        <v>-1169850.67</v>
      </c>
      <c r="P81">
        <v>2079850.72</v>
      </c>
      <c r="S81">
        <v>374856.62</v>
      </c>
      <c r="V81">
        <v>361950</v>
      </c>
      <c r="X81">
        <v>489854</v>
      </c>
      <c r="AA81">
        <v>170594.28</v>
      </c>
      <c r="AB81">
        <v>164591.78</v>
      </c>
    </row>
    <row r="82" spans="1:28" x14ac:dyDescent="0.25">
      <c r="A82" t="s">
        <v>3074</v>
      </c>
      <c r="B82">
        <v>428370.63</v>
      </c>
      <c r="C82">
        <v>0</v>
      </c>
      <c r="D82">
        <v>28339.16</v>
      </c>
      <c r="F82">
        <v>447288.15</v>
      </c>
      <c r="G82">
        <v>43493.77</v>
      </c>
      <c r="O82">
        <v>-604942.34</v>
      </c>
      <c r="P82">
        <v>1478004.6</v>
      </c>
      <c r="S82">
        <v>464141.29</v>
      </c>
      <c r="V82">
        <v>280790</v>
      </c>
      <c r="X82">
        <v>374794</v>
      </c>
      <c r="AA82">
        <v>176210.83</v>
      </c>
      <c r="AB82">
        <v>49922.01</v>
      </c>
    </row>
    <row r="83" spans="1:28" x14ac:dyDescent="0.25">
      <c r="A83" t="s">
        <v>3075</v>
      </c>
      <c r="B83">
        <v>368826.53</v>
      </c>
      <c r="C83">
        <v>0</v>
      </c>
      <c r="D83">
        <v>69789.570000000007</v>
      </c>
      <c r="F83">
        <v>336447.65</v>
      </c>
      <c r="G83">
        <v>560738.24</v>
      </c>
      <c r="L83">
        <v>0</v>
      </c>
      <c r="O83">
        <v>-468707.54</v>
      </c>
      <c r="P83">
        <v>1774409.19</v>
      </c>
      <c r="S83">
        <v>507716.42</v>
      </c>
      <c r="U83">
        <v>92.81</v>
      </c>
      <c r="V83">
        <v>458330</v>
      </c>
      <c r="X83">
        <v>667497</v>
      </c>
      <c r="AA83">
        <v>123280.33</v>
      </c>
      <c r="AB83">
        <v>58286.559999999998</v>
      </c>
    </row>
    <row r="84" spans="1:28" x14ac:dyDescent="0.25">
      <c r="A84" t="s">
        <v>3076</v>
      </c>
      <c r="B84">
        <v>213034.45</v>
      </c>
      <c r="C84">
        <v>0</v>
      </c>
      <c r="D84">
        <v>63414.39</v>
      </c>
      <c r="F84">
        <v>621656.18000000005</v>
      </c>
      <c r="G84">
        <v>24466.5</v>
      </c>
      <c r="O84">
        <v>-729108.34</v>
      </c>
      <c r="P84">
        <v>1568940.19</v>
      </c>
      <c r="S84">
        <v>494527.79</v>
      </c>
      <c r="V84">
        <v>606060</v>
      </c>
      <c r="X84">
        <v>759884</v>
      </c>
      <c r="AA84">
        <v>117114.94</v>
      </c>
      <c r="AB84">
        <v>42586.18</v>
      </c>
    </row>
    <row r="85" spans="1:28" x14ac:dyDescent="0.25">
      <c r="A85" t="s">
        <v>3077</v>
      </c>
      <c r="B85">
        <v>385340.4</v>
      </c>
      <c r="C85">
        <v>0</v>
      </c>
      <c r="D85">
        <v>21436.81</v>
      </c>
      <c r="F85">
        <v>288503.49</v>
      </c>
      <c r="G85">
        <v>7782.74</v>
      </c>
      <c r="O85">
        <v>-857620.83</v>
      </c>
      <c r="P85">
        <v>1499346.49</v>
      </c>
      <c r="S85">
        <v>437829.6</v>
      </c>
      <c r="T85">
        <v>30000</v>
      </c>
      <c r="V85">
        <v>456140</v>
      </c>
      <c r="X85">
        <v>568112</v>
      </c>
      <c r="AA85">
        <v>164376.04</v>
      </c>
      <c r="AB85">
        <v>26718.78</v>
      </c>
    </row>
    <row r="86" spans="1:28" x14ac:dyDescent="0.25">
      <c r="A86" t="s">
        <v>3184</v>
      </c>
      <c r="B86">
        <v>265322.64</v>
      </c>
      <c r="C86">
        <v>0</v>
      </c>
      <c r="D86">
        <v>16775.650000000001</v>
      </c>
      <c r="F86">
        <v>400435.25</v>
      </c>
      <c r="G86">
        <v>14428</v>
      </c>
      <c r="L86">
        <v>0</v>
      </c>
      <c r="O86">
        <v>-1687938.17</v>
      </c>
      <c r="P86">
        <v>2293429.0699999998</v>
      </c>
      <c r="S86">
        <v>337883.12</v>
      </c>
      <c r="T86">
        <v>60000</v>
      </c>
      <c r="V86">
        <v>206600</v>
      </c>
      <c r="X86">
        <v>282214</v>
      </c>
      <c r="AA86">
        <v>111279.27</v>
      </c>
      <c r="AB86">
        <v>26694.21</v>
      </c>
    </row>
    <row r="87" spans="1:28" x14ac:dyDescent="0.25">
      <c r="A87" t="s">
        <v>3078</v>
      </c>
      <c r="B87">
        <v>436144.2</v>
      </c>
      <c r="C87">
        <v>0</v>
      </c>
      <c r="D87">
        <v>46340.61</v>
      </c>
      <c r="F87">
        <v>442473.85</v>
      </c>
      <c r="G87">
        <v>71739.199999999997</v>
      </c>
      <c r="O87">
        <v>1135463.68</v>
      </c>
      <c r="S87">
        <v>56638.51</v>
      </c>
      <c r="T87">
        <v>1330</v>
      </c>
      <c r="V87">
        <v>379850</v>
      </c>
      <c r="X87">
        <v>449749</v>
      </c>
      <c r="AA87">
        <v>67953.5</v>
      </c>
      <c r="AB87">
        <v>18556.830000000002</v>
      </c>
    </row>
    <row r="88" spans="1:28" x14ac:dyDescent="0.25">
      <c r="A88" t="s">
        <v>3079</v>
      </c>
      <c r="B88">
        <v>322813.32</v>
      </c>
      <c r="C88">
        <v>0</v>
      </c>
      <c r="D88">
        <v>4103.22</v>
      </c>
      <c r="F88">
        <v>2157993.67</v>
      </c>
      <c r="G88">
        <v>69600.23</v>
      </c>
      <c r="O88">
        <v>2670277.84</v>
      </c>
      <c r="S88">
        <v>41600.480000000003</v>
      </c>
      <c r="V88">
        <v>301110</v>
      </c>
      <c r="X88">
        <v>374241</v>
      </c>
      <c r="AA88">
        <v>40938.11</v>
      </c>
      <c r="AB88">
        <v>10348.77</v>
      </c>
    </row>
    <row r="89" spans="1:28" x14ac:dyDescent="0.25">
      <c r="A89" t="s">
        <v>3080</v>
      </c>
      <c r="B89">
        <v>856271.6</v>
      </c>
      <c r="C89">
        <v>0</v>
      </c>
      <c r="D89">
        <v>11139.74</v>
      </c>
      <c r="F89">
        <v>2005569.64</v>
      </c>
      <c r="G89">
        <v>-39814.480000000003</v>
      </c>
      <c r="O89">
        <v>2724094.23</v>
      </c>
      <c r="S89">
        <v>48678.05</v>
      </c>
      <c r="T89">
        <v>229440</v>
      </c>
      <c r="V89">
        <v>490210</v>
      </c>
      <c r="W89">
        <v>587.42999999999995</v>
      </c>
      <c r="X89">
        <v>527782</v>
      </c>
      <c r="AA89">
        <v>62602.63</v>
      </c>
      <c r="AB89">
        <v>38633.58</v>
      </c>
    </row>
    <row r="90" spans="1:28" x14ac:dyDescent="0.25">
      <c r="A90" t="s">
        <v>3173</v>
      </c>
      <c r="B90">
        <v>151360.26999999999</v>
      </c>
      <c r="C90">
        <v>0</v>
      </c>
      <c r="D90">
        <v>10341.049999999999</v>
      </c>
      <c r="F90">
        <v>215543.76</v>
      </c>
      <c r="G90">
        <v>44666.48</v>
      </c>
      <c r="O90">
        <v>516568.53</v>
      </c>
      <c r="S90">
        <v>24794.1</v>
      </c>
      <c r="V90">
        <v>215260</v>
      </c>
      <c r="X90">
        <v>252351</v>
      </c>
      <c r="AA90">
        <v>44106.38</v>
      </c>
      <c r="AB90">
        <v>13128.69</v>
      </c>
    </row>
    <row r="91" spans="1:28" x14ac:dyDescent="0.25">
      <c r="A91" t="s">
        <v>3081</v>
      </c>
      <c r="B91">
        <v>348021.61</v>
      </c>
      <c r="C91">
        <v>0</v>
      </c>
      <c r="D91">
        <v>89569.29</v>
      </c>
      <c r="F91">
        <v>259730.37</v>
      </c>
      <c r="G91">
        <v>41</v>
      </c>
      <c r="L91">
        <v>9.34</v>
      </c>
      <c r="O91">
        <v>-1777299.81</v>
      </c>
      <c r="P91">
        <v>2452917.63</v>
      </c>
      <c r="S91">
        <v>524746.12</v>
      </c>
      <c r="T91">
        <v>52960</v>
      </c>
      <c r="U91">
        <v>15.16</v>
      </c>
      <c r="V91">
        <v>652830</v>
      </c>
      <c r="W91">
        <v>10500</v>
      </c>
      <c r="X91">
        <v>803095</v>
      </c>
      <c r="AA91">
        <v>353825.34</v>
      </c>
      <c r="AB91">
        <v>6333.33</v>
      </c>
    </row>
    <row r="92" spans="1:28" x14ac:dyDescent="0.25">
      <c r="A92" t="s">
        <v>3082</v>
      </c>
      <c r="B92">
        <v>78645.98</v>
      </c>
      <c r="C92">
        <v>0</v>
      </c>
      <c r="D92">
        <v>28188.02</v>
      </c>
      <c r="F92">
        <v>5</v>
      </c>
      <c r="G92">
        <v>44467.97</v>
      </c>
      <c r="L92">
        <v>46.73</v>
      </c>
      <c r="O92">
        <v>-1839967.35</v>
      </c>
      <c r="P92">
        <v>1997915.47</v>
      </c>
      <c r="S92">
        <v>272870.19</v>
      </c>
      <c r="T92">
        <v>21000</v>
      </c>
      <c r="V92">
        <v>417960</v>
      </c>
      <c r="W92">
        <v>4500</v>
      </c>
      <c r="X92">
        <v>537053</v>
      </c>
      <c r="Y92">
        <v>3000</v>
      </c>
      <c r="AA92">
        <v>141977.63</v>
      </c>
      <c r="AB92">
        <v>1649.94</v>
      </c>
    </row>
    <row r="93" spans="1:28" x14ac:dyDescent="0.25">
      <c r="A93" t="s">
        <v>3083</v>
      </c>
      <c r="B93">
        <v>90414.66</v>
      </c>
      <c r="C93">
        <v>0</v>
      </c>
      <c r="D93">
        <v>20377.849999999999</v>
      </c>
      <c r="F93">
        <v>5</v>
      </c>
      <c r="G93">
        <v>124582.24</v>
      </c>
      <c r="O93">
        <v>-1900021.98</v>
      </c>
      <c r="P93">
        <v>2154589.06</v>
      </c>
      <c r="S93">
        <v>425605.58</v>
      </c>
      <c r="T93">
        <v>47891</v>
      </c>
      <c r="U93">
        <v>24.29</v>
      </c>
      <c r="V93">
        <v>596250</v>
      </c>
      <c r="W93">
        <v>9000</v>
      </c>
      <c r="X93">
        <v>765777</v>
      </c>
      <c r="AA93">
        <v>258971.75</v>
      </c>
      <c r="AB93">
        <v>15309.45</v>
      </c>
    </row>
    <row r="94" spans="1:28" x14ac:dyDescent="0.25">
      <c r="A94" t="s">
        <v>3084</v>
      </c>
      <c r="B94">
        <v>400063.64</v>
      </c>
      <c r="C94">
        <v>0</v>
      </c>
      <c r="D94">
        <v>43203.86</v>
      </c>
      <c r="F94">
        <v>3</v>
      </c>
      <c r="G94">
        <v>5945.82</v>
      </c>
      <c r="L94">
        <v>-500</v>
      </c>
      <c r="O94">
        <v>-257926.3</v>
      </c>
      <c r="P94">
        <v>679279.9</v>
      </c>
      <c r="S94">
        <v>506379.54</v>
      </c>
      <c r="T94">
        <v>65320</v>
      </c>
      <c r="V94">
        <v>501000</v>
      </c>
      <c r="X94">
        <v>662649</v>
      </c>
      <c r="AA94">
        <v>309285.31</v>
      </c>
      <c r="AB94">
        <v>3665.01</v>
      </c>
    </row>
    <row r="95" spans="1:28" x14ac:dyDescent="0.25">
      <c r="A95" t="s">
        <v>3085</v>
      </c>
      <c r="B95">
        <v>340968.37</v>
      </c>
      <c r="C95">
        <v>0</v>
      </c>
      <c r="D95">
        <v>16823.82</v>
      </c>
      <c r="F95">
        <v>2168.33</v>
      </c>
      <c r="G95">
        <v>63677.52</v>
      </c>
      <c r="O95">
        <v>-1928458.6</v>
      </c>
      <c r="P95">
        <v>2305013.7999999998</v>
      </c>
      <c r="S95">
        <v>333238.25</v>
      </c>
      <c r="T95">
        <v>50400</v>
      </c>
      <c r="V95">
        <v>572670</v>
      </c>
      <c r="W95">
        <v>7500</v>
      </c>
      <c r="X95">
        <v>684380</v>
      </c>
      <c r="AA95">
        <v>163007.84</v>
      </c>
      <c r="AB95">
        <v>9000.57</v>
      </c>
    </row>
    <row r="96" spans="1:28" x14ac:dyDescent="0.25">
      <c r="A96" t="s">
        <v>3086</v>
      </c>
      <c r="B96">
        <v>340046.2</v>
      </c>
      <c r="C96">
        <v>0</v>
      </c>
      <c r="D96">
        <v>36142.89</v>
      </c>
      <c r="F96">
        <v>4</v>
      </c>
      <c r="G96">
        <v>3321.38</v>
      </c>
      <c r="L96">
        <v>256.14</v>
      </c>
      <c r="O96">
        <v>167918.86</v>
      </c>
      <c r="P96">
        <v>266818</v>
      </c>
      <c r="S96">
        <v>316617.84000000003</v>
      </c>
      <c r="T96">
        <v>34000</v>
      </c>
      <c r="V96">
        <v>661860</v>
      </c>
      <c r="W96">
        <v>9000</v>
      </c>
      <c r="X96">
        <v>757489</v>
      </c>
      <c r="AA96">
        <v>252436.37</v>
      </c>
      <c r="AB96">
        <v>3367.5</v>
      </c>
    </row>
    <row r="97" spans="1:28" x14ac:dyDescent="0.25">
      <c r="A97" t="s">
        <v>3087</v>
      </c>
      <c r="B97">
        <v>220058.14</v>
      </c>
      <c r="C97">
        <v>0</v>
      </c>
      <c r="D97">
        <v>29176.86</v>
      </c>
      <c r="F97">
        <v>34106</v>
      </c>
      <c r="G97">
        <v>65702.94</v>
      </c>
      <c r="L97">
        <v>2035.78</v>
      </c>
      <c r="O97">
        <v>-1495769.9</v>
      </c>
      <c r="P97">
        <v>1877398.81</v>
      </c>
      <c r="S97">
        <v>326953.08</v>
      </c>
      <c r="V97">
        <v>430950</v>
      </c>
      <c r="W97">
        <v>4500</v>
      </c>
      <c r="X97">
        <v>585774</v>
      </c>
      <c r="AA97">
        <v>149051.24</v>
      </c>
      <c r="AB97">
        <v>6186.09</v>
      </c>
    </row>
    <row r="98" spans="1:28" x14ac:dyDescent="0.25">
      <c r="A98" t="s">
        <v>3088</v>
      </c>
      <c r="B98">
        <v>40719.440000000002</v>
      </c>
      <c r="C98">
        <v>0</v>
      </c>
      <c r="D98">
        <v>41621.83</v>
      </c>
      <c r="F98">
        <v>470364.11</v>
      </c>
      <c r="G98">
        <v>31.05</v>
      </c>
      <c r="L98">
        <v>655.75</v>
      </c>
      <c r="O98">
        <v>-216721.96</v>
      </c>
      <c r="P98">
        <v>804941.61</v>
      </c>
      <c r="S98">
        <v>503459.34</v>
      </c>
      <c r="U98">
        <v>4.21</v>
      </c>
      <c r="V98">
        <v>521550</v>
      </c>
      <c r="W98">
        <v>7500</v>
      </c>
      <c r="X98">
        <v>679392</v>
      </c>
      <c r="AA98">
        <v>279515.5</v>
      </c>
      <c r="AB98">
        <v>3407.52</v>
      </c>
    </row>
    <row r="99" spans="1:28" x14ac:dyDescent="0.25">
      <c r="A99" t="s">
        <v>3089</v>
      </c>
      <c r="B99">
        <v>237265.8</v>
      </c>
      <c r="C99">
        <v>0</v>
      </c>
      <c r="D99">
        <v>22557.919999999998</v>
      </c>
      <c r="F99">
        <v>3</v>
      </c>
      <c r="G99">
        <v>4388.53</v>
      </c>
      <c r="O99">
        <v>-2269555.08</v>
      </c>
      <c r="P99">
        <v>2543552.06</v>
      </c>
      <c r="S99">
        <v>259432.85</v>
      </c>
      <c r="T99">
        <v>45760</v>
      </c>
      <c r="V99">
        <v>267900</v>
      </c>
      <c r="W99">
        <v>6000</v>
      </c>
      <c r="X99">
        <v>319448</v>
      </c>
      <c r="AA99">
        <v>218778.17</v>
      </c>
      <c r="AB99">
        <v>110.91</v>
      </c>
    </row>
    <row r="100" spans="1:28" x14ac:dyDescent="0.25">
      <c r="A100" t="s">
        <v>3090</v>
      </c>
      <c r="B100">
        <v>219672.07</v>
      </c>
      <c r="C100">
        <v>0</v>
      </c>
      <c r="D100">
        <v>37565.31</v>
      </c>
      <c r="F100">
        <v>32435.64</v>
      </c>
      <c r="G100">
        <v>121788.75</v>
      </c>
      <c r="L100">
        <v>190.27</v>
      </c>
      <c r="O100">
        <v>-1176848.45</v>
      </c>
      <c r="P100">
        <v>1708771</v>
      </c>
      <c r="S100">
        <v>387554.1</v>
      </c>
      <c r="T100">
        <v>55120</v>
      </c>
      <c r="U100">
        <v>17.12</v>
      </c>
      <c r="V100">
        <v>717660</v>
      </c>
      <c r="W100">
        <v>9000</v>
      </c>
      <c r="X100">
        <v>821459</v>
      </c>
      <c r="Z100">
        <v>1500</v>
      </c>
      <c r="AA100">
        <v>377364.74</v>
      </c>
      <c r="AB100">
        <v>33418.53</v>
      </c>
    </row>
    <row r="101" spans="1:28" x14ac:dyDescent="0.25">
      <c r="A101" t="s">
        <v>3091</v>
      </c>
      <c r="B101">
        <v>148901.9</v>
      </c>
      <c r="C101">
        <v>0</v>
      </c>
      <c r="D101">
        <v>68202.929999999993</v>
      </c>
      <c r="F101">
        <v>41227.9</v>
      </c>
      <c r="G101">
        <v>-71314.89</v>
      </c>
      <c r="L101">
        <v>1923</v>
      </c>
      <c r="O101">
        <v>-2102031.17</v>
      </c>
      <c r="P101">
        <v>2266060.31</v>
      </c>
      <c r="S101">
        <v>435466.5</v>
      </c>
      <c r="T101">
        <v>53680</v>
      </c>
      <c r="V101">
        <v>581670</v>
      </c>
      <c r="W101">
        <v>9000</v>
      </c>
      <c r="X101">
        <v>736310</v>
      </c>
      <c r="AA101">
        <v>236244.89</v>
      </c>
      <c r="AB101">
        <v>19970.91</v>
      </c>
    </row>
    <row r="102" spans="1:28" x14ac:dyDescent="0.25">
      <c r="A102" t="s">
        <v>3092</v>
      </c>
      <c r="B102">
        <v>109670.95</v>
      </c>
      <c r="C102">
        <v>0</v>
      </c>
      <c r="D102">
        <v>23515.79</v>
      </c>
      <c r="F102">
        <v>4</v>
      </c>
      <c r="G102">
        <v>3645.07</v>
      </c>
      <c r="O102">
        <v>-692972.73</v>
      </c>
      <c r="P102">
        <v>803987.63</v>
      </c>
      <c r="S102">
        <v>315205.03000000003</v>
      </c>
      <c r="T102">
        <v>29200</v>
      </c>
      <c r="V102">
        <v>302040</v>
      </c>
      <c r="W102">
        <v>4500</v>
      </c>
      <c r="X102">
        <v>423630</v>
      </c>
      <c r="AA102">
        <v>156539.9</v>
      </c>
      <c r="AB102">
        <v>416.67</v>
      </c>
    </row>
    <row r="103" spans="1:28" x14ac:dyDescent="0.25">
      <c r="A103" t="s">
        <v>3093</v>
      </c>
      <c r="B103">
        <v>452885.95</v>
      </c>
      <c r="C103">
        <v>0</v>
      </c>
      <c r="D103">
        <v>32673.13</v>
      </c>
      <c r="F103">
        <v>57712.24</v>
      </c>
      <c r="G103">
        <v>-440.43</v>
      </c>
      <c r="O103">
        <v>-2440959.6</v>
      </c>
      <c r="P103">
        <v>2982456.62</v>
      </c>
      <c r="S103">
        <v>367262.55</v>
      </c>
      <c r="T103">
        <v>30000</v>
      </c>
      <c r="V103">
        <v>499770</v>
      </c>
      <c r="W103">
        <v>10500</v>
      </c>
      <c r="X103">
        <v>629715</v>
      </c>
      <c r="AA103">
        <v>200558.99</v>
      </c>
      <c r="AB103">
        <v>7487.19</v>
      </c>
    </row>
    <row r="104" spans="1:28" x14ac:dyDescent="0.25">
      <c r="A104" t="s">
        <v>3094</v>
      </c>
      <c r="B104">
        <v>85252.46</v>
      </c>
      <c r="C104">
        <v>0</v>
      </c>
      <c r="D104">
        <v>28716.47</v>
      </c>
      <c r="F104">
        <v>5</v>
      </c>
      <c r="G104">
        <v>193482.6</v>
      </c>
      <c r="L104">
        <v>141.16999999999999</v>
      </c>
      <c r="O104">
        <v>-1736504.39</v>
      </c>
      <c r="P104">
        <v>2096504</v>
      </c>
      <c r="S104">
        <v>315599.74</v>
      </c>
      <c r="T104">
        <v>38880</v>
      </c>
      <c r="V104">
        <v>498850</v>
      </c>
      <c r="W104">
        <v>7500</v>
      </c>
      <c r="X104">
        <v>624876</v>
      </c>
      <c r="AA104">
        <v>229728.25</v>
      </c>
      <c r="AB104">
        <v>10084.74</v>
      </c>
    </row>
    <row r="105" spans="1:28" x14ac:dyDescent="0.25">
      <c r="A105" t="s">
        <v>3095</v>
      </c>
      <c r="B105">
        <v>81155.820000000007</v>
      </c>
      <c r="C105">
        <v>0</v>
      </c>
      <c r="D105">
        <v>57077.03</v>
      </c>
      <c r="F105">
        <v>224237.75</v>
      </c>
      <c r="G105">
        <v>111576.24</v>
      </c>
      <c r="L105">
        <v>101948.22</v>
      </c>
      <c r="O105">
        <v>-3937947.74</v>
      </c>
      <c r="P105">
        <v>4349913</v>
      </c>
      <c r="S105">
        <v>553446.63</v>
      </c>
      <c r="V105">
        <v>546090</v>
      </c>
      <c r="W105">
        <v>10234</v>
      </c>
      <c r="X105">
        <v>731882</v>
      </c>
      <c r="AA105">
        <v>319401.65000000002</v>
      </c>
      <c r="AB105">
        <v>40153.620000000003</v>
      </c>
    </row>
    <row r="106" spans="1:28" x14ac:dyDescent="0.25">
      <c r="A106" t="s">
        <v>3096</v>
      </c>
      <c r="B106">
        <v>399329.69</v>
      </c>
      <c r="C106">
        <v>0</v>
      </c>
      <c r="D106">
        <v>69872.12</v>
      </c>
      <c r="F106">
        <v>195089.93</v>
      </c>
      <c r="G106">
        <v>4256.6400000000003</v>
      </c>
      <c r="O106">
        <v>-758552.19</v>
      </c>
      <c r="P106">
        <v>1350408.04</v>
      </c>
      <c r="S106">
        <v>362642.34</v>
      </c>
      <c r="T106">
        <v>156840</v>
      </c>
      <c r="U106">
        <v>27.3</v>
      </c>
      <c r="V106">
        <v>531960</v>
      </c>
      <c r="W106">
        <v>9000</v>
      </c>
      <c r="X106">
        <v>684700</v>
      </c>
      <c r="AA106">
        <v>217057.11</v>
      </c>
      <c r="AB106">
        <v>6757.5</v>
      </c>
    </row>
    <row r="107" spans="1:28" x14ac:dyDescent="0.25">
      <c r="A107" t="s">
        <v>3179</v>
      </c>
      <c r="B107">
        <v>203130.34</v>
      </c>
      <c r="C107">
        <v>0</v>
      </c>
      <c r="D107">
        <v>30317.67</v>
      </c>
      <c r="F107">
        <v>10994.91</v>
      </c>
      <c r="G107">
        <v>18126.34</v>
      </c>
      <c r="L107">
        <v>323.2</v>
      </c>
      <c r="O107">
        <v>-2080594.44</v>
      </c>
      <c r="P107">
        <v>2389700.83</v>
      </c>
      <c r="S107">
        <v>341739.43</v>
      </c>
      <c r="V107">
        <v>436140</v>
      </c>
      <c r="W107">
        <v>4500</v>
      </c>
      <c r="X107">
        <v>588822</v>
      </c>
      <c r="AA107">
        <v>158627.82</v>
      </c>
      <c r="AB107">
        <v>27652.44</v>
      </c>
    </row>
    <row r="108" spans="1:28" x14ac:dyDescent="0.25">
      <c r="A108" t="s">
        <v>3180</v>
      </c>
      <c r="B108">
        <v>264475.48</v>
      </c>
      <c r="C108">
        <v>0</v>
      </c>
      <c r="D108">
        <v>21213</v>
      </c>
      <c r="F108">
        <v>107207.17</v>
      </c>
      <c r="G108">
        <v>1025</v>
      </c>
      <c r="O108">
        <v>-4985665.6399999997</v>
      </c>
      <c r="P108">
        <v>5385590.1100000003</v>
      </c>
      <c r="S108">
        <v>283625.84000000003</v>
      </c>
      <c r="T108">
        <v>37640</v>
      </c>
      <c r="V108">
        <v>309660</v>
      </c>
      <c r="W108">
        <v>6000</v>
      </c>
      <c r="X108">
        <v>430367</v>
      </c>
      <c r="AA108">
        <v>157077.71</v>
      </c>
      <c r="AB108">
        <v>7347.45</v>
      </c>
    </row>
    <row r="109" spans="1:28" x14ac:dyDescent="0.25">
      <c r="A109" t="s">
        <v>3097</v>
      </c>
      <c r="B109">
        <v>411961.15</v>
      </c>
      <c r="D109">
        <v>60642.75</v>
      </c>
      <c r="F109">
        <v>143968.04</v>
      </c>
      <c r="G109">
        <v>4260.3900000000003</v>
      </c>
      <c r="L109">
        <v>0</v>
      </c>
      <c r="O109">
        <v>-1275633.1000000001</v>
      </c>
      <c r="P109">
        <v>1851650.31</v>
      </c>
      <c r="S109">
        <v>432781.25</v>
      </c>
      <c r="V109">
        <v>327920</v>
      </c>
      <c r="W109">
        <v>13150</v>
      </c>
      <c r="X109">
        <v>450317</v>
      </c>
      <c r="AA109">
        <v>130385.35</v>
      </c>
      <c r="AB109">
        <v>9581.2800000000007</v>
      </c>
    </row>
    <row r="110" spans="1:28" x14ac:dyDescent="0.25">
      <c r="A110" t="s">
        <v>3098</v>
      </c>
      <c r="B110">
        <v>461818.48</v>
      </c>
      <c r="C110">
        <v>0</v>
      </c>
      <c r="D110">
        <v>17645.650000000001</v>
      </c>
      <c r="F110">
        <v>477132.74</v>
      </c>
      <c r="G110">
        <v>623821.25</v>
      </c>
      <c r="L110">
        <v>0</v>
      </c>
      <c r="O110">
        <v>88761.600000000006</v>
      </c>
      <c r="P110">
        <v>1448584.45</v>
      </c>
      <c r="S110">
        <v>665027.83999999997</v>
      </c>
      <c r="V110">
        <v>605640</v>
      </c>
      <c r="W110">
        <v>9000</v>
      </c>
      <c r="X110">
        <v>727148</v>
      </c>
      <c r="AA110">
        <v>229577.02</v>
      </c>
      <c r="AB110">
        <v>86020.75</v>
      </c>
    </row>
    <row r="111" spans="1:28" x14ac:dyDescent="0.25">
      <c r="A111" t="s">
        <v>3099</v>
      </c>
      <c r="B111">
        <v>107032.58</v>
      </c>
      <c r="D111">
        <v>28883.13</v>
      </c>
      <c r="F111">
        <v>203437.44</v>
      </c>
      <c r="G111">
        <v>65077.88</v>
      </c>
      <c r="L111">
        <v>234</v>
      </c>
      <c r="O111">
        <v>-1655768.67</v>
      </c>
      <c r="P111">
        <v>2294612.94</v>
      </c>
      <c r="S111">
        <v>364164.3</v>
      </c>
      <c r="U111">
        <v>131.47</v>
      </c>
      <c r="V111">
        <v>473740</v>
      </c>
      <c r="W111">
        <v>4500</v>
      </c>
      <c r="X111">
        <v>627635</v>
      </c>
      <c r="AA111">
        <v>217219.20000000001</v>
      </c>
      <c r="AB111">
        <v>41636.31</v>
      </c>
    </row>
    <row r="112" spans="1:28" x14ac:dyDescent="0.25">
      <c r="A112" t="s">
        <v>3100</v>
      </c>
      <c r="B112">
        <v>32767.86</v>
      </c>
      <c r="C112">
        <v>0</v>
      </c>
      <c r="D112">
        <v>24147.119999999999</v>
      </c>
      <c r="F112">
        <v>18870.2</v>
      </c>
      <c r="G112">
        <v>26009.52</v>
      </c>
      <c r="L112">
        <v>1067.03</v>
      </c>
      <c r="O112">
        <v>-1663487.46</v>
      </c>
      <c r="P112">
        <v>1767292.42</v>
      </c>
      <c r="S112">
        <v>312707.42</v>
      </c>
      <c r="U112">
        <v>394.19</v>
      </c>
      <c r="V112">
        <v>567690</v>
      </c>
      <c r="W112">
        <v>8400</v>
      </c>
      <c r="X112">
        <v>661249</v>
      </c>
      <c r="AA112">
        <v>128841.09</v>
      </c>
      <c r="AB112">
        <v>7678.81</v>
      </c>
    </row>
    <row r="113" spans="1:28" x14ac:dyDescent="0.25">
      <c r="A113" t="s">
        <v>3101</v>
      </c>
      <c r="B113">
        <v>1118051.9099999999</v>
      </c>
      <c r="C113">
        <v>0</v>
      </c>
      <c r="D113">
        <v>3991.98</v>
      </c>
      <c r="F113">
        <v>543544.01</v>
      </c>
      <c r="G113">
        <v>46878.36</v>
      </c>
      <c r="L113">
        <v>0</v>
      </c>
      <c r="O113">
        <v>-976750.96</v>
      </c>
      <c r="P113">
        <v>1775492.61</v>
      </c>
      <c r="S113">
        <v>1545202.16</v>
      </c>
      <c r="V113">
        <v>525580</v>
      </c>
      <c r="W113">
        <v>7350</v>
      </c>
      <c r="X113">
        <v>698191</v>
      </c>
      <c r="AA113">
        <v>213079.5</v>
      </c>
      <c r="AB113">
        <v>39462.050000000003</v>
      </c>
    </row>
    <row r="114" spans="1:28" x14ac:dyDescent="0.25">
      <c r="A114" t="s">
        <v>3181</v>
      </c>
      <c r="B114">
        <v>613039.89</v>
      </c>
      <c r="C114">
        <v>19200</v>
      </c>
      <c r="D114">
        <v>23259.43</v>
      </c>
      <c r="F114">
        <v>150919.17000000001</v>
      </c>
      <c r="G114">
        <v>41778.83</v>
      </c>
      <c r="L114">
        <v>-2212</v>
      </c>
      <c r="O114">
        <v>-1796129.5</v>
      </c>
      <c r="P114">
        <v>2441491.2400000002</v>
      </c>
      <c r="S114">
        <v>637882.77</v>
      </c>
      <c r="V114">
        <v>437180</v>
      </c>
      <c r="W114">
        <v>4500</v>
      </c>
      <c r="X114">
        <v>522897</v>
      </c>
      <c r="AA114">
        <v>218542.99</v>
      </c>
      <c r="AB114">
        <v>12837.7</v>
      </c>
    </row>
    <row r="115" spans="1:28" x14ac:dyDescent="0.25">
      <c r="A115" t="s">
        <v>3102</v>
      </c>
      <c r="B115">
        <v>799140.24</v>
      </c>
      <c r="C115">
        <v>0</v>
      </c>
      <c r="D115">
        <v>44180.42</v>
      </c>
      <c r="F115">
        <v>74012.38</v>
      </c>
      <c r="G115">
        <v>134365.93</v>
      </c>
      <c r="L115">
        <v>153.38</v>
      </c>
      <c r="O115">
        <v>-832113.24</v>
      </c>
      <c r="P115">
        <v>1753510.53</v>
      </c>
      <c r="S115">
        <v>538178.64</v>
      </c>
      <c r="T115">
        <v>102000</v>
      </c>
      <c r="V115">
        <v>713130</v>
      </c>
      <c r="X115">
        <v>937325</v>
      </c>
      <c r="AA115">
        <v>193140.65</v>
      </c>
      <c r="AB115">
        <v>17049.689999999999</v>
      </c>
    </row>
    <row r="116" spans="1:28" x14ac:dyDescent="0.25">
      <c r="A116" t="s">
        <v>3103</v>
      </c>
      <c r="B116">
        <v>958448.27</v>
      </c>
      <c r="C116">
        <v>0</v>
      </c>
      <c r="D116">
        <v>31658.71</v>
      </c>
      <c r="F116">
        <v>117580.43</v>
      </c>
      <c r="G116">
        <v>54356.77</v>
      </c>
      <c r="L116">
        <v>770.93</v>
      </c>
      <c r="O116">
        <v>-1434065.21</v>
      </c>
      <c r="P116">
        <v>2570940.36</v>
      </c>
      <c r="R116">
        <v>9.26</v>
      </c>
      <c r="S116">
        <v>704306.48</v>
      </c>
      <c r="V116">
        <v>486720</v>
      </c>
      <c r="X116">
        <v>823094</v>
      </c>
      <c r="AA116">
        <v>260637.46</v>
      </c>
      <c r="AB116">
        <v>14190.68</v>
      </c>
    </row>
    <row r="117" spans="1:28" x14ac:dyDescent="0.25">
      <c r="A117" t="s">
        <v>3104</v>
      </c>
      <c r="B117">
        <v>851367.14</v>
      </c>
      <c r="C117">
        <v>0</v>
      </c>
      <c r="D117">
        <v>32932.5</v>
      </c>
      <c r="F117">
        <v>935786.36</v>
      </c>
      <c r="G117">
        <v>185229.01</v>
      </c>
      <c r="L117">
        <v>445.79</v>
      </c>
      <c r="O117">
        <v>-305956.89</v>
      </c>
      <c r="P117">
        <v>2193906.69</v>
      </c>
      <c r="S117">
        <v>665497.96</v>
      </c>
      <c r="V117">
        <v>792450</v>
      </c>
      <c r="W117">
        <v>1000</v>
      </c>
      <c r="X117">
        <v>1020612</v>
      </c>
      <c r="Z117">
        <v>960</v>
      </c>
      <c r="AA117">
        <v>161480.9</v>
      </c>
      <c r="AB117">
        <v>55660.639999999999</v>
      </c>
    </row>
    <row r="118" spans="1:28" x14ac:dyDescent="0.25">
      <c r="A118" t="s">
        <v>3105</v>
      </c>
      <c r="B118">
        <v>664805.56000000006</v>
      </c>
      <c r="C118">
        <v>0</v>
      </c>
      <c r="D118">
        <v>51937.120000000003</v>
      </c>
      <c r="F118">
        <v>250607.31</v>
      </c>
      <c r="G118">
        <v>80585.34</v>
      </c>
      <c r="L118">
        <v>0</v>
      </c>
      <c r="O118">
        <v>-1285503.9099999999</v>
      </c>
      <c r="P118">
        <v>2140701.11</v>
      </c>
      <c r="S118">
        <v>413919.78</v>
      </c>
      <c r="T118">
        <v>139000</v>
      </c>
      <c r="V118">
        <v>200310</v>
      </c>
      <c r="X118">
        <v>309048.5</v>
      </c>
      <c r="AA118">
        <v>145191.89000000001</v>
      </c>
      <c r="AB118">
        <v>36526.26</v>
      </c>
    </row>
    <row r="119" spans="1:28" x14ac:dyDescent="0.25">
      <c r="A119" t="s">
        <v>3106</v>
      </c>
      <c r="B119">
        <v>920064.61</v>
      </c>
      <c r="C119">
        <v>0</v>
      </c>
      <c r="D119">
        <v>12215.01</v>
      </c>
      <c r="F119">
        <v>165331.25</v>
      </c>
      <c r="G119">
        <v>155670.54999999999</v>
      </c>
      <c r="L119">
        <v>0</v>
      </c>
      <c r="O119">
        <v>-1768148.63</v>
      </c>
      <c r="P119">
        <v>2916966.34</v>
      </c>
      <c r="S119">
        <v>649754.25</v>
      </c>
      <c r="V119">
        <v>707370</v>
      </c>
      <c r="X119">
        <v>922943</v>
      </c>
      <c r="AA119">
        <v>150570.78</v>
      </c>
      <c r="AB119">
        <v>57596.76</v>
      </c>
    </row>
    <row r="120" spans="1:28" x14ac:dyDescent="0.25">
      <c r="A120" t="s">
        <v>3107</v>
      </c>
      <c r="B120">
        <v>799972.99</v>
      </c>
      <c r="C120">
        <v>0</v>
      </c>
      <c r="D120">
        <v>25217.55</v>
      </c>
      <c r="F120">
        <v>2055219.28</v>
      </c>
      <c r="G120">
        <v>688470.34</v>
      </c>
      <c r="L120">
        <v>1675</v>
      </c>
      <c r="O120">
        <v>2343528.63</v>
      </c>
      <c r="P120">
        <v>1273796.02</v>
      </c>
      <c r="S120">
        <v>531215.1</v>
      </c>
      <c r="V120">
        <v>350640</v>
      </c>
      <c r="X120">
        <v>557975</v>
      </c>
      <c r="AA120">
        <v>202773.74</v>
      </c>
      <c r="AB120">
        <v>87950.85</v>
      </c>
    </row>
    <row r="121" spans="1:28" x14ac:dyDescent="0.25">
      <c r="A121" t="s">
        <v>3108</v>
      </c>
      <c r="B121">
        <v>1071191.07</v>
      </c>
      <c r="C121">
        <v>0</v>
      </c>
      <c r="D121">
        <v>78455.89</v>
      </c>
      <c r="F121">
        <v>926250.55</v>
      </c>
      <c r="G121">
        <v>205740.32</v>
      </c>
      <c r="L121">
        <v>259.5</v>
      </c>
      <c r="O121">
        <v>775983.4</v>
      </c>
      <c r="P121">
        <v>1503797.2</v>
      </c>
      <c r="S121">
        <v>720085.49</v>
      </c>
      <c r="V121">
        <v>725040</v>
      </c>
      <c r="X121">
        <v>999176.74</v>
      </c>
      <c r="AA121">
        <v>259445.03</v>
      </c>
      <c r="AB121">
        <v>36218.49</v>
      </c>
    </row>
    <row r="122" spans="1:28" x14ac:dyDescent="0.25">
      <c r="A122" t="s">
        <v>3109</v>
      </c>
      <c r="B122">
        <v>1131837.47</v>
      </c>
      <c r="C122">
        <v>0</v>
      </c>
      <c r="D122">
        <v>34973.089999999997</v>
      </c>
      <c r="F122">
        <v>362945.99</v>
      </c>
      <c r="G122">
        <v>94138.06</v>
      </c>
      <c r="L122">
        <v>0</v>
      </c>
      <c r="O122">
        <v>-6917.49</v>
      </c>
      <c r="P122">
        <v>1567499.51</v>
      </c>
      <c r="S122">
        <v>504372.72</v>
      </c>
      <c r="V122">
        <v>591600</v>
      </c>
      <c r="X122">
        <v>776639</v>
      </c>
      <c r="AA122">
        <v>140687.63</v>
      </c>
      <c r="AB122">
        <v>23406</v>
      </c>
    </row>
    <row r="123" spans="1:28" x14ac:dyDescent="0.25">
      <c r="A123" t="s">
        <v>3185</v>
      </c>
      <c r="B123">
        <v>567636.78</v>
      </c>
      <c r="C123">
        <v>0</v>
      </c>
      <c r="D123">
        <v>28163.56</v>
      </c>
      <c r="F123">
        <v>379692.53</v>
      </c>
      <c r="G123">
        <v>95148.12</v>
      </c>
      <c r="L123">
        <v>0</v>
      </c>
      <c r="O123">
        <v>-1516399.29</v>
      </c>
      <c r="P123">
        <v>2486417.9700000002</v>
      </c>
      <c r="S123">
        <v>425956.13</v>
      </c>
      <c r="V123">
        <v>424110</v>
      </c>
      <c r="X123">
        <v>578249</v>
      </c>
      <c r="AA123">
        <v>84728.76</v>
      </c>
      <c r="AB123">
        <v>43153.06</v>
      </c>
    </row>
    <row r="124" spans="1:28" x14ac:dyDescent="0.25">
      <c r="A124" t="s">
        <v>3186</v>
      </c>
      <c r="B124">
        <v>850425.25</v>
      </c>
      <c r="C124">
        <v>0</v>
      </c>
      <c r="D124">
        <v>29543.97</v>
      </c>
      <c r="F124">
        <v>183496.68</v>
      </c>
      <c r="G124">
        <v>527768.17000000004</v>
      </c>
      <c r="L124">
        <v>0</v>
      </c>
      <c r="O124">
        <v>-1086957.96</v>
      </c>
      <c r="P124">
        <v>2517902.33</v>
      </c>
      <c r="S124">
        <v>471460.97</v>
      </c>
      <c r="T124">
        <v>156000</v>
      </c>
      <c r="V124">
        <v>288210</v>
      </c>
      <c r="X124">
        <v>471674</v>
      </c>
      <c r="AA124">
        <v>144951.21</v>
      </c>
      <c r="AB124">
        <v>71043.56</v>
      </c>
    </row>
    <row r="125" spans="1:28" x14ac:dyDescent="0.25">
      <c r="A125" t="s">
        <v>3110</v>
      </c>
      <c r="B125">
        <v>611999.43999999994</v>
      </c>
      <c r="C125">
        <v>0</v>
      </c>
      <c r="D125">
        <v>34817.839999999997</v>
      </c>
      <c r="F125">
        <v>12273.11</v>
      </c>
      <c r="G125">
        <v>55374.33</v>
      </c>
      <c r="L125">
        <v>0</v>
      </c>
      <c r="O125">
        <v>-1392520.58</v>
      </c>
      <c r="P125">
        <v>2171633.4300000002</v>
      </c>
      <c r="S125">
        <v>519240.85</v>
      </c>
      <c r="T125">
        <v>19300</v>
      </c>
      <c r="U125">
        <v>15.86</v>
      </c>
      <c r="V125">
        <v>436207.4</v>
      </c>
      <c r="X125">
        <v>580493.4</v>
      </c>
      <c r="AA125">
        <v>376615.52</v>
      </c>
      <c r="AB125">
        <v>7003.32</v>
      </c>
    </row>
    <row r="126" spans="1:28" x14ac:dyDescent="0.25">
      <c r="A126" t="s">
        <v>3111</v>
      </c>
      <c r="B126">
        <v>656094.44999999995</v>
      </c>
      <c r="C126">
        <v>0</v>
      </c>
      <c r="D126">
        <v>176759.89</v>
      </c>
      <c r="F126">
        <v>8</v>
      </c>
      <c r="G126">
        <v>157608.41</v>
      </c>
      <c r="L126">
        <v>0</v>
      </c>
      <c r="O126">
        <v>-1537870.25</v>
      </c>
      <c r="P126">
        <v>1977387.82</v>
      </c>
      <c r="S126">
        <v>1075182.02</v>
      </c>
      <c r="T126">
        <v>30000</v>
      </c>
      <c r="U126">
        <v>30.57</v>
      </c>
      <c r="V126">
        <v>980911.5</v>
      </c>
      <c r="X126">
        <v>1155567.5</v>
      </c>
      <c r="AA126">
        <v>210560.09</v>
      </c>
      <c r="AB126">
        <v>21205.82</v>
      </c>
    </row>
    <row r="127" spans="1:28" x14ac:dyDescent="0.25">
      <c r="A127" t="s">
        <v>3112</v>
      </c>
      <c r="B127">
        <v>420437.54</v>
      </c>
      <c r="C127">
        <v>0</v>
      </c>
      <c r="D127">
        <v>34875.019999999997</v>
      </c>
      <c r="F127">
        <v>114029.84</v>
      </c>
      <c r="G127">
        <v>90758.99</v>
      </c>
      <c r="O127">
        <v>-1415371.96</v>
      </c>
      <c r="P127">
        <v>1774116.27</v>
      </c>
      <c r="S127">
        <v>493379.45</v>
      </c>
      <c r="U127">
        <v>1.1399999999999999</v>
      </c>
      <c r="V127">
        <v>406587</v>
      </c>
      <c r="X127">
        <v>504797</v>
      </c>
      <c r="AA127">
        <v>64373.5</v>
      </c>
      <c r="AB127">
        <v>11910.01</v>
      </c>
    </row>
    <row r="128" spans="1:28" x14ac:dyDescent="0.25">
      <c r="A128" t="s">
        <v>3113</v>
      </c>
      <c r="B128">
        <v>1338238.23</v>
      </c>
      <c r="C128">
        <v>0</v>
      </c>
      <c r="D128">
        <v>121557.29</v>
      </c>
      <c r="F128">
        <v>82620.98</v>
      </c>
      <c r="G128">
        <v>140239.57</v>
      </c>
      <c r="L128">
        <v>953.9</v>
      </c>
      <c r="O128">
        <v>-607514.43999999994</v>
      </c>
      <c r="P128">
        <v>1942485.74</v>
      </c>
      <c r="S128">
        <v>704723.67</v>
      </c>
      <c r="U128">
        <v>26.27</v>
      </c>
      <c r="V128">
        <v>783709.5</v>
      </c>
      <c r="X128">
        <v>856520.5</v>
      </c>
      <c r="AA128">
        <v>219922.82</v>
      </c>
      <c r="AB128">
        <v>20185.25</v>
      </c>
    </row>
    <row r="129" spans="1:28" x14ac:dyDescent="0.25">
      <c r="A129" t="s">
        <v>3114</v>
      </c>
      <c r="B129">
        <v>1161401.99</v>
      </c>
      <c r="C129">
        <v>0</v>
      </c>
      <c r="D129">
        <v>44879.17</v>
      </c>
      <c r="F129">
        <v>116903.84</v>
      </c>
      <c r="G129">
        <v>433739.49</v>
      </c>
      <c r="L129">
        <v>0</v>
      </c>
      <c r="O129">
        <v>-1109080.07</v>
      </c>
      <c r="P129">
        <v>2436322.09</v>
      </c>
      <c r="S129">
        <v>1249689.51</v>
      </c>
      <c r="V129">
        <v>714234</v>
      </c>
      <c r="W129">
        <v>116746.94</v>
      </c>
      <c r="X129">
        <v>885481</v>
      </c>
      <c r="AA129">
        <v>604695</v>
      </c>
      <c r="AB129">
        <v>38861.980000000003</v>
      </c>
    </row>
    <row r="130" spans="1:28" x14ac:dyDescent="0.25">
      <c r="A130" t="s">
        <v>3115</v>
      </c>
      <c r="B130">
        <v>340224.86</v>
      </c>
      <c r="C130">
        <v>0</v>
      </c>
      <c r="D130">
        <v>80036.09</v>
      </c>
      <c r="F130">
        <v>155226.46</v>
      </c>
      <c r="G130">
        <v>88428.51</v>
      </c>
      <c r="L130">
        <v>0</v>
      </c>
      <c r="O130">
        <v>-1233716.8700000001</v>
      </c>
      <c r="P130">
        <v>1752442.7</v>
      </c>
      <c r="S130">
        <v>450632.09</v>
      </c>
      <c r="V130">
        <v>224929.5</v>
      </c>
      <c r="X130">
        <v>325757.5</v>
      </c>
      <c r="AA130">
        <v>139171.76999999999</v>
      </c>
      <c r="AB130">
        <v>39172.230000000003</v>
      </c>
    </row>
    <row r="131" spans="1:28" x14ac:dyDescent="0.25">
      <c r="A131" t="s">
        <v>3116</v>
      </c>
      <c r="B131">
        <v>493206.74</v>
      </c>
      <c r="C131">
        <v>0</v>
      </c>
      <c r="D131">
        <v>70692.759999999995</v>
      </c>
      <c r="F131">
        <v>166974.01</v>
      </c>
      <c r="G131">
        <v>62649.88</v>
      </c>
      <c r="L131">
        <v>7</v>
      </c>
      <c r="O131">
        <v>-2086934.38</v>
      </c>
      <c r="P131">
        <v>2586652.75</v>
      </c>
      <c r="S131">
        <v>608398.17000000004</v>
      </c>
      <c r="V131">
        <v>296608.5</v>
      </c>
      <c r="X131">
        <v>440754.5</v>
      </c>
      <c r="AA131">
        <v>92970.32</v>
      </c>
      <c r="AB131">
        <v>32263.83</v>
      </c>
    </row>
    <row r="132" spans="1:28" x14ac:dyDescent="0.25">
      <c r="A132" t="s">
        <v>3117</v>
      </c>
      <c r="B132">
        <v>890702.03</v>
      </c>
      <c r="C132">
        <v>0</v>
      </c>
      <c r="D132">
        <v>170530.52</v>
      </c>
      <c r="F132">
        <v>11508.03</v>
      </c>
      <c r="G132">
        <v>143073.78</v>
      </c>
      <c r="O132">
        <v>-1044038.62</v>
      </c>
      <c r="P132">
        <v>1898238.82</v>
      </c>
      <c r="S132">
        <v>779498.38</v>
      </c>
      <c r="V132">
        <v>566494.5</v>
      </c>
      <c r="X132">
        <v>734024.5</v>
      </c>
      <c r="AA132">
        <v>147170.04</v>
      </c>
      <c r="AB132">
        <v>14334.18</v>
      </c>
    </row>
    <row r="133" spans="1:28" x14ac:dyDescent="0.25">
      <c r="A133" t="s">
        <v>3118</v>
      </c>
      <c r="B133">
        <v>756188.13</v>
      </c>
      <c r="C133">
        <v>0</v>
      </c>
      <c r="D133">
        <v>105634.35</v>
      </c>
      <c r="F133">
        <v>149870.26</v>
      </c>
      <c r="G133">
        <v>128312.4</v>
      </c>
      <c r="L133">
        <v>2000</v>
      </c>
      <c r="O133">
        <v>-1719795.39</v>
      </c>
      <c r="P133">
        <v>2434424.27</v>
      </c>
      <c r="S133">
        <v>1030251.61</v>
      </c>
      <c r="V133">
        <v>522888</v>
      </c>
      <c r="X133">
        <v>676902</v>
      </c>
      <c r="AA133">
        <v>297605.13</v>
      </c>
      <c r="AB133">
        <v>39877.14</v>
      </c>
    </row>
    <row r="134" spans="1:28" x14ac:dyDescent="0.25">
      <c r="A134" t="s">
        <v>3119</v>
      </c>
      <c r="B134">
        <v>883377.55</v>
      </c>
      <c r="C134">
        <v>0</v>
      </c>
      <c r="D134">
        <v>69851.289999999994</v>
      </c>
      <c r="F134">
        <v>252162.24</v>
      </c>
      <c r="G134">
        <v>39149.54</v>
      </c>
      <c r="L134">
        <v>0</v>
      </c>
      <c r="O134">
        <v>-1658626.46</v>
      </c>
      <c r="P134">
        <v>2150215.54</v>
      </c>
      <c r="S134">
        <v>982434.87</v>
      </c>
      <c r="T134">
        <v>354500</v>
      </c>
      <c r="V134">
        <v>493672.5</v>
      </c>
      <c r="X134">
        <v>702099.5</v>
      </c>
      <c r="AA134">
        <v>230888.92</v>
      </c>
      <c r="AB134">
        <v>23892.41</v>
      </c>
    </row>
    <row r="135" spans="1:28" x14ac:dyDescent="0.25">
      <c r="A135" t="s">
        <v>3182</v>
      </c>
      <c r="B135">
        <v>555027.61</v>
      </c>
      <c r="C135">
        <v>0</v>
      </c>
      <c r="D135">
        <v>19799.490000000002</v>
      </c>
      <c r="F135">
        <v>122856.74</v>
      </c>
      <c r="G135">
        <v>45073.64</v>
      </c>
      <c r="L135">
        <v>7</v>
      </c>
      <c r="O135">
        <v>-1186217.42</v>
      </c>
      <c r="P135">
        <v>1699412.19</v>
      </c>
      <c r="S135">
        <v>417500.42</v>
      </c>
      <c r="U135">
        <v>57.78</v>
      </c>
      <c r="V135">
        <v>263067</v>
      </c>
      <c r="X135">
        <v>323415</v>
      </c>
      <c r="AA135">
        <v>70584.66</v>
      </c>
      <c r="AB135">
        <v>12894.83</v>
      </c>
    </row>
    <row r="136" spans="1:28" x14ac:dyDescent="0.25">
      <c r="A136" t="s">
        <v>3120</v>
      </c>
      <c r="B136">
        <v>917775.4</v>
      </c>
      <c r="C136">
        <v>0</v>
      </c>
      <c r="D136">
        <v>124392.26</v>
      </c>
      <c r="F136">
        <v>682399.68</v>
      </c>
      <c r="G136">
        <v>681507.58</v>
      </c>
      <c r="L136">
        <v>58819.199999999997</v>
      </c>
      <c r="N136">
        <v>-1077115.68</v>
      </c>
      <c r="P136">
        <v>3628521.74</v>
      </c>
      <c r="S136">
        <v>1563748.85</v>
      </c>
      <c r="T136">
        <v>40500</v>
      </c>
      <c r="V136">
        <v>1298606.1299999999</v>
      </c>
      <c r="W136">
        <v>31500</v>
      </c>
      <c r="X136">
        <v>1568290.13</v>
      </c>
      <c r="AA136">
        <v>1626058.06</v>
      </c>
      <c r="AB136">
        <v>60692.13</v>
      </c>
    </row>
    <row r="137" spans="1:28" x14ac:dyDescent="0.25">
      <c r="A137" t="s">
        <v>3121</v>
      </c>
      <c r="B137">
        <v>255649.26</v>
      </c>
      <c r="C137">
        <v>24850</v>
      </c>
      <c r="D137">
        <v>66434.289999999994</v>
      </c>
      <c r="F137">
        <v>1162859.8799999999</v>
      </c>
      <c r="G137">
        <v>374138.8</v>
      </c>
      <c r="L137">
        <v>114100</v>
      </c>
      <c r="N137">
        <v>1516554.98</v>
      </c>
      <c r="P137">
        <v>365872.84</v>
      </c>
      <c r="S137">
        <v>802163.93</v>
      </c>
      <c r="V137">
        <v>481459.5</v>
      </c>
      <c r="W137">
        <v>4500</v>
      </c>
      <c r="X137">
        <v>619376.5</v>
      </c>
      <c r="AA137">
        <v>702972.8</v>
      </c>
      <c r="AB137">
        <v>67082.22</v>
      </c>
    </row>
    <row r="138" spans="1:28" x14ac:dyDescent="0.25">
      <c r="A138" t="s">
        <v>3122</v>
      </c>
      <c r="B138">
        <v>398431.44</v>
      </c>
      <c r="C138">
        <v>0</v>
      </c>
      <c r="D138">
        <v>191166.12</v>
      </c>
      <c r="F138">
        <v>78628.14</v>
      </c>
      <c r="G138">
        <v>55538.52</v>
      </c>
      <c r="L138">
        <v>175684</v>
      </c>
      <c r="N138">
        <v>-1519592.63</v>
      </c>
      <c r="P138">
        <v>2122751.4700000002</v>
      </c>
      <c r="S138">
        <v>837668.75</v>
      </c>
      <c r="T138">
        <v>30000</v>
      </c>
      <c r="V138">
        <v>561340.5</v>
      </c>
      <c r="W138">
        <v>9000</v>
      </c>
      <c r="X138">
        <v>772537.5</v>
      </c>
      <c r="AA138">
        <v>705069.85</v>
      </c>
      <c r="AB138">
        <v>8533.02</v>
      </c>
    </row>
    <row r="139" spans="1:28" x14ac:dyDescent="0.25">
      <c r="A139" t="s">
        <v>3123</v>
      </c>
      <c r="B139">
        <v>654053.04</v>
      </c>
      <c r="C139">
        <v>0</v>
      </c>
      <c r="D139">
        <v>117237.14</v>
      </c>
      <c r="F139">
        <v>1803789.51</v>
      </c>
      <c r="G139">
        <v>163747.75</v>
      </c>
      <c r="L139">
        <v>165000</v>
      </c>
      <c r="N139">
        <v>2028064.37</v>
      </c>
      <c r="P139">
        <v>765116.2</v>
      </c>
      <c r="S139">
        <v>691173.26</v>
      </c>
      <c r="V139">
        <v>569845.5</v>
      </c>
      <c r="W139">
        <v>4500</v>
      </c>
      <c r="X139">
        <v>748399.5</v>
      </c>
      <c r="Y139">
        <v>1500</v>
      </c>
      <c r="AA139">
        <v>660512.56000000006</v>
      </c>
      <c r="AB139">
        <v>68982.33</v>
      </c>
    </row>
    <row r="140" spans="1:28" x14ac:dyDescent="0.25">
      <c r="A140" t="s">
        <v>3124</v>
      </c>
      <c r="B140">
        <v>216359.7</v>
      </c>
      <c r="C140">
        <v>0</v>
      </c>
      <c r="D140">
        <v>133199.4</v>
      </c>
      <c r="F140">
        <v>40681.4</v>
      </c>
      <c r="G140">
        <v>666862.11</v>
      </c>
      <c r="L140">
        <v>-15160</v>
      </c>
      <c r="N140">
        <v>-1975188.72</v>
      </c>
      <c r="P140">
        <v>3234091.19</v>
      </c>
      <c r="S140">
        <v>923407.71</v>
      </c>
      <c r="V140">
        <v>328209</v>
      </c>
      <c r="W140">
        <v>4500</v>
      </c>
      <c r="X140">
        <v>463445</v>
      </c>
      <c r="AA140">
        <v>998293.75</v>
      </c>
      <c r="AB140">
        <v>72490.320000000007</v>
      </c>
    </row>
    <row r="141" spans="1:28" x14ac:dyDescent="0.25">
      <c r="A141" t="s">
        <v>3125</v>
      </c>
      <c r="B141">
        <v>242205.08</v>
      </c>
      <c r="C141">
        <v>15000</v>
      </c>
      <c r="D141">
        <v>133686.44</v>
      </c>
      <c r="F141">
        <v>390712.94</v>
      </c>
      <c r="G141">
        <v>66582.960000000006</v>
      </c>
      <c r="N141">
        <v>-1020153.28</v>
      </c>
      <c r="P141">
        <v>1809525.85</v>
      </c>
      <c r="S141">
        <v>843227.94</v>
      </c>
      <c r="V141">
        <v>406161.45</v>
      </c>
      <c r="W141">
        <v>4042.3</v>
      </c>
      <c r="X141">
        <v>492340.75</v>
      </c>
      <c r="AA141">
        <v>705584.44</v>
      </c>
      <c r="AB141">
        <v>32244.15</v>
      </c>
    </row>
    <row r="142" spans="1:28" x14ac:dyDescent="0.25">
      <c r="A142" t="s">
        <v>3126</v>
      </c>
      <c r="B142">
        <v>451129.05</v>
      </c>
      <c r="C142">
        <v>0</v>
      </c>
      <c r="D142">
        <v>73420.53</v>
      </c>
      <c r="F142">
        <v>898162.12</v>
      </c>
      <c r="G142">
        <v>773263.28</v>
      </c>
      <c r="L142">
        <v>13678</v>
      </c>
      <c r="N142">
        <v>1154674.74</v>
      </c>
      <c r="P142">
        <v>1034850.95</v>
      </c>
      <c r="S142">
        <v>1184145.8600000001</v>
      </c>
      <c r="V142">
        <v>438238.5</v>
      </c>
      <c r="W142">
        <v>4500</v>
      </c>
      <c r="X142">
        <v>660515.5</v>
      </c>
      <c r="AA142">
        <v>926761.34</v>
      </c>
      <c r="AB142">
        <v>41633.730000000003</v>
      </c>
    </row>
    <row r="143" spans="1:28" x14ac:dyDescent="0.25">
      <c r="A143" t="s">
        <v>3127</v>
      </c>
      <c r="B143">
        <v>483795.63</v>
      </c>
      <c r="C143">
        <v>0</v>
      </c>
      <c r="D143">
        <v>75978</v>
      </c>
      <c r="F143">
        <v>105610.69</v>
      </c>
      <c r="G143">
        <v>31712</v>
      </c>
      <c r="L143">
        <v>48304.9</v>
      </c>
      <c r="N143">
        <v>-1184545.1399999999</v>
      </c>
      <c r="P143">
        <v>1778360.15</v>
      </c>
      <c r="S143">
        <v>1021601.6</v>
      </c>
      <c r="V143">
        <v>500173.5</v>
      </c>
      <c r="W143">
        <v>9000</v>
      </c>
      <c r="X143">
        <v>695975.5</v>
      </c>
      <c r="AA143">
        <v>738128.06</v>
      </c>
      <c r="AB143">
        <v>14825.07</v>
      </c>
    </row>
    <row r="144" spans="1:28" x14ac:dyDescent="0.25">
      <c r="A144" t="s">
        <v>3128</v>
      </c>
      <c r="B144">
        <v>221260.16</v>
      </c>
      <c r="C144">
        <v>90285</v>
      </c>
      <c r="D144">
        <v>129457.24</v>
      </c>
      <c r="F144">
        <v>470497.99</v>
      </c>
      <c r="G144">
        <v>3247.33</v>
      </c>
      <c r="L144">
        <v>98444.25</v>
      </c>
      <c r="N144">
        <v>-1677638.01</v>
      </c>
      <c r="P144">
        <v>2463401.71</v>
      </c>
      <c r="S144">
        <v>871498.01</v>
      </c>
      <c r="T144">
        <v>119455</v>
      </c>
      <c r="V144">
        <v>463470</v>
      </c>
      <c r="W144">
        <v>4500</v>
      </c>
      <c r="X144">
        <v>580600</v>
      </c>
      <c r="AA144">
        <v>808946.73</v>
      </c>
      <c r="AB144">
        <v>37475.01</v>
      </c>
    </row>
    <row r="145" spans="1:32" x14ac:dyDescent="0.25">
      <c r="A145" t="s">
        <v>3129</v>
      </c>
      <c r="B145">
        <v>520244.12</v>
      </c>
      <c r="C145">
        <v>58900</v>
      </c>
      <c r="D145">
        <v>212726.98</v>
      </c>
      <c r="F145">
        <v>21923.81</v>
      </c>
      <c r="G145">
        <v>19255.32</v>
      </c>
      <c r="L145">
        <v>90009.12</v>
      </c>
      <c r="N145">
        <v>-897136.65</v>
      </c>
      <c r="P145">
        <v>1748544.54</v>
      </c>
      <c r="S145">
        <v>1233094.97</v>
      </c>
      <c r="U145">
        <v>20.49</v>
      </c>
      <c r="V145">
        <v>742544.5</v>
      </c>
      <c r="W145">
        <v>4500</v>
      </c>
      <c r="X145">
        <v>842006.5</v>
      </c>
      <c r="Y145">
        <v>20584</v>
      </c>
      <c r="AA145">
        <v>1154638.5900000001</v>
      </c>
      <c r="AB145">
        <v>11995.15</v>
      </c>
    </row>
    <row r="146" spans="1:32" x14ac:dyDescent="0.25">
      <c r="A146" t="s">
        <v>3130</v>
      </c>
      <c r="B146">
        <v>394261.12</v>
      </c>
      <c r="C146">
        <v>52500</v>
      </c>
      <c r="D146">
        <v>234004.75</v>
      </c>
      <c r="F146">
        <v>1049613.1200000001</v>
      </c>
      <c r="G146">
        <v>46116.19</v>
      </c>
      <c r="N146">
        <v>1209491.26</v>
      </c>
      <c r="P146">
        <v>577706.88</v>
      </c>
      <c r="S146">
        <v>1082324.3899999999</v>
      </c>
      <c r="V146">
        <v>738216.5</v>
      </c>
      <c r="W146">
        <v>4500</v>
      </c>
      <c r="X146">
        <v>932027.38</v>
      </c>
      <c r="AA146">
        <v>893448.58</v>
      </c>
      <c r="AB146">
        <v>39408.480000000003</v>
      </c>
    </row>
    <row r="147" spans="1:32" x14ac:dyDescent="0.25">
      <c r="A147" t="s">
        <v>3131</v>
      </c>
      <c r="B147">
        <v>565781.26</v>
      </c>
      <c r="C147">
        <v>0</v>
      </c>
      <c r="D147">
        <v>235595.66</v>
      </c>
      <c r="F147">
        <v>62203.02</v>
      </c>
      <c r="G147">
        <v>83827.55</v>
      </c>
      <c r="L147">
        <v>191269.82</v>
      </c>
      <c r="N147">
        <v>-1607109.34</v>
      </c>
      <c r="P147">
        <v>3628551.99</v>
      </c>
      <c r="S147">
        <v>1057047.19</v>
      </c>
      <c r="T147">
        <v>610499</v>
      </c>
      <c r="U147">
        <v>28.91</v>
      </c>
      <c r="V147">
        <v>822727.5</v>
      </c>
      <c r="W147">
        <v>4500</v>
      </c>
      <c r="X147">
        <v>956427.5</v>
      </c>
      <c r="Y147">
        <v>4500</v>
      </c>
      <c r="AA147">
        <v>2156185.2200000002</v>
      </c>
      <c r="AB147">
        <v>9994.86</v>
      </c>
    </row>
    <row r="148" spans="1:32" x14ac:dyDescent="0.25">
      <c r="A148" t="s">
        <v>3132</v>
      </c>
      <c r="B148">
        <v>813625.34</v>
      </c>
      <c r="C148">
        <v>0</v>
      </c>
      <c r="D148">
        <v>382435.25</v>
      </c>
      <c r="F148">
        <v>447618.97</v>
      </c>
      <c r="G148">
        <v>51284.800000000003</v>
      </c>
      <c r="L148">
        <v>188832</v>
      </c>
      <c r="N148">
        <v>-710280.34</v>
      </c>
      <c r="P148">
        <v>2252597.11</v>
      </c>
      <c r="S148">
        <v>1085330.3500000001</v>
      </c>
      <c r="T148">
        <v>12000</v>
      </c>
      <c r="V148">
        <v>590205</v>
      </c>
      <c r="W148">
        <v>9000</v>
      </c>
      <c r="X148">
        <v>737257</v>
      </c>
      <c r="AA148">
        <v>991287.24</v>
      </c>
      <c r="AB148">
        <v>25266.240000000002</v>
      </c>
    </row>
    <row r="149" spans="1:32" x14ac:dyDescent="0.25">
      <c r="A149" t="s">
        <v>3133</v>
      </c>
      <c r="B149">
        <v>242329.51</v>
      </c>
      <c r="C149">
        <v>0</v>
      </c>
      <c r="D149">
        <v>40423.519999999997</v>
      </c>
      <c r="F149">
        <v>1191778.32</v>
      </c>
      <c r="G149">
        <v>12298.98</v>
      </c>
      <c r="L149">
        <v>43800</v>
      </c>
      <c r="N149">
        <v>875914.91</v>
      </c>
      <c r="P149">
        <v>605433.22</v>
      </c>
      <c r="S149">
        <v>655862.76</v>
      </c>
      <c r="V149">
        <v>353115</v>
      </c>
      <c r="X149">
        <v>495243</v>
      </c>
      <c r="AA149">
        <v>525328.06000000006</v>
      </c>
      <c r="AB149">
        <v>35779.5</v>
      </c>
    </row>
    <row r="150" spans="1:32" x14ac:dyDescent="0.25">
      <c r="A150" t="s">
        <v>3134</v>
      </c>
      <c r="B150">
        <v>138843.98000000001</v>
      </c>
      <c r="C150">
        <v>0</v>
      </c>
      <c r="D150">
        <v>104510.56</v>
      </c>
      <c r="F150">
        <v>1229253.3500000001</v>
      </c>
      <c r="G150">
        <v>17779.669999999998</v>
      </c>
      <c r="L150">
        <v>25497.05</v>
      </c>
      <c r="N150">
        <v>927555.26</v>
      </c>
      <c r="P150">
        <v>698047.3</v>
      </c>
      <c r="S150">
        <v>392276.1</v>
      </c>
      <c r="T150">
        <v>34819.49</v>
      </c>
      <c r="V150">
        <v>498178.5</v>
      </c>
      <c r="W150">
        <v>9000</v>
      </c>
      <c r="X150">
        <v>631400.5</v>
      </c>
      <c r="AA150">
        <v>392475.3</v>
      </c>
      <c r="AB150">
        <v>29060.34</v>
      </c>
    </row>
    <row r="151" spans="1:32" x14ac:dyDescent="0.25">
      <c r="A151" t="s">
        <v>3135</v>
      </c>
      <c r="B151">
        <v>106769.49</v>
      </c>
      <c r="C151">
        <v>0</v>
      </c>
      <c r="D151">
        <v>148802.34</v>
      </c>
      <c r="F151">
        <v>859884.38</v>
      </c>
      <c r="G151">
        <v>18175.990000000002</v>
      </c>
      <c r="L151">
        <v>38890.33</v>
      </c>
      <c r="N151">
        <v>587481.24</v>
      </c>
      <c r="P151">
        <v>399608.02</v>
      </c>
      <c r="S151">
        <v>551605.12</v>
      </c>
      <c r="T151">
        <v>16700</v>
      </c>
      <c r="V151">
        <v>563572.5</v>
      </c>
      <c r="W151">
        <v>6500</v>
      </c>
      <c r="X151">
        <v>644248.5</v>
      </c>
      <c r="AA151">
        <v>338710.01</v>
      </c>
      <c r="AB151">
        <v>27789</v>
      </c>
    </row>
    <row r="152" spans="1:32" x14ac:dyDescent="0.25">
      <c r="A152" t="s">
        <v>3136</v>
      </c>
      <c r="B152">
        <v>266067.40000000002</v>
      </c>
      <c r="C152">
        <v>0</v>
      </c>
      <c r="D152">
        <v>84549.29</v>
      </c>
      <c r="F152">
        <v>302022.21000000002</v>
      </c>
      <c r="G152">
        <v>97856.76</v>
      </c>
      <c r="L152">
        <v>58030</v>
      </c>
      <c r="N152">
        <v>-1009202.71</v>
      </c>
      <c r="P152">
        <v>1677902.08</v>
      </c>
      <c r="S152">
        <v>608102.05000000005</v>
      </c>
      <c r="T152">
        <v>11970</v>
      </c>
      <c r="U152">
        <v>31.2</v>
      </c>
      <c r="V152">
        <v>412637</v>
      </c>
      <c r="W152">
        <v>4500</v>
      </c>
      <c r="X152">
        <v>565263</v>
      </c>
      <c r="Y152">
        <v>1500</v>
      </c>
      <c r="AA152">
        <v>418176.94</v>
      </c>
      <c r="AB152">
        <v>24476.52</v>
      </c>
    </row>
    <row r="153" spans="1:32" x14ac:dyDescent="0.25">
      <c r="A153" t="s">
        <v>3137</v>
      </c>
      <c r="B153">
        <v>370725.77</v>
      </c>
      <c r="C153">
        <v>24500</v>
      </c>
      <c r="D153">
        <v>218135.22</v>
      </c>
      <c r="F153">
        <v>801984.92</v>
      </c>
      <c r="G153">
        <v>54923.51</v>
      </c>
      <c r="L153">
        <v>190733.4</v>
      </c>
      <c r="N153">
        <v>662257.37</v>
      </c>
      <c r="P153">
        <v>511906.95</v>
      </c>
      <c r="S153">
        <v>993290.59</v>
      </c>
      <c r="T153">
        <v>71923</v>
      </c>
      <c r="U153">
        <v>10.82</v>
      </c>
      <c r="V153">
        <v>942154.5</v>
      </c>
      <c r="W153">
        <v>21000</v>
      </c>
      <c r="X153">
        <v>1160928.5</v>
      </c>
      <c r="AA153">
        <v>641351.56999999995</v>
      </c>
      <c r="AB153">
        <v>34453.199999999997</v>
      </c>
    </row>
    <row r="154" spans="1:32" x14ac:dyDescent="0.25">
      <c r="A154" t="s">
        <v>3138</v>
      </c>
      <c r="B154">
        <v>525070.02</v>
      </c>
      <c r="C154">
        <v>0</v>
      </c>
      <c r="D154">
        <v>165800.76999999999</v>
      </c>
      <c r="F154">
        <v>728342.34</v>
      </c>
      <c r="G154">
        <v>149627.32999999999</v>
      </c>
      <c r="L154">
        <v>83500</v>
      </c>
      <c r="N154">
        <v>-1553505.16</v>
      </c>
      <c r="P154">
        <v>3252587.34</v>
      </c>
      <c r="S154">
        <v>768172.09</v>
      </c>
      <c r="T154">
        <v>72000</v>
      </c>
      <c r="U154">
        <v>2.68</v>
      </c>
      <c r="V154">
        <v>601198</v>
      </c>
      <c r="W154">
        <v>12000</v>
      </c>
      <c r="X154">
        <v>810670</v>
      </c>
      <c r="AA154">
        <v>867724.63</v>
      </c>
      <c r="AB154">
        <v>58042.36</v>
      </c>
    </row>
    <row r="155" spans="1:32" x14ac:dyDescent="0.25">
      <c r="A155" t="s">
        <v>3183</v>
      </c>
      <c r="B155">
        <v>463557.25</v>
      </c>
      <c r="C155">
        <v>0</v>
      </c>
      <c r="D155">
        <v>122718.12</v>
      </c>
      <c r="F155">
        <v>1547706.92</v>
      </c>
      <c r="G155">
        <v>88925.41</v>
      </c>
      <c r="L155">
        <v>213064.07</v>
      </c>
      <c r="N155">
        <v>-529564.99</v>
      </c>
      <c r="P155">
        <v>2705484.32</v>
      </c>
      <c r="S155">
        <v>666248.59</v>
      </c>
      <c r="V155">
        <v>375849</v>
      </c>
      <c r="W155">
        <v>4500</v>
      </c>
      <c r="X155">
        <v>499922</v>
      </c>
      <c r="AA155">
        <v>672966.06</v>
      </c>
      <c r="AB155">
        <v>42647.73</v>
      </c>
    </row>
    <row r="156" spans="1:32" x14ac:dyDescent="0.25">
      <c r="A156" t="s">
        <v>3139</v>
      </c>
      <c r="B156">
        <v>364612.41</v>
      </c>
      <c r="C156">
        <v>0</v>
      </c>
      <c r="D156">
        <v>62544.81</v>
      </c>
      <c r="F156">
        <v>345974.45</v>
      </c>
      <c r="G156">
        <v>200647.89</v>
      </c>
      <c r="L156">
        <v>668.04</v>
      </c>
      <c r="O156">
        <v>-780268.44</v>
      </c>
      <c r="P156">
        <v>1733406.94</v>
      </c>
      <c r="S156">
        <v>489016.81</v>
      </c>
      <c r="V156">
        <v>578080</v>
      </c>
      <c r="W156">
        <v>3000</v>
      </c>
      <c r="X156">
        <v>793589</v>
      </c>
      <c r="AA156">
        <v>64534.84</v>
      </c>
      <c r="AB156">
        <v>78904.95</v>
      </c>
      <c r="AF156">
        <v>18000</v>
      </c>
    </row>
    <row r="157" spans="1:32" x14ac:dyDescent="0.25">
      <c r="A157" t="s">
        <v>3140</v>
      </c>
      <c r="B157">
        <v>264123.03000000003</v>
      </c>
      <c r="C157">
        <v>0</v>
      </c>
      <c r="D157">
        <v>29799.1</v>
      </c>
      <c r="F157">
        <v>77280.11</v>
      </c>
      <c r="G157">
        <v>77814.5</v>
      </c>
      <c r="L157">
        <v>0</v>
      </c>
      <c r="O157">
        <v>-1475347.24</v>
      </c>
      <c r="P157">
        <v>1890457.72</v>
      </c>
      <c r="S157">
        <v>355389.99</v>
      </c>
      <c r="V157">
        <v>366560</v>
      </c>
      <c r="W157">
        <v>9000</v>
      </c>
      <c r="X157">
        <v>457872</v>
      </c>
      <c r="AA157">
        <v>91411.74</v>
      </c>
      <c r="AB157">
        <v>9834.99</v>
      </c>
      <c r="AF157">
        <v>27000</v>
      </c>
    </row>
    <row r="158" spans="1:32" x14ac:dyDescent="0.25">
      <c r="A158" t="s">
        <v>3141</v>
      </c>
      <c r="B158">
        <v>234155.68</v>
      </c>
      <c r="C158">
        <v>0</v>
      </c>
      <c r="D158">
        <v>105313.25</v>
      </c>
      <c r="F158">
        <v>2017001.08</v>
      </c>
      <c r="G158">
        <v>59758.25</v>
      </c>
      <c r="L158">
        <v>0</v>
      </c>
      <c r="O158">
        <v>1780157.03</v>
      </c>
      <c r="P158">
        <v>715300.29</v>
      </c>
      <c r="S158">
        <v>616905.77</v>
      </c>
      <c r="U158">
        <v>14.23</v>
      </c>
      <c r="V158">
        <v>427370</v>
      </c>
      <c r="W158">
        <v>4500</v>
      </c>
      <c r="X158">
        <v>670821</v>
      </c>
      <c r="AA158">
        <v>152370.37</v>
      </c>
      <c r="AB158">
        <v>95765.19</v>
      </c>
    </row>
    <row r="159" spans="1:32" x14ac:dyDescent="0.25">
      <c r="A159" t="s">
        <v>3142</v>
      </c>
      <c r="B159">
        <v>428731.86</v>
      </c>
      <c r="C159">
        <v>0</v>
      </c>
      <c r="D159">
        <v>128533.8</v>
      </c>
      <c r="F159">
        <v>129023.87</v>
      </c>
      <c r="G159">
        <v>121537.37</v>
      </c>
      <c r="L159">
        <v>0</v>
      </c>
      <c r="O159">
        <v>-819109.57</v>
      </c>
      <c r="P159">
        <v>1595931.52</v>
      </c>
      <c r="S159">
        <v>583948.1</v>
      </c>
      <c r="V159">
        <v>406980</v>
      </c>
      <c r="X159">
        <v>650638</v>
      </c>
      <c r="AA159">
        <v>96901.06</v>
      </c>
      <c r="AB159">
        <v>41957.34</v>
      </c>
      <c r="AF159">
        <v>44051.75</v>
      </c>
    </row>
    <row r="160" spans="1:32" x14ac:dyDescent="0.25">
      <c r="A160" t="s">
        <v>3143</v>
      </c>
      <c r="B160">
        <v>391846.73</v>
      </c>
      <c r="C160">
        <v>0</v>
      </c>
      <c r="D160">
        <v>38306.68</v>
      </c>
      <c r="F160">
        <v>254127.62</v>
      </c>
      <c r="G160">
        <v>158963.32</v>
      </c>
      <c r="L160">
        <v>0</v>
      </c>
      <c r="O160">
        <v>-1351937.17</v>
      </c>
      <c r="P160">
        <v>2218013.29</v>
      </c>
      <c r="S160">
        <v>214239.9</v>
      </c>
      <c r="U160">
        <v>666</v>
      </c>
      <c r="V160">
        <v>458783</v>
      </c>
      <c r="X160">
        <v>570604</v>
      </c>
      <c r="AA160">
        <v>99227.93</v>
      </c>
      <c r="AB160">
        <v>28589.24</v>
      </c>
    </row>
    <row r="161" spans="1:32" x14ac:dyDescent="0.25">
      <c r="A161" t="s">
        <v>3144</v>
      </c>
      <c r="B161">
        <v>400412.21</v>
      </c>
      <c r="C161">
        <v>0</v>
      </c>
      <c r="D161">
        <v>90185.39</v>
      </c>
      <c r="F161">
        <v>113350.96</v>
      </c>
      <c r="G161">
        <v>416901.17</v>
      </c>
      <c r="L161">
        <v>1519.09</v>
      </c>
      <c r="O161">
        <v>-765562.14</v>
      </c>
      <c r="P161">
        <v>1904185.77</v>
      </c>
      <c r="S161">
        <v>265539.24</v>
      </c>
      <c r="U161">
        <v>19.3</v>
      </c>
      <c r="V161">
        <v>765763.5</v>
      </c>
      <c r="X161">
        <v>922202.5</v>
      </c>
      <c r="AA161">
        <v>106776.3</v>
      </c>
      <c r="AB161">
        <v>52218.73</v>
      </c>
    </row>
    <row r="162" spans="1:32" x14ac:dyDescent="0.25">
      <c r="A162" t="s">
        <v>3145</v>
      </c>
      <c r="B162">
        <v>252291.61</v>
      </c>
      <c r="C162">
        <v>0</v>
      </c>
      <c r="D162">
        <v>12180.98</v>
      </c>
      <c r="F162">
        <v>365195.01</v>
      </c>
      <c r="G162">
        <v>476083.15</v>
      </c>
      <c r="L162">
        <v>0</v>
      </c>
      <c r="O162">
        <v>-872515.34</v>
      </c>
      <c r="P162">
        <v>2050038.21</v>
      </c>
      <c r="S162">
        <v>230744.62</v>
      </c>
      <c r="U162">
        <v>33.82</v>
      </c>
      <c r="V162">
        <v>460409</v>
      </c>
      <c r="X162">
        <v>615248</v>
      </c>
      <c r="AA162">
        <v>29943.15</v>
      </c>
      <c r="AB162">
        <v>59330.91</v>
      </c>
    </row>
    <row r="163" spans="1:32" x14ac:dyDescent="0.25">
      <c r="A163" t="s">
        <v>3146</v>
      </c>
      <c r="B163">
        <v>459583.32</v>
      </c>
      <c r="C163">
        <v>0</v>
      </c>
      <c r="D163">
        <v>87607.89</v>
      </c>
      <c r="F163">
        <v>1368294.05</v>
      </c>
      <c r="G163">
        <v>301173.90999999997</v>
      </c>
      <c r="O163">
        <v>1961602.78</v>
      </c>
      <c r="P163">
        <v>345682.71</v>
      </c>
      <c r="S163">
        <v>295217.13</v>
      </c>
      <c r="U163">
        <v>220.34</v>
      </c>
      <c r="V163">
        <v>684442.5</v>
      </c>
      <c r="X163">
        <v>826104.5</v>
      </c>
      <c r="AA163">
        <v>78519.820000000007</v>
      </c>
      <c r="AB163">
        <v>104794.47</v>
      </c>
    </row>
    <row r="164" spans="1:32" x14ac:dyDescent="0.25">
      <c r="A164" t="s">
        <v>3147</v>
      </c>
      <c r="B164">
        <v>726174.4</v>
      </c>
      <c r="C164">
        <v>0</v>
      </c>
      <c r="D164">
        <v>71725.31</v>
      </c>
      <c r="F164">
        <v>737802.06</v>
      </c>
      <c r="G164">
        <v>161685.04999999999</v>
      </c>
      <c r="L164">
        <v>1075</v>
      </c>
      <c r="O164">
        <v>969753.64</v>
      </c>
      <c r="P164">
        <v>633085.80000000005</v>
      </c>
      <c r="S164">
        <v>363978.11</v>
      </c>
      <c r="V164">
        <v>336110</v>
      </c>
      <c r="W164">
        <v>9000</v>
      </c>
      <c r="X164">
        <v>454409</v>
      </c>
      <c r="AA164">
        <v>108350.17</v>
      </c>
      <c r="AB164">
        <v>46748.34</v>
      </c>
    </row>
    <row r="165" spans="1:32" x14ac:dyDescent="0.25">
      <c r="A165" t="s">
        <v>3148</v>
      </c>
      <c r="B165">
        <v>1445037.74</v>
      </c>
      <c r="C165">
        <v>0</v>
      </c>
      <c r="D165">
        <v>49581.53</v>
      </c>
      <c r="F165">
        <v>71110.080000000002</v>
      </c>
      <c r="G165">
        <v>238136.05</v>
      </c>
      <c r="L165">
        <v>0</v>
      </c>
      <c r="O165">
        <v>148508.89000000001</v>
      </c>
      <c r="P165">
        <v>1315994.6399999999</v>
      </c>
      <c r="S165">
        <v>461288.86</v>
      </c>
      <c r="T165">
        <v>204000</v>
      </c>
      <c r="V165">
        <v>475750</v>
      </c>
      <c r="W165">
        <v>9000</v>
      </c>
      <c r="X165">
        <v>598801</v>
      </c>
      <c r="AA165">
        <v>135773.87</v>
      </c>
      <c r="AB165">
        <v>9655.02</v>
      </c>
      <c r="AC165">
        <v>48000</v>
      </c>
    </row>
    <row r="166" spans="1:32" x14ac:dyDescent="0.25">
      <c r="A166" t="s">
        <v>3149</v>
      </c>
      <c r="B166">
        <v>828055.32</v>
      </c>
      <c r="C166">
        <v>0</v>
      </c>
      <c r="D166">
        <v>51426.07</v>
      </c>
      <c r="F166">
        <v>90674.22</v>
      </c>
      <c r="G166">
        <v>513987.68</v>
      </c>
      <c r="H166">
        <v>7500</v>
      </c>
      <c r="L166">
        <v>1717.77</v>
      </c>
      <c r="O166">
        <v>-410467.24</v>
      </c>
      <c r="P166">
        <v>1954472.19</v>
      </c>
      <c r="S166">
        <v>544477.9</v>
      </c>
      <c r="V166">
        <v>724350</v>
      </c>
      <c r="W166">
        <v>9000</v>
      </c>
      <c r="X166">
        <v>863356</v>
      </c>
      <c r="AA166">
        <v>382682.92</v>
      </c>
      <c r="AB166">
        <v>52393.41</v>
      </c>
    </row>
    <row r="167" spans="1:32" x14ac:dyDescent="0.25">
      <c r="A167" t="s">
        <v>3150</v>
      </c>
      <c r="B167">
        <v>1052747.8</v>
      </c>
      <c r="C167">
        <v>0</v>
      </c>
      <c r="D167">
        <v>29554.05</v>
      </c>
      <c r="F167">
        <v>353483.19</v>
      </c>
      <c r="G167">
        <v>26131.08</v>
      </c>
      <c r="H167">
        <v>12700</v>
      </c>
      <c r="L167">
        <v>149.85</v>
      </c>
      <c r="O167">
        <v>-258143.61</v>
      </c>
      <c r="P167">
        <v>1659140.58</v>
      </c>
      <c r="S167">
        <v>370856.54</v>
      </c>
      <c r="T167">
        <v>13000</v>
      </c>
      <c r="V167">
        <v>472550</v>
      </c>
      <c r="W167">
        <v>8500</v>
      </c>
      <c r="X167">
        <v>573531</v>
      </c>
      <c r="AA167">
        <v>248503.14</v>
      </c>
      <c r="AB167">
        <v>28309.14</v>
      </c>
      <c r="AC167">
        <v>45000</v>
      </c>
    </row>
    <row r="168" spans="1:32" x14ac:dyDescent="0.25">
      <c r="A168" t="s">
        <v>3151</v>
      </c>
      <c r="B168">
        <v>450025.68</v>
      </c>
      <c r="C168">
        <v>0</v>
      </c>
      <c r="D168">
        <v>52329.47</v>
      </c>
      <c r="F168">
        <v>205493.41</v>
      </c>
      <c r="G168">
        <v>143954.84</v>
      </c>
      <c r="L168">
        <v>1649.73</v>
      </c>
      <c r="O168">
        <v>-2633095.4700000002</v>
      </c>
      <c r="P168">
        <v>3430123.36</v>
      </c>
      <c r="S168">
        <v>484986.77</v>
      </c>
      <c r="V168">
        <v>763100</v>
      </c>
      <c r="W168">
        <v>2000</v>
      </c>
      <c r="X168">
        <v>886757</v>
      </c>
      <c r="AA168">
        <v>218902.22</v>
      </c>
      <c r="AB168">
        <v>30647.22</v>
      </c>
      <c r="AC168">
        <v>36000</v>
      </c>
    </row>
    <row r="169" spans="1:32" x14ac:dyDescent="0.25">
      <c r="A169" t="s">
        <v>3152</v>
      </c>
      <c r="B169">
        <v>691300.21</v>
      </c>
      <c r="C169">
        <v>0</v>
      </c>
      <c r="D169">
        <v>92993.52</v>
      </c>
      <c r="F169">
        <v>412557.11</v>
      </c>
      <c r="G169">
        <v>101169.41</v>
      </c>
      <c r="L169">
        <v>1055.56</v>
      </c>
      <c r="O169">
        <v>915401.62</v>
      </c>
      <c r="S169">
        <v>1044124.19</v>
      </c>
      <c r="V169">
        <v>363710</v>
      </c>
      <c r="W169">
        <v>5000</v>
      </c>
      <c r="X169">
        <v>506304</v>
      </c>
      <c r="Y169">
        <v>3000</v>
      </c>
      <c r="AA169">
        <v>112183.54</v>
      </c>
      <c r="AB169">
        <v>8326.08</v>
      </c>
    </row>
    <row r="170" spans="1:32" x14ac:dyDescent="0.25">
      <c r="A170" t="s">
        <v>3153</v>
      </c>
      <c r="B170">
        <v>1005314.45</v>
      </c>
      <c r="C170">
        <v>0</v>
      </c>
      <c r="D170">
        <v>57086.43</v>
      </c>
      <c r="F170">
        <v>152839.32999999999</v>
      </c>
      <c r="G170">
        <v>520018.78</v>
      </c>
      <c r="L170">
        <v>646.95000000000005</v>
      </c>
      <c r="O170">
        <v>1261350.3999999999</v>
      </c>
      <c r="S170">
        <v>980146.26</v>
      </c>
      <c r="V170">
        <v>493570</v>
      </c>
      <c r="W170">
        <v>10000</v>
      </c>
      <c r="X170">
        <v>699864.84</v>
      </c>
      <c r="AA170">
        <v>108491.8</v>
      </c>
      <c r="AB170">
        <v>40515.480000000003</v>
      </c>
    </row>
    <row r="171" spans="1:32" x14ac:dyDescent="0.25">
      <c r="A171" t="s">
        <v>3154</v>
      </c>
      <c r="B171">
        <v>535173.12</v>
      </c>
      <c r="C171">
        <v>0</v>
      </c>
      <c r="D171">
        <v>59338.720000000001</v>
      </c>
      <c r="F171">
        <v>349848.66</v>
      </c>
      <c r="G171">
        <v>650865.1</v>
      </c>
      <c r="L171">
        <v>27</v>
      </c>
      <c r="O171">
        <v>1190014.76</v>
      </c>
      <c r="S171">
        <v>782264.69</v>
      </c>
      <c r="V171">
        <v>447680</v>
      </c>
      <c r="W171">
        <v>6000</v>
      </c>
      <c r="X171">
        <v>598341</v>
      </c>
      <c r="Y171">
        <v>1500</v>
      </c>
      <c r="AA171">
        <v>88555.02</v>
      </c>
      <c r="AB171">
        <v>20119.830000000002</v>
      </c>
    </row>
    <row r="172" spans="1:32" x14ac:dyDescent="0.25">
      <c r="A172" t="s">
        <v>3155</v>
      </c>
      <c r="B172">
        <v>1126899.78</v>
      </c>
      <c r="C172">
        <v>0</v>
      </c>
      <c r="D172">
        <v>22341.59</v>
      </c>
      <c r="F172">
        <v>82533.86</v>
      </c>
      <c r="G172">
        <v>4779.28</v>
      </c>
      <c r="L172">
        <v>883.6</v>
      </c>
      <c r="O172">
        <v>722298.2</v>
      </c>
      <c r="S172">
        <v>938403.89</v>
      </c>
      <c r="V172">
        <v>678190</v>
      </c>
      <c r="W172">
        <v>10000</v>
      </c>
      <c r="X172">
        <v>845385</v>
      </c>
      <c r="Z172">
        <v>6000</v>
      </c>
      <c r="AA172">
        <v>92610.31</v>
      </c>
      <c r="AB172">
        <v>44063.37</v>
      </c>
    </row>
    <row r="173" spans="1:32" x14ac:dyDescent="0.25">
      <c r="A173" t="s">
        <v>3156</v>
      </c>
      <c r="B173">
        <v>1083749.1100000001</v>
      </c>
      <c r="C173">
        <v>0</v>
      </c>
      <c r="D173">
        <v>144166.19</v>
      </c>
      <c r="F173">
        <v>54139</v>
      </c>
      <c r="G173">
        <v>330320.13</v>
      </c>
      <c r="L173">
        <v>14.98</v>
      </c>
      <c r="O173">
        <v>1516705.12</v>
      </c>
      <c r="S173">
        <v>540622.02</v>
      </c>
      <c r="U173">
        <v>37.97</v>
      </c>
      <c r="V173">
        <v>575990</v>
      </c>
      <c r="W173">
        <v>9000</v>
      </c>
      <c r="X173">
        <v>744094</v>
      </c>
      <c r="Y173">
        <v>4500</v>
      </c>
      <c r="AA173">
        <v>90690.79</v>
      </c>
      <c r="AB173">
        <v>42563.37</v>
      </c>
    </row>
    <row r="174" spans="1:32" x14ac:dyDescent="0.25">
      <c r="A174" t="s">
        <v>3157</v>
      </c>
      <c r="B174">
        <v>1215679.3</v>
      </c>
      <c r="C174">
        <v>0</v>
      </c>
      <c r="D174">
        <v>50104.84</v>
      </c>
      <c r="F174">
        <v>346701.33</v>
      </c>
      <c r="G174">
        <v>156389.54999999999</v>
      </c>
      <c r="L174">
        <v>359.1</v>
      </c>
      <c r="O174">
        <v>1064877.83</v>
      </c>
      <c r="S174">
        <v>1326945.33</v>
      </c>
      <c r="V174">
        <v>540230</v>
      </c>
      <c r="W174">
        <v>10000</v>
      </c>
      <c r="X174">
        <v>834134.92</v>
      </c>
      <c r="AA174">
        <v>158722.5</v>
      </c>
      <c r="AB174">
        <v>26492.32</v>
      </c>
    </row>
    <row r="175" spans="1:32" x14ac:dyDescent="0.25">
      <c r="A175" t="s">
        <v>3158</v>
      </c>
      <c r="B175">
        <v>843917.09</v>
      </c>
      <c r="C175">
        <v>0</v>
      </c>
      <c r="D175">
        <v>285811.86</v>
      </c>
      <c r="E175">
        <v>0</v>
      </c>
      <c r="F175">
        <v>104467.87</v>
      </c>
      <c r="G175">
        <v>137299.63</v>
      </c>
      <c r="H175">
        <v>0</v>
      </c>
      <c r="I175">
        <v>0</v>
      </c>
      <c r="J175">
        <v>0</v>
      </c>
      <c r="K175">
        <v>0</v>
      </c>
      <c r="L175">
        <v>65.42</v>
      </c>
      <c r="O175">
        <v>-282522.40000000002</v>
      </c>
      <c r="P175">
        <v>1908740.29</v>
      </c>
      <c r="Q175">
        <v>0</v>
      </c>
      <c r="S175">
        <v>136426.26999999999</v>
      </c>
      <c r="T175">
        <v>66000</v>
      </c>
      <c r="V175">
        <v>515010</v>
      </c>
      <c r="W175">
        <v>0</v>
      </c>
      <c r="X175">
        <v>710120</v>
      </c>
      <c r="AA175">
        <v>112444.12</v>
      </c>
      <c r="AB175">
        <v>13971.51</v>
      </c>
      <c r="AD175">
        <v>0</v>
      </c>
      <c r="AE175">
        <v>0</v>
      </c>
      <c r="AF175">
        <v>0</v>
      </c>
    </row>
    <row r="176" spans="1:32" x14ac:dyDescent="0.25">
      <c r="A176" t="s">
        <v>3159</v>
      </c>
      <c r="B176">
        <v>556551.56999999995</v>
      </c>
      <c r="C176">
        <v>0</v>
      </c>
      <c r="D176">
        <v>191719.13</v>
      </c>
      <c r="F176">
        <v>294371.36</v>
      </c>
      <c r="G176">
        <v>114552.8</v>
      </c>
      <c r="L176">
        <v>46.73</v>
      </c>
      <c r="O176">
        <v>-625494.52</v>
      </c>
      <c r="P176">
        <v>2036218.61</v>
      </c>
      <c r="S176">
        <v>156939.44</v>
      </c>
      <c r="T176">
        <v>108000</v>
      </c>
      <c r="U176">
        <v>66.97</v>
      </c>
      <c r="V176">
        <v>368850</v>
      </c>
      <c r="X176">
        <v>527785</v>
      </c>
      <c r="AA176">
        <v>135715.21</v>
      </c>
      <c r="AB176">
        <v>33527.160000000003</v>
      </c>
    </row>
    <row r="177" spans="1:32" x14ac:dyDescent="0.25">
      <c r="A177" t="s">
        <v>3160</v>
      </c>
      <c r="B177">
        <v>553165.09</v>
      </c>
      <c r="C177">
        <v>0</v>
      </c>
      <c r="D177">
        <v>292171.2</v>
      </c>
      <c r="F177">
        <v>10</v>
      </c>
      <c r="G177">
        <v>119896.07</v>
      </c>
      <c r="L177">
        <v>37.380000000000003</v>
      </c>
      <c r="O177">
        <v>-1444997.47</v>
      </c>
      <c r="P177">
        <v>2581996.2400000002</v>
      </c>
      <c r="S177">
        <v>106209.71</v>
      </c>
      <c r="V177">
        <v>336420</v>
      </c>
      <c r="X177">
        <v>455272</v>
      </c>
      <c r="AA177">
        <v>55567.26</v>
      </c>
      <c r="AB177">
        <v>11284.24</v>
      </c>
      <c r="AF177">
        <v>6000</v>
      </c>
    </row>
    <row r="178" spans="1:32" x14ac:dyDescent="0.25">
      <c r="A178" t="s">
        <v>3161</v>
      </c>
      <c r="B178">
        <v>317469.08</v>
      </c>
      <c r="C178">
        <v>0</v>
      </c>
      <c r="D178">
        <v>382372.05</v>
      </c>
      <c r="F178">
        <v>13092.42</v>
      </c>
      <c r="G178">
        <v>295592.08</v>
      </c>
      <c r="L178">
        <v>28.04</v>
      </c>
      <c r="O178">
        <v>22098.97</v>
      </c>
      <c r="P178">
        <v>1442473.15</v>
      </c>
      <c r="S178">
        <v>171087.84</v>
      </c>
      <c r="U178">
        <v>27.61</v>
      </c>
      <c r="V178">
        <v>387180</v>
      </c>
      <c r="X178">
        <v>523171</v>
      </c>
      <c r="AA178">
        <v>217055.68</v>
      </c>
      <c r="AB178">
        <v>143080.79999999999</v>
      </c>
    </row>
    <row r="179" spans="1:32" x14ac:dyDescent="0.25">
      <c r="A179" t="s">
        <v>3162</v>
      </c>
      <c r="B179">
        <v>598517.54</v>
      </c>
      <c r="C179">
        <v>0</v>
      </c>
      <c r="D179">
        <v>51605.31</v>
      </c>
      <c r="F179">
        <v>78014.75</v>
      </c>
      <c r="G179">
        <v>72083.66</v>
      </c>
      <c r="L179">
        <v>0</v>
      </c>
      <c r="O179">
        <v>-725814.17</v>
      </c>
      <c r="P179">
        <v>1708773.29</v>
      </c>
      <c r="S179">
        <v>89638.43</v>
      </c>
      <c r="V179">
        <v>257520</v>
      </c>
      <c r="X179">
        <v>326170</v>
      </c>
      <c r="AA179">
        <v>88947.45</v>
      </c>
      <c r="AB179">
        <v>42266.34</v>
      </c>
    </row>
    <row r="180" spans="1:32" x14ac:dyDescent="0.25">
      <c r="A180" t="s">
        <v>3163</v>
      </c>
      <c r="B180">
        <v>329512.7</v>
      </c>
      <c r="C180">
        <v>0</v>
      </c>
      <c r="D180">
        <v>278535.94</v>
      </c>
      <c r="F180">
        <v>13295.4</v>
      </c>
      <c r="G180">
        <v>19235</v>
      </c>
      <c r="L180">
        <v>0</v>
      </c>
      <c r="O180">
        <v>-833970.31</v>
      </c>
      <c r="P180">
        <v>1572242.02</v>
      </c>
      <c r="S180">
        <v>159882.69</v>
      </c>
      <c r="V180">
        <v>394320</v>
      </c>
      <c r="X180">
        <v>511228</v>
      </c>
      <c r="AA180">
        <v>47966.05</v>
      </c>
      <c r="AB180">
        <v>3176.31</v>
      </c>
    </row>
    <row r="181" spans="1:32" x14ac:dyDescent="0.25">
      <c r="A181" t="s">
        <v>3164</v>
      </c>
      <c r="B181">
        <v>469638.69</v>
      </c>
      <c r="C181">
        <v>0</v>
      </c>
      <c r="D181">
        <v>299255.65999999997</v>
      </c>
      <c r="F181">
        <v>80948.509999999995</v>
      </c>
      <c r="G181">
        <v>195799.85</v>
      </c>
      <c r="L181">
        <v>46.73</v>
      </c>
      <c r="O181">
        <v>154820.74</v>
      </c>
      <c r="P181">
        <v>1286359.3700000001</v>
      </c>
      <c r="S181">
        <v>136703.67999999999</v>
      </c>
      <c r="V181">
        <v>539010</v>
      </c>
      <c r="X181">
        <v>648688</v>
      </c>
      <c r="AA181">
        <v>207550.97</v>
      </c>
      <c r="AB181">
        <v>115233.84</v>
      </c>
    </row>
    <row r="182" spans="1:32" x14ac:dyDescent="0.25">
      <c r="A182" t="s">
        <v>3165</v>
      </c>
      <c r="B182">
        <v>567471.75</v>
      </c>
      <c r="C182">
        <v>23658.880000000001</v>
      </c>
      <c r="D182">
        <v>53730.37</v>
      </c>
      <c r="F182">
        <v>197529.77</v>
      </c>
      <c r="G182">
        <v>72386.39</v>
      </c>
      <c r="H182">
        <v>31486.47</v>
      </c>
      <c r="K182">
        <v>1107</v>
      </c>
      <c r="O182">
        <v>-815884.01</v>
      </c>
      <c r="P182">
        <v>1621669.25</v>
      </c>
      <c r="S182">
        <v>214675</v>
      </c>
      <c r="V182">
        <v>239320</v>
      </c>
      <c r="W182">
        <v>63999.25</v>
      </c>
      <c r="X182">
        <v>326765</v>
      </c>
      <c r="AA182">
        <v>67927.360000000001</v>
      </c>
      <c r="AB182">
        <v>18575.37</v>
      </c>
    </row>
    <row r="183" spans="1:32" x14ac:dyDescent="0.25">
      <c r="A183" t="s">
        <v>3166</v>
      </c>
      <c r="B183">
        <v>204014.83</v>
      </c>
      <c r="C183">
        <v>0</v>
      </c>
      <c r="D183">
        <v>72022.210000000006</v>
      </c>
      <c r="F183">
        <v>160696.32000000001</v>
      </c>
      <c r="G183">
        <v>654902.05000000005</v>
      </c>
      <c r="H183">
        <v>39685</v>
      </c>
      <c r="O183">
        <v>-1174867.04</v>
      </c>
      <c r="P183">
        <v>2143817.25</v>
      </c>
      <c r="S183">
        <v>353699.46</v>
      </c>
      <c r="V183">
        <v>371510</v>
      </c>
      <c r="W183">
        <v>110954.75</v>
      </c>
      <c r="X183">
        <v>539078</v>
      </c>
      <c r="AA183">
        <v>47759.32</v>
      </c>
      <c r="AB183">
        <v>61908.19</v>
      </c>
    </row>
    <row r="184" spans="1:32" x14ac:dyDescent="0.25">
      <c r="A184" t="s">
        <v>3167</v>
      </c>
      <c r="B184">
        <v>467421.02</v>
      </c>
      <c r="C184">
        <v>56328</v>
      </c>
      <c r="D184">
        <v>26452.21</v>
      </c>
      <c r="F184">
        <v>2060217.98</v>
      </c>
      <c r="G184">
        <v>196185.8</v>
      </c>
      <c r="H184">
        <v>0</v>
      </c>
      <c r="O184">
        <v>2412212.64</v>
      </c>
      <c r="P184">
        <v>309335.96999999997</v>
      </c>
      <c r="S184">
        <v>205834.29</v>
      </c>
      <c r="V184">
        <v>256800</v>
      </c>
      <c r="W184">
        <v>78643.75</v>
      </c>
      <c r="X184">
        <v>292779</v>
      </c>
      <c r="AA184">
        <v>70968.009999999995</v>
      </c>
      <c r="AB184">
        <v>45067.13</v>
      </c>
    </row>
    <row r="185" spans="1:32" x14ac:dyDescent="0.25">
      <c r="A185" t="s">
        <v>3168</v>
      </c>
      <c r="B185">
        <v>237075.09</v>
      </c>
      <c r="C185">
        <v>35809.4</v>
      </c>
      <c r="D185">
        <v>30222.29</v>
      </c>
      <c r="F185">
        <v>87554.82</v>
      </c>
      <c r="G185">
        <v>629590.04</v>
      </c>
      <c r="H185">
        <v>18561</v>
      </c>
      <c r="L185">
        <v>2620</v>
      </c>
      <c r="O185">
        <v>-590879.96</v>
      </c>
      <c r="P185">
        <v>1558084.6</v>
      </c>
      <c r="S185">
        <v>160261.09</v>
      </c>
      <c r="T185">
        <v>22520</v>
      </c>
      <c r="V185">
        <v>227790</v>
      </c>
      <c r="W185">
        <v>72090.75</v>
      </c>
      <c r="X185">
        <v>293000</v>
      </c>
      <c r="AA185">
        <v>124657.60000000001</v>
      </c>
      <c r="AB185">
        <v>47426.7</v>
      </c>
    </row>
    <row r="186" spans="1:32" x14ac:dyDescent="0.25">
      <c r="A186" t="s">
        <v>3169</v>
      </c>
      <c r="B186">
        <v>490751.95</v>
      </c>
      <c r="C186">
        <v>0</v>
      </c>
      <c r="D186">
        <v>47034.98</v>
      </c>
      <c r="F186">
        <v>332873.40000000002</v>
      </c>
      <c r="G186">
        <v>60600.480000000003</v>
      </c>
      <c r="L186">
        <v>918</v>
      </c>
      <c r="O186">
        <v>-1031542.62</v>
      </c>
      <c r="P186">
        <v>1939631.19</v>
      </c>
      <c r="S186">
        <v>492603.95</v>
      </c>
      <c r="V186">
        <v>433340</v>
      </c>
      <c r="X186">
        <v>527118.80000000005</v>
      </c>
      <c r="AA186">
        <v>271733.59000000003</v>
      </c>
      <c r="AB186">
        <v>24799.82</v>
      </c>
    </row>
    <row r="187" spans="1:32" x14ac:dyDescent="0.25">
      <c r="A187" t="s">
        <v>3170</v>
      </c>
      <c r="B187">
        <v>600330.27</v>
      </c>
      <c r="C187">
        <v>68864.350000000006</v>
      </c>
      <c r="D187">
        <v>23768.49</v>
      </c>
      <c r="F187">
        <v>97100.28</v>
      </c>
      <c r="G187">
        <v>121543.97</v>
      </c>
      <c r="H187">
        <v>32830</v>
      </c>
      <c r="L187">
        <v>470</v>
      </c>
      <c r="O187">
        <v>-1213901.95</v>
      </c>
      <c r="P187">
        <v>2258666.42</v>
      </c>
      <c r="S187">
        <v>399880.98</v>
      </c>
      <c r="U187">
        <v>0.03</v>
      </c>
      <c r="V187">
        <v>723316</v>
      </c>
      <c r="W187">
        <v>123041.75</v>
      </c>
      <c r="X187">
        <v>914954</v>
      </c>
      <c r="AA187">
        <v>358003.62</v>
      </c>
      <c r="AB187">
        <v>19153.7</v>
      </c>
      <c r="AF187">
        <v>3000</v>
      </c>
    </row>
    <row r="188" spans="1:32" x14ac:dyDescent="0.25">
      <c r="A188" t="s">
        <v>3171</v>
      </c>
      <c r="B188">
        <v>186934.94</v>
      </c>
      <c r="C188">
        <v>43050.46</v>
      </c>
      <c r="D188">
        <v>63874.11</v>
      </c>
      <c r="F188">
        <v>-49685.16</v>
      </c>
      <c r="G188">
        <v>326550.12</v>
      </c>
      <c r="H188">
        <v>12697.22</v>
      </c>
      <c r="O188">
        <v>-2798713.46</v>
      </c>
      <c r="P188">
        <v>3335566.08</v>
      </c>
      <c r="S188">
        <v>179754.39</v>
      </c>
      <c r="V188">
        <v>272710</v>
      </c>
      <c r="W188">
        <v>72341.25</v>
      </c>
      <c r="X188">
        <v>346567.48</v>
      </c>
      <c r="AA188">
        <v>64184.3</v>
      </c>
      <c r="AB188">
        <v>40439.230000000003</v>
      </c>
    </row>
    <row r="189" spans="1:32" x14ac:dyDescent="0.25">
      <c r="A189" t="s">
        <v>3172</v>
      </c>
      <c r="B189">
        <v>498141.39</v>
      </c>
      <c r="C189">
        <v>0</v>
      </c>
      <c r="D189">
        <v>27669.25</v>
      </c>
      <c r="F189">
        <v>137773.68</v>
      </c>
      <c r="G189">
        <v>89820.29</v>
      </c>
      <c r="H189">
        <v>38420.769999999997</v>
      </c>
      <c r="L189">
        <v>7547</v>
      </c>
      <c r="O189">
        <v>-1283645.3400000001</v>
      </c>
      <c r="P189">
        <v>1980732.96</v>
      </c>
      <c r="S189">
        <v>282919.45</v>
      </c>
      <c r="V189">
        <v>431120</v>
      </c>
      <c r="W189">
        <v>94177.75</v>
      </c>
      <c r="X189">
        <v>562625</v>
      </c>
      <c r="AA189">
        <v>151458.98000000001</v>
      </c>
      <c r="AB189">
        <v>12891.13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zoomScale="92" zoomScaleNormal="92" workbookViewId="0">
      <selection activeCell="F22" sqref="F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8.5" bestFit="1" customWidth="1"/>
    <col min="6" max="9" width="8.796875" style="301"/>
    <col min="10" max="11" width="8.796875"/>
    <col min="12" max="16" width="8.796875" style="301"/>
    <col min="17" max="20" width="8.796875"/>
    <col min="21" max="27" width="8.796875" style="301"/>
    <col min="28" max="32" width="8.796875"/>
    <col min="33" max="33" width="20.09765625" style="75" customWidth="1"/>
    <col min="34" max="34" width="15.5" style="30" bestFit="1" customWidth="1"/>
    <col min="35" max="35" width="14.09765625" style="25" bestFit="1" customWidth="1"/>
    <col min="36" max="36" width="15.09765625" style="34" bestFit="1" customWidth="1"/>
    <col min="37" max="37" width="15.09765625" style="35" bestFit="1" customWidth="1"/>
    <col min="38" max="38" width="16.69921875" style="26" bestFit="1" customWidth="1"/>
    <col min="39" max="16384" width="9" style="1"/>
  </cols>
  <sheetData>
    <row r="1" spans="3:38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s="301" t="s">
        <v>2452</v>
      </c>
      <c r="M1" s="301" t="s">
        <v>2453</v>
      </c>
      <c r="N1" s="301" t="s">
        <v>2454</v>
      </c>
      <c r="O1" s="301" t="s">
        <v>2455</v>
      </c>
      <c r="P1" s="301" t="s">
        <v>2456</v>
      </c>
      <c r="Q1" t="s">
        <v>2590</v>
      </c>
      <c r="R1" t="s">
        <v>2458</v>
      </c>
      <c r="S1" t="s">
        <v>2459</v>
      </c>
      <c r="T1" t="s">
        <v>2460</v>
      </c>
      <c r="U1" s="301" t="s">
        <v>3345</v>
      </c>
      <c r="V1" s="301" t="s">
        <v>2461</v>
      </c>
      <c r="W1" s="301" t="s">
        <v>2462</v>
      </c>
      <c r="X1" s="301" t="s">
        <v>2463</v>
      </c>
      <c r="Y1" s="301" t="s">
        <v>2464</v>
      </c>
      <c r="Z1" s="301" t="s">
        <v>2465</v>
      </c>
      <c r="AA1" s="301" t="s">
        <v>2466</v>
      </c>
      <c r="AB1" t="s">
        <v>2467</v>
      </c>
      <c r="AC1" t="s">
        <v>2468</v>
      </c>
      <c r="AD1" t="s">
        <v>2469</v>
      </c>
      <c r="AE1" t="s">
        <v>2470</v>
      </c>
      <c r="AF1" t="s">
        <v>2471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5">
      <c r="E2" t="s">
        <v>2473</v>
      </c>
      <c r="F2" s="301" t="s">
        <v>2474</v>
      </c>
      <c r="G2" s="301" t="s">
        <v>2475</v>
      </c>
      <c r="H2" s="301" t="s">
        <v>2476</v>
      </c>
      <c r="I2" s="301" t="s">
        <v>2477</v>
      </c>
      <c r="J2" t="s">
        <v>2478</v>
      </c>
      <c r="K2" t="s">
        <v>2479</v>
      </c>
      <c r="L2" s="301" t="s">
        <v>2481</v>
      </c>
      <c r="M2" s="301" t="s">
        <v>2482</v>
      </c>
      <c r="N2" s="301" t="s">
        <v>2483</v>
      </c>
      <c r="O2" s="301" t="s">
        <v>2484</v>
      </c>
      <c r="P2" s="301" t="s">
        <v>2485</v>
      </c>
      <c r="Q2" t="s">
        <v>2595</v>
      </c>
      <c r="R2" t="s">
        <v>2487</v>
      </c>
      <c r="S2" t="s">
        <v>2488</v>
      </c>
      <c r="T2" t="s">
        <v>2489</v>
      </c>
      <c r="U2" s="301" t="s">
        <v>3346</v>
      </c>
      <c r="V2" s="301" t="s">
        <v>2490</v>
      </c>
      <c r="W2" s="301" t="s">
        <v>2491</v>
      </c>
      <c r="X2" s="301" t="s">
        <v>2492</v>
      </c>
      <c r="Y2" s="301" t="s">
        <v>2493</v>
      </c>
      <c r="Z2" s="301" t="s">
        <v>2494</v>
      </c>
      <c r="AA2" s="301" t="s">
        <v>2495</v>
      </c>
      <c r="AB2" t="s">
        <v>2496</v>
      </c>
      <c r="AC2" t="s">
        <v>2497</v>
      </c>
      <c r="AD2" t="s">
        <v>2498</v>
      </c>
      <c r="AE2" t="s">
        <v>2499</v>
      </c>
      <c r="AF2" t="s">
        <v>2500</v>
      </c>
      <c r="AG2" s="74"/>
      <c r="AI2" s="32"/>
      <c r="AJ2" s="33"/>
      <c r="AK2" s="23"/>
    </row>
    <row r="3" spans="3:38" x14ac:dyDescent="0.25">
      <c r="E3" t="s">
        <v>2502</v>
      </c>
      <c r="F3" s="301">
        <v>102300441.86</v>
      </c>
      <c r="G3" s="301">
        <v>2039010.66</v>
      </c>
      <c r="H3" s="301">
        <v>18531205.77</v>
      </c>
      <c r="I3" s="301">
        <v>0</v>
      </c>
      <c r="J3">
        <v>72993268.579999998</v>
      </c>
      <c r="K3">
        <v>28959931.120000001</v>
      </c>
      <c r="L3" s="301">
        <v>234821.59</v>
      </c>
      <c r="M3" s="301">
        <v>0</v>
      </c>
      <c r="N3" s="301">
        <v>0</v>
      </c>
      <c r="O3" s="301">
        <v>1107</v>
      </c>
      <c r="P3" s="301">
        <v>2017925.4</v>
      </c>
      <c r="Q3">
        <v>-200</v>
      </c>
      <c r="R3">
        <v>-6929665.5499999998</v>
      </c>
      <c r="S3">
        <v>-76928194.549999997</v>
      </c>
      <c r="T3">
        <v>291553006.42000002</v>
      </c>
      <c r="U3" s="301">
        <v>0</v>
      </c>
      <c r="V3" s="301">
        <v>9.26</v>
      </c>
      <c r="W3" s="301">
        <v>86381850.510000005</v>
      </c>
      <c r="X3" s="301">
        <v>4659680.79</v>
      </c>
      <c r="Y3" s="301">
        <v>6570.54</v>
      </c>
      <c r="Z3" s="301">
        <v>85009857.950000003</v>
      </c>
      <c r="AA3" s="301">
        <v>6279461.8399999999</v>
      </c>
      <c r="AB3">
        <v>109282160.67</v>
      </c>
      <c r="AC3">
        <v>43084</v>
      </c>
      <c r="AD3">
        <v>12460</v>
      </c>
      <c r="AE3">
        <v>39483733.950000003</v>
      </c>
      <c r="AF3">
        <v>5984741.71</v>
      </c>
      <c r="AG3" s="76">
        <f t="shared" ref="AG3:AL3" si="0">SUM(AG4:AG189)</f>
        <v>119404646.80000001</v>
      </c>
      <c r="AH3" s="31">
        <f t="shared" si="0"/>
        <v>2391396.870000001</v>
      </c>
      <c r="AI3" s="21">
        <f t="shared" si="0"/>
        <v>117013249.93000007</v>
      </c>
      <c r="AJ3" s="15">
        <f t="shared" si="0"/>
        <v>182238959.72999999</v>
      </c>
      <c r="AK3" s="16" t="e">
        <f t="shared" si="0"/>
        <v>#REF!</v>
      </c>
      <c r="AL3" s="26" t="e">
        <f t="shared" si="0"/>
        <v>#REF!</v>
      </c>
    </row>
    <row r="4" spans="3:38" x14ac:dyDescent="0.25">
      <c r="E4" t="s">
        <v>3347</v>
      </c>
      <c r="F4" s="301">
        <v>13576.12</v>
      </c>
      <c r="H4" s="301">
        <v>0</v>
      </c>
      <c r="J4">
        <v>388166.75</v>
      </c>
      <c r="K4">
        <v>137553.25</v>
      </c>
      <c r="L4" s="301">
        <v>0</v>
      </c>
      <c r="M4" s="301">
        <v>0</v>
      </c>
      <c r="S4">
        <v>-656303.88</v>
      </c>
      <c r="T4">
        <v>1230000</v>
      </c>
      <c r="Z4" s="301">
        <v>557599.14</v>
      </c>
      <c r="AA4" s="301">
        <v>262474.71999999997</v>
      </c>
      <c r="AB4">
        <v>624655.5</v>
      </c>
      <c r="AE4">
        <v>22918.36</v>
      </c>
      <c r="AF4">
        <v>36300</v>
      </c>
      <c r="AG4" s="76">
        <f t="shared" ref="AG4:AG21" si="1">SUM(F4:H4)</f>
        <v>13576.12</v>
      </c>
      <c r="AH4" s="31">
        <f t="shared" ref="AH4:AH21" si="2">SUM(K4:N4)</f>
        <v>137553.25</v>
      </c>
      <c r="AI4" s="21">
        <f>AG4-AH4</f>
        <v>-123977.13</v>
      </c>
      <c r="AJ4" s="15">
        <f t="shared" ref="AJ4:AJ21" si="3">SUM(S4:AF4)</f>
        <v>2077643.84</v>
      </c>
      <c r="AK4" s="16" t="e">
        <f>SUM(#REF!)</f>
        <v>#REF!</v>
      </c>
      <c r="AL4" s="26" t="e">
        <f>AJ4-AK4</f>
        <v>#REF!</v>
      </c>
    </row>
    <row r="5" spans="3:38" x14ac:dyDescent="0.25">
      <c r="AG5" s="76">
        <f t="shared" si="1"/>
        <v>0</v>
      </c>
      <c r="AH5" s="31">
        <f t="shared" si="2"/>
        <v>0</v>
      </c>
      <c r="AI5" s="21">
        <f t="shared" ref="AI5:AI21" si="4">AG5-AH5</f>
        <v>0</v>
      </c>
      <c r="AJ5" s="15">
        <f t="shared" si="3"/>
        <v>0</v>
      </c>
      <c r="AK5" s="16" t="e">
        <f>SUM(#REF!)</f>
        <v>#REF!</v>
      </c>
      <c r="AL5" s="26" t="e">
        <f t="shared" ref="AL5:AL68" si="5">AJ5-AK5</f>
        <v>#REF!</v>
      </c>
    </row>
    <row r="6" spans="3:38" x14ac:dyDescent="0.25">
      <c r="AG6" s="76">
        <f t="shared" si="1"/>
        <v>0</v>
      </c>
      <c r="AH6" s="31">
        <f t="shared" si="2"/>
        <v>0</v>
      </c>
      <c r="AI6" s="21">
        <f t="shared" si="4"/>
        <v>0</v>
      </c>
      <c r="AJ6" s="15">
        <f t="shared" si="3"/>
        <v>0</v>
      </c>
      <c r="AK6" s="16" t="e">
        <f>SUM(#REF!)</f>
        <v>#REF!</v>
      </c>
      <c r="AL6" s="26" t="e">
        <f t="shared" si="5"/>
        <v>#REF!</v>
      </c>
    </row>
    <row r="7" spans="3:38" x14ac:dyDescent="0.25">
      <c r="AG7" s="76">
        <f t="shared" si="1"/>
        <v>0</v>
      </c>
      <c r="AH7" s="31">
        <f t="shared" si="2"/>
        <v>0</v>
      </c>
      <c r="AI7" s="21">
        <f t="shared" si="4"/>
        <v>0</v>
      </c>
      <c r="AJ7" s="15">
        <f t="shared" si="3"/>
        <v>0</v>
      </c>
      <c r="AK7" s="16" t="e">
        <f>SUM(#REF!)</f>
        <v>#REF!</v>
      </c>
      <c r="AL7" s="26" t="e">
        <f t="shared" si="5"/>
        <v>#REF!</v>
      </c>
    </row>
    <row r="8" spans="3:38" x14ac:dyDescent="0.25">
      <c r="AG8" s="76">
        <f t="shared" si="1"/>
        <v>0</v>
      </c>
      <c r="AH8" s="31">
        <f t="shared" si="2"/>
        <v>0</v>
      </c>
      <c r="AI8" s="21">
        <f t="shared" si="4"/>
        <v>0</v>
      </c>
      <c r="AJ8" s="15">
        <f t="shared" si="3"/>
        <v>0</v>
      </c>
      <c r="AK8" s="16" t="e">
        <f>SUM(#REF!)</f>
        <v>#REF!</v>
      </c>
      <c r="AL8" s="26" t="e">
        <f t="shared" si="5"/>
        <v>#REF!</v>
      </c>
    </row>
    <row r="9" spans="3:38" x14ac:dyDescent="0.25">
      <c r="AG9" s="76">
        <f t="shared" si="1"/>
        <v>0</v>
      </c>
      <c r="AH9" s="31">
        <f t="shared" si="2"/>
        <v>0</v>
      </c>
      <c r="AI9" s="21">
        <f t="shared" si="4"/>
        <v>0</v>
      </c>
      <c r="AJ9" s="15">
        <f t="shared" si="3"/>
        <v>0</v>
      </c>
      <c r="AK9" s="16" t="e">
        <f>SUM(#REF!)</f>
        <v>#REF!</v>
      </c>
      <c r="AL9" s="26" t="e">
        <f t="shared" si="5"/>
        <v>#REF!</v>
      </c>
    </row>
    <row r="10" spans="3:38" x14ac:dyDescent="0.25">
      <c r="AG10" s="76">
        <f t="shared" si="1"/>
        <v>0</v>
      </c>
      <c r="AH10" s="31">
        <f t="shared" si="2"/>
        <v>0</v>
      </c>
      <c r="AI10" s="21">
        <f t="shared" si="4"/>
        <v>0</v>
      </c>
      <c r="AJ10" s="15">
        <f t="shared" si="3"/>
        <v>0</v>
      </c>
      <c r="AK10" s="16" t="e">
        <f>SUM(#REF!)</f>
        <v>#REF!</v>
      </c>
      <c r="AL10" s="26" t="e">
        <f t="shared" si="5"/>
        <v>#REF!</v>
      </c>
    </row>
    <row r="11" spans="3:38" x14ac:dyDescent="0.25">
      <c r="AG11" s="76">
        <f t="shared" si="1"/>
        <v>0</v>
      </c>
      <c r="AH11" s="31">
        <f t="shared" si="2"/>
        <v>0</v>
      </c>
      <c r="AI11" s="21">
        <f t="shared" si="4"/>
        <v>0</v>
      </c>
      <c r="AJ11" s="15">
        <f t="shared" si="3"/>
        <v>0</v>
      </c>
      <c r="AK11" s="16" t="e">
        <f>SUM(#REF!)</f>
        <v>#REF!</v>
      </c>
      <c r="AL11" s="26" t="e">
        <f t="shared" si="5"/>
        <v>#REF!</v>
      </c>
    </row>
    <row r="12" spans="3:38" x14ac:dyDescent="0.25">
      <c r="AG12" s="76">
        <f t="shared" si="1"/>
        <v>0</v>
      </c>
      <c r="AH12" s="31">
        <f t="shared" si="2"/>
        <v>0</v>
      </c>
      <c r="AI12" s="21">
        <f t="shared" si="4"/>
        <v>0</v>
      </c>
      <c r="AJ12" s="15">
        <f t="shared" si="3"/>
        <v>0</v>
      </c>
      <c r="AK12" s="16" t="e">
        <f>SUM(#REF!)</f>
        <v>#REF!</v>
      </c>
      <c r="AL12" s="26" t="e">
        <f t="shared" si="5"/>
        <v>#REF!</v>
      </c>
    </row>
    <row r="13" spans="3:38" x14ac:dyDescent="0.25">
      <c r="AG13" s="76">
        <f t="shared" si="1"/>
        <v>0</v>
      </c>
      <c r="AH13" s="31">
        <f t="shared" si="2"/>
        <v>0</v>
      </c>
      <c r="AI13" s="21">
        <f t="shared" si="4"/>
        <v>0</v>
      </c>
      <c r="AJ13" s="15">
        <f t="shared" si="3"/>
        <v>0</v>
      </c>
      <c r="AK13" s="16" t="e">
        <f>SUM(#REF!)</f>
        <v>#REF!</v>
      </c>
      <c r="AL13" s="26" t="e">
        <f t="shared" si="5"/>
        <v>#REF!</v>
      </c>
    </row>
    <row r="14" spans="3:38" s="38" customFormat="1" x14ac:dyDescent="0.25">
      <c r="C14" s="68"/>
      <c r="D14" s="45"/>
      <c r="E14"/>
      <c r="F14" s="301"/>
      <c r="G14" s="301"/>
      <c r="H14" s="301"/>
      <c r="I14" s="301"/>
      <c r="J14"/>
      <c r="K14"/>
      <c r="L14" s="301"/>
      <c r="M14" s="301"/>
      <c r="N14" s="301"/>
      <c r="O14" s="301"/>
      <c r="P14" s="301"/>
      <c r="Q14"/>
      <c r="R14"/>
      <c r="S14"/>
      <c r="T14"/>
      <c r="U14" s="301"/>
      <c r="V14" s="301"/>
      <c r="W14" s="301"/>
      <c r="X14" s="301"/>
      <c r="Y14" s="301"/>
      <c r="Z14" s="301"/>
      <c r="AA14" s="301"/>
      <c r="AB14"/>
      <c r="AC14"/>
      <c r="AD14"/>
      <c r="AE14"/>
      <c r="AF14"/>
      <c r="AG14" s="76">
        <f t="shared" si="1"/>
        <v>0</v>
      </c>
      <c r="AH14" s="31">
        <f t="shared" si="2"/>
        <v>0</v>
      </c>
      <c r="AI14" s="21">
        <f t="shared" si="4"/>
        <v>0</v>
      </c>
      <c r="AJ14" s="15">
        <f t="shared" si="3"/>
        <v>0</v>
      </c>
      <c r="AK14" s="16" t="e">
        <f>SUM(#REF!)</f>
        <v>#REF!</v>
      </c>
      <c r="AL14" s="26" t="e">
        <f t="shared" si="5"/>
        <v>#REF!</v>
      </c>
    </row>
    <row r="15" spans="3:38" x14ac:dyDescent="0.25">
      <c r="AG15" s="76">
        <f t="shared" si="1"/>
        <v>0</v>
      </c>
      <c r="AH15" s="31">
        <f t="shared" si="2"/>
        <v>0</v>
      </c>
      <c r="AI15" s="21">
        <f t="shared" si="4"/>
        <v>0</v>
      </c>
      <c r="AJ15" s="15">
        <f t="shared" si="3"/>
        <v>0</v>
      </c>
      <c r="AK15" s="16" t="e">
        <f>SUM(#REF!)</f>
        <v>#REF!</v>
      </c>
      <c r="AL15" s="26" t="e">
        <f t="shared" si="5"/>
        <v>#REF!</v>
      </c>
    </row>
    <row r="16" spans="3:38" x14ac:dyDescent="0.25">
      <c r="AG16" s="76">
        <f t="shared" si="1"/>
        <v>0</v>
      </c>
      <c r="AH16" s="31">
        <f t="shared" si="2"/>
        <v>0</v>
      </c>
      <c r="AI16" s="21">
        <f t="shared" si="4"/>
        <v>0</v>
      </c>
      <c r="AJ16" s="15">
        <f t="shared" si="3"/>
        <v>0</v>
      </c>
      <c r="AK16" s="16" t="e">
        <f>SUM(#REF!)</f>
        <v>#REF!</v>
      </c>
      <c r="AL16" s="26" t="e">
        <f t="shared" si="5"/>
        <v>#REF!</v>
      </c>
    </row>
    <row r="17" spans="1:38" x14ac:dyDescent="0.25">
      <c r="AG17" s="76">
        <f t="shared" si="1"/>
        <v>0</v>
      </c>
      <c r="AH17" s="31">
        <f t="shared" si="2"/>
        <v>0</v>
      </c>
      <c r="AI17" s="21">
        <f t="shared" si="4"/>
        <v>0</v>
      </c>
      <c r="AJ17" s="15">
        <f t="shared" si="3"/>
        <v>0</v>
      </c>
      <c r="AK17" s="16" t="e">
        <f>SUM(#REF!)</f>
        <v>#REF!</v>
      </c>
      <c r="AL17" s="26" t="e">
        <f t="shared" si="5"/>
        <v>#REF!</v>
      </c>
    </row>
    <row r="18" spans="1:38" x14ac:dyDescent="0.25">
      <c r="AG18" s="76">
        <f t="shared" si="1"/>
        <v>0</v>
      </c>
      <c r="AH18" s="31">
        <f t="shared" si="2"/>
        <v>0</v>
      </c>
      <c r="AI18" s="21">
        <f t="shared" si="4"/>
        <v>0</v>
      </c>
      <c r="AJ18" s="15">
        <f t="shared" si="3"/>
        <v>0</v>
      </c>
      <c r="AK18" s="16" t="e">
        <f>SUM(#REF!)</f>
        <v>#REF!</v>
      </c>
      <c r="AL18" s="26" t="e">
        <f t="shared" si="5"/>
        <v>#REF!</v>
      </c>
    </row>
    <row r="19" spans="1:38" x14ac:dyDescent="0.25">
      <c r="AG19" s="76">
        <f t="shared" si="1"/>
        <v>0</v>
      </c>
      <c r="AH19" s="31">
        <f t="shared" si="2"/>
        <v>0</v>
      </c>
      <c r="AI19" s="21">
        <f t="shared" si="4"/>
        <v>0</v>
      </c>
      <c r="AJ19" s="15">
        <f t="shared" si="3"/>
        <v>0</v>
      </c>
      <c r="AK19" s="16" t="e">
        <f>SUM(#REF!)</f>
        <v>#REF!</v>
      </c>
      <c r="AL19" s="26" t="e">
        <f t="shared" si="5"/>
        <v>#REF!</v>
      </c>
    </row>
    <row r="20" spans="1:38" x14ac:dyDescent="0.25">
      <c r="AG20" s="76">
        <f t="shared" si="1"/>
        <v>0</v>
      </c>
      <c r="AH20" s="31">
        <f t="shared" si="2"/>
        <v>0</v>
      </c>
      <c r="AI20" s="21">
        <f t="shared" si="4"/>
        <v>0</v>
      </c>
      <c r="AJ20" s="15">
        <f t="shared" si="3"/>
        <v>0</v>
      </c>
      <c r="AK20" s="16" t="e">
        <f>SUM(#REF!)</f>
        <v>#REF!</v>
      </c>
      <c r="AL20" s="26" t="e">
        <f t="shared" si="5"/>
        <v>#REF!</v>
      </c>
    </row>
    <row r="21" spans="1:38" x14ac:dyDescent="0.25">
      <c r="AG21" s="76">
        <f t="shared" si="1"/>
        <v>0</v>
      </c>
      <c r="AH21" s="31">
        <f t="shared" si="2"/>
        <v>0</v>
      </c>
      <c r="AI21" s="21">
        <f t="shared" si="4"/>
        <v>0</v>
      </c>
      <c r="AJ21" s="15">
        <f t="shared" si="3"/>
        <v>0</v>
      </c>
      <c r="AK21" s="16" t="e">
        <f>SUM(#REF!)</f>
        <v>#REF!</v>
      </c>
      <c r="AL21" s="26" t="e">
        <f t="shared" si="5"/>
        <v>#REF!</v>
      </c>
    </row>
    <row r="22" spans="1:38" x14ac:dyDescent="0.25">
      <c r="A22" s="1" t="s">
        <v>448</v>
      </c>
      <c r="B22" s="1" t="s">
        <v>450</v>
      </c>
      <c r="C22" s="66">
        <v>4536</v>
      </c>
      <c r="D22" s="67" t="s">
        <v>1083</v>
      </c>
      <c r="E22" t="s">
        <v>3021</v>
      </c>
      <c r="F22" s="301">
        <v>450585.23</v>
      </c>
      <c r="G22" s="301">
        <v>41546.89</v>
      </c>
      <c r="H22" s="301">
        <v>453512.63</v>
      </c>
      <c r="J22">
        <v>202396</v>
      </c>
      <c r="K22">
        <v>237004.18</v>
      </c>
      <c r="P22" s="301">
        <v>-3644</v>
      </c>
      <c r="S22">
        <v>1561979.88</v>
      </c>
      <c r="W22" s="301">
        <v>100293.23</v>
      </c>
      <c r="Z22" s="301">
        <v>717010</v>
      </c>
      <c r="AB22">
        <v>828663</v>
      </c>
      <c r="AE22">
        <v>63510.62</v>
      </c>
      <c r="AF22">
        <v>44820.56</v>
      </c>
      <c r="AG22" s="76">
        <f>SUM(F22:I22)</f>
        <v>945644.75</v>
      </c>
      <c r="AH22" s="31">
        <f>SUM(L22:P22)</f>
        <v>-3644</v>
      </c>
      <c r="AI22" s="21">
        <f>AG22-AH22</f>
        <v>949288.75</v>
      </c>
      <c r="AJ22" s="15">
        <f>SUM(U22:AA22)</f>
        <v>817303.23</v>
      </c>
      <c r="AK22" s="16">
        <f>SUM(AB22:AF22)</f>
        <v>936994.17999999993</v>
      </c>
      <c r="AL22" s="26">
        <f t="shared" si="5"/>
        <v>-119690.94999999995</v>
      </c>
    </row>
    <row r="23" spans="1:38" x14ac:dyDescent="0.25">
      <c r="A23" s="1" t="s">
        <v>448</v>
      </c>
      <c r="B23" s="1" t="s">
        <v>450</v>
      </c>
      <c r="C23" s="66">
        <v>3980</v>
      </c>
      <c r="D23" s="67" t="s">
        <v>1084</v>
      </c>
      <c r="E23" t="s">
        <v>3022</v>
      </c>
      <c r="F23" s="301">
        <v>711234.24</v>
      </c>
      <c r="G23" s="301">
        <v>11106.45</v>
      </c>
      <c r="H23" s="301">
        <v>225196.42</v>
      </c>
      <c r="J23">
        <v>159630.96</v>
      </c>
      <c r="K23">
        <v>105649.5</v>
      </c>
      <c r="P23" s="301">
        <v>0</v>
      </c>
      <c r="S23">
        <v>-1549609</v>
      </c>
      <c r="T23">
        <v>2340148.79</v>
      </c>
      <c r="W23" s="301">
        <v>597382.18000000005</v>
      </c>
      <c r="Z23" s="301">
        <v>524800</v>
      </c>
      <c r="AA23" s="301">
        <v>110600</v>
      </c>
      <c r="AB23">
        <v>647687</v>
      </c>
      <c r="AE23">
        <v>87557.7</v>
      </c>
      <c r="AF23">
        <v>21447.200000000001</v>
      </c>
      <c r="AG23" s="76">
        <f t="shared" ref="AG23:AG86" si="6">SUM(F23:I23)</f>
        <v>947537.11</v>
      </c>
      <c r="AH23" s="31">
        <f t="shared" ref="AH23:AH86" si="7">SUM(L23:P23)</f>
        <v>0</v>
      </c>
      <c r="AI23" s="21">
        <f t="shared" ref="AI23:AI86" si="8">AG23-AH23</f>
        <v>947537.11</v>
      </c>
      <c r="AJ23" s="15">
        <f t="shared" ref="AJ23:AJ86" si="9">SUM(U23:AA23)</f>
        <v>1232782.1800000002</v>
      </c>
      <c r="AK23" s="16">
        <f t="shared" ref="AK23:AK86" si="10">SUM(AB23:AF23)</f>
        <v>756691.89999999991</v>
      </c>
      <c r="AL23" s="26">
        <f t="shared" si="5"/>
        <v>476090.28000000026</v>
      </c>
    </row>
    <row r="24" spans="1:38" x14ac:dyDescent="0.25">
      <c r="A24" s="1" t="s">
        <v>448</v>
      </c>
      <c r="B24" s="1" t="s">
        <v>450</v>
      </c>
      <c r="C24" s="66">
        <v>9027</v>
      </c>
      <c r="D24" s="67" t="s">
        <v>1085</v>
      </c>
      <c r="E24" t="s">
        <v>3023</v>
      </c>
      <c r="F24" s="301">
        <v>1973970.53</v>
      </c>
      <c r="G24" s="301">
        <v>43321.66</v>
      </c>
      <c r="H24" s="301">
        <v>992249.11</v>
      </c>
      <c r="J24">
        <v>171506.78</v>
      </c>
      <c r="K24">
        <v>92101.22</v>
      </c>
      <c r="P24" s="301">
        <v>9112</v>
      </c>
      <c r="S24">
        <v>-718257.91</v>
      </c>
      <c r="T24">
        <v>2461151.44</v>
      </c>
      <c r="W24" s="301">
        <v>1646177.92</v>
      </c>
      <c r="X24" s="301">
        <v>357639.3</v>
      </c>
      <c r="Z24" s="301">
        <v>576540</v>
      </c>
      <c r="AA24" s="301">
        <v>-36000</v>
      </c>
      <c r="AB24">
        <v>727517</v>
      </c>
      <c r="AC24">
        <v>3000</v>
      </c>
      <c r="AE24">
        <v>205448.87</v>
      </c>
      <c r="AF24">
        <v>21435.08</v>
      </c>
      <c r="AG24" s="76">
        <f t="shared" si="6"/>
        <v>3009541.3</v>
      </c>
      <c r="AH24" s="31">
        <f t="shared" si="7"/>
        <v>9112</v>
      </c>
      <c r="AI24" s="21">
        <f t="shared" si="8"/>
        <v>3000429.3</v>
      </c>
      <c r="AJ24" s="15">
        <f t="shared" si="9"/>
        <v>2544357.2199999997</v>
      </c>
      <c r="AK24" s="16">
        <f t="shared" si="10"/>
        <v>957400.95</v>
      </c>
      <c r="AL24" s="26">
        <f t="shared" si="5"/>
        <v>1586956.2699999998</v>
      </c>
    </row>
    <row r="25" spans="1:38" x14ac:dyDescent="0.25">
      <c r="A25" s="1" t="s">
        <v>448</v>
      </c>
      <c r="B25" s="1" t="s">
        <v>450</v>
      </c>
      <c r="C25" s="66">
        <v>4180</v>
      </c>
      <c r="D25" s="67" t="s">
        <v>1086</v>
      </c>
      <c r="E25" t="s">
        <v>3024</v>
      </c>
      <c r="F25" s="301">
        <v>831405.8</v>
      </c>
      <c r="G25" s="301">
        <v>41345.72</v>
      </c>
      <c r="H25" s="301">
        <v>101203.58</v>
      </c>
      <c r="J25">
        <v>189544.47</v>
      </c>
      <c r="K25">
        <v>349652.2</v>
      </c>
      <c r="P25" s="301">
        <v>0</v>
      </c>
      <c r="S25">
        <v>-411311.1</v>
      </c>
      <c r="T25">
        <v>1609968.11</v>
      </c>
      <c r="W25" s="301">
        <v>607250.17000000004</v>
      </c>
      <c r="X25" s="301">
        <v>2910</v>
      </c>
      <c r="Y25" s="301">
        <v>11.16</v>
      </c>
      <c r="Z25" s="301">
        <v>260100</v>
      </c>
      <c r="AB25">
        <v>343122.04</v>
      </c>
      <c r="AE25">
        <v>95200.63</v>
      </c>
      <c r="AF25">
        <v>75366.399999999994</v>
      </c>
      <c r="AG25" s="76">
        <f t="shared" si="6"/>
        <v>973955.1</v>
      </c>
      <c r="AH25" s="31">
        <f t="shared" si="7"/>
        <v>0</v>
      </c>
      <c r="AI25" s="21">
        <f t="shared" si="8"/>
        <v>973955.1</v>
      </c>
      <c r="AJ25" s="15">
        <f t="shared" si="9"/>
        <v>870271.33000000007</v>
      </c>
      <c r="AK25" s="16">
        <f t="shared" si="10"/>
        <v>513689.06999999995</v>
      </c>
      <c r="AL25" s="26">
        <f t="shared" si="5"/>
        <v>356582.26000000013</v>
      </c>
    </row>
    <row r="26" spans="1:38" x14ac:dyDescent="0.25">
      <c r="A26" s="1" t="s">
        <v>448</v>
      </c>
      <c r="B26" s="1" t="s">
        <v>450</v>
      </c>
      <c r="C26" s="66">
        <v>2100</v>
      </c>
      <c r="D26" s="67" t="s">
        <v>1087</v>
      </c>
      <c r="E26" t="s">
        <v>3025</v>
      </c>
      <c r="F26" s="301">
        <v>494962.47</v>
      </c>
      <c r="G26" s="301">
        <v>5510.18</v>
      </c>
      <c r="H26" s="301">
        <v>120481.54</v>
      </c>
      <c r="J26">
        <v>186766.64</v>
      </c>
      <c r="K26">
        <v>104560.28</v>
      </c>
      <c r="P26" s="301">
        <v>1</v>
      </c>
      <c r="S26">
        <v>-978738.46</v>
      </c>
      <c r="T26">
        <v>1693812.25</v>
      </c>
      <c r="W26" s="301">
        <v>56841.2</v>
      </c>
      <c r="X26" s="301">
        <v>6000</v>
      </c>
      <c r="Z26" s="301">
        <v>358030</v>
      </c>
      <c r="AA26" s="301">
        <v>316391.75</v>
      </c>
      <c r="AB26">
        <v>419005</v>
      </c>
      <c r="AE26">
        <v>62779.37</v>
      </c>
      <c r="AF26">
        <v>19184.759999999998</v>
      </c>
      <c r="AG26" s="76">
        <f t="shared" si="6"/>
        <v>620954.18999999994</v>
      </c>
      <c r="AH26" s="31">
        <f t="shared" si="7"/>
        <v>1</v>
      </c>
      <c r="AI26" s="21">
        <f t="shared" si="8"/>
        <v>620953.18999999994</v>
      </c>
      <c r="AJ26" s="15">
        <f t="shared" si="9"/>
        <v>737262.95</v>
      </c>
      <c r="AK26" s="16">
        <f t="shared" si="10"/>
        <v>500969.13</v>
      </c>
      <c r="AL26" s="26">
        <f t="shared" si="5"/>
        <v>236293.81999999995</v>
      </c>
    </row>
    <row r="27" spans="1:38" x14ac:dyDescent="0.25">
      <c r="A27" s="1" t="s">
        <v>448</v>
      </c>
      <c r="B27" s="1" t="s">
        <v>450</v>
      </c>
      <c r="C27" s="66">
        <v>4887</v>
      </c>
      <c r="D27" s="67" t="s">
        <v>1088</v>
      </c>
      <c r="E27" t="s">
        <v>3026</v>
      </c>
      <c r="F27" s="301">
        <v>1082320.04</v>
      </c>
      <c r="G27" s="301">
        <v>37575.49</v>
      </c>
      <c r="H27" s="301">
        <v>173767.07</v>
      </c>
      <c r="J27">
        <v>272699.84999999998</v>
      </c>
      <c r="K27">
        <v>181564.91</v>
      </c>
      <c r="P27" s="301">
        <v>14</v>
      </c>
      <c r="S27">
        <v>91091.8</v>
      </c>
      <c r="T27">
        <v>1247745.83</v>
      </c>
      <c r="W27" s="301">
        <v>761813.35</v>
      </c>
      <c r="Y27" s="301">
        <v>28.09</v>
      </c>
      <c r="Z27" s="301">
        <v>682530</v>
      </c>
      <c r="AB27">
        <v>769086</v>
      </c>
      <c r="AE27">
        <v>123182.45</v>
      </c>
      <c r="AF27">
        <v>39329.760000000002</v>
      </c>
      <c r="AG27" s="76">
        <f t="shared" si="6"/>
        <v>1293662.6000000001</v>
      </c>
      <c r="AH27" s="31">
        <f t="shared" si="7"/>
        <v>14</v>
      </c>
      <c r="AI27" s="21">
        <f t="shared" si="8"/>
        <v>1293648.6000000001</v>
      </c>
      <c r="AJ27" s="15">
        <f t="shared" si="9"/>
        <v>1444371.44</v>
      </c>
      <c r="AK27" s="16">
        <f t="shared" si="10"/>
        <v>931598.21</v>
      </c>
      <c r="AL27" s="26">
        <f t="shared" si="5"/>
        <v>512773.23</v>
      </c>
    </row>
    <row r="28" spans="1:38" x14ac:dyDescent="0.25">
      <c r="A28" s="1" t="s">
        <v>448</v>
      </c>
      <c r="B28" s="1" t="s">
        <v>450</v>
      </c>
      <c r="C28" s="66">
        <v>5102</v>
      </c>
      <c r="D28" s="67" t="s">
        <v>1089</v>
      </c>
      <c r="E28" t="s">
        <v>3027</v>
      </c>
      <c r="F28" s="301">
        <v>803249.02</v>
      </c>
      <c r="G28" s="301">
        <v>11589.18</v>
      </c>
      <c r="H28" s="301">
        <v>177751.86</v>
      </c>
      <c r="J28">
        <v>325642.84000000003</v>
      </c>
      <c r="K28">
        <v>480770.65</v>
      </c>
      <c r="P28" s="301">
        <v>0</v>
      </c>
      <c r="S28">
        <v>-210921.11</v>
      </c>
      <c r="T28">
        <v>1804121.26</v>
      </c>
      <c r="W28" s="301">
        <v>519943.02</v>
      </c>
      <c r="Z28" s="301">
        <v>280120</v>
      </c>
      <c r="AB28">
        <v>336957.5</v>
      </c>
      <c r="AE28">
        <v>108933.82</v>
      </c>
      <c r="AF28">
        <v>98430.8</v>
      </c>
      <c r="AG28" s="76">
        <f t="shared" si="6"/>
        <v>992590.06</v>
      </c>
      <c r="AH28" s="31">
        <f t="shared" si="7"/>
        <v>0</v>
      </c>
      <c r="AI28" s="21">
        <f t="shared" si="8"/>
        <v>992590.06</v>
      </c>
      <c r="AJ28" s="15">
        <f t="shared" si="9"/>
        <v>800063.02</v>
      </c>
      <c r="AK28" s="16">
        <f t="shared" si="10"/>
        <v>544322.12</v>
      </c>
      <c r="AL28" s="26">
        <f t="shared" si="5"/>
        <v>255740.90000000002</v>
      </c>
    </row>
    <row r="29" spans="1:38" x14ac:dyDescent="0.25">
      <c r="A29" s="1" t="s">
        <v>448</v>
      </c>
      <c r="B29" s="1" t="s">
        <v>450</v>
      </c>
      <c r="C29" s="66">
        <v>11813</v>
      </c>
      <c r="D29" s="67" t="s">
        <v>1090</v>
      </c>
      <c r="E29" t="s">
        <v>3028</v>
      </c>
      <c r="F29" s="301">
        <v>1126393.08</v>
      </c>
      <c r="G29" s="301">
        <v>35136.44</v>
      </c>
      <c r="H29" s="301">
        <v>159539.57999999999</v>
      </c>
      <c r="J29">
        <v>245535.82</v>
      </c>
      <c r="K29">
        <v>479593.94</v>
      </c>
      <c r="L29" s="301">
        <v>19400</v>
      </c>
      <c r="P29" s="301">
        <v>95.95</v>
      </c>
      <c r="S29">
        <v>267172.05</v>
      </c>
      <c r="T29">
        <v>1414760.08</v>
      </c>
      <c r="W29" s="301">
        <v>966920.68</v>
      </c>
      <c r="Y29" s="301">
        <v>613.47</v>
      </c>
      <c r="Z29" s="301">
        <v>2186580</v>
      </c>
      <c r="AB29">
        <v>2319598</v>
      </c>
      <c r="AE29">
        <v>314862.53000000003</v>
      </c>
      <c r="AF29">
        <v>61985.34</v>
      </c>
      <c r="AG29" s="76">
        <f t="shared" si="6"/>
        <v>1321069.1000000001</v>
      </c>
      <c r="AH29" s="31">
        <f t="shared" si="7"/>
        <v>19495.95</v>
      </c>
      <c r="AI29" s="21">
        <f t="shared" si="8"/>
        <v>1301573.1500000001</v>
      </c>
      <c r="AJ29" s="15">
        <f t="shared" si="9"/>
        <v>3154114.15</v>
      </c>
      <c r="AK29" s="16">
        <f t="shared" si="10"/>
        <v>2696445.87</v>
      </c>
      <c r="AL29" s="26">
        <f t="shared" si="5"/>
        <v>457668.2799999998</v>
      </c>
    </row>
    <row r="30" spans="1:38" x14ac:dyDescent="0.25">
      <c r="A30" s="1" t="s">
        <v>448</v>
      </c>
      <c r="B30" s="1" t="s">
        <v>450</v>
      </c>
      <c r="C30" s="66">
        <v>7972</v>
      </c>
      <c r="D30" s="67" t="s">
        <v>1091</v>
      </c>
      <c r="E30" t="s">
        <v>3029</v>
      </c>
      <c r="F30" s="301">
        <v>1883285.59</v>
      </c>
      <c r="G30" s="301">
        <v>22400</v>
      </c>
      <c r="H30" s="301">
        <v>711096.65</v>
      </c>
      <c r="J30">
        <v>148359.57999999999</v>
      </c>
      <c r="K30">
        <v>751212.9</v>
      </c>
      <c r="P30" s="301">
        <v>26436.44</v>
      </c>
      <c r="S30">
        <v>1546666.04</v>
      </c>
      <c r="T30">
        <v>1595887.05</v>
      </c>
      <c r="W30" s="301">
        <v>878371.09</v>
      </c>
      <c r="X30" s="301">
        <v>333000</v>
      </c>
      <c r="Z30" s="301">
        <v>973050</v>
      </c>
      <c r="AB30">
        <v>1139108</v>
      </c>
      <c r="AE30">
        <v>641393.43999999994</v>
      </c>
      <c r="AF30">
        <v>66766.960000000006</v>
      </c>
      <c r="AG30" s="76">
        <f t="shared" si="6"/>
        <v>2616782.2400000002</v>
      </c>
      <c r="AH30" s="31">
        <f t="shared" si="7"/>
        <v>26436.44</v>
      </c>
      <c r="AI30" s="21">
        <f t="shared" si="8"/>
        <v>2590345.8000000003</v>
      </c>
      <c r="AJ30" s="15">
        <f t="shared" si="9"/>
        <v>2184421.09</v>
      </c>
      <c r="AK30" s="16">
        <f t="shared" si="10"/>
        <v>1847268.4</v>
      </c>
      <c r="AL30" s="26">
        <f t="shared" si="5"/>
        <v>337152.68999999994</v>
      </c>
    </row>
    <row r="31" spans="1:38" x14ac:dyDescent="0.25">
      <c r="A31" s="1" t="s">
        <v>448</v>
      </c>
      <c r="B31" s="1" t="s">
        <v>450</v>
      </c>
      <c r="C31" s="66">
        <v>3577</v>
      </c>
      <c r="D31" s="67" t="s">
        <v>1092</v>
      </c>
      <c r="E31" t="s">
        <v>3030</v>
      </c>
      <c r="F31" s="301">
        <v>835777.39</v>
      </c>
      <c r="G31" s="301">
        <v>0</v>
      </c>
      <c r="H31" s="301">
        <v>575697.79</v>
      </c>
      <c r="J31">
        <v>87396.99</v>
      </c>
      <c r="K31">
        <v>165490.09</v>
      </c>
      <c r="P31" s="301">
        <v>2869.42</v>
      </c>
      <c r="S31">
        <v>-339926.78</v>
      </c>
      <c r="T31">
        <v>1789492.25</v>
      </c>
      <c r="W31" s="301">
        <v>498974.98</v>
      </c>
      <c r="Z31" s="301">
        <v>456810</v>
      </c>
      <c r="AB31">
        <v>542418.72</v>
      </c>
      <c r="AE31">
        <v>95891.45</v>
      </c>
      <c r="AF31">
        <v>30452.44</v>
      </c>
      <c r="AG31" s="76">
        <f t="shared" si="6"/>
        <v>1411475.1800000002</v>
      </c>
      <c r="AH31" s="31">
        <f t="shared" si="7"/>
        <v>2869.42</v>
      </c>
      <c r="AI31" s="21">
        <f t="shared" si="8"/>
        <v>1408605.7600000002</v>
      </c>
      <c r="AJ31" s="15">
        <f t="shared" si="9"/>
        <v>955784.98</v>
      </c>
      <c r="AK31" s="16">
        <f t="shared" si="10"/>
        <v>668762.60999999987</v>
      </c>
      <c r="AL31" s="26">
        <f t="shared" si="5"/>
        <v>287022.37000000011</v>
      </c>
    </row>
    <row r="32" spans="1:38" x14ac:dyDescent="0.25">
      <c r="A32" s="1" t="s">
        <v>448</v>
      </c>
      <c r="B32" s="1" t="s">
        <v>450</v>
      </c>
      <c r="C32" s="66">
        <v>3159</v>
      </c>
      <c r="D32" s="67" t="s">
        <v>1093</v>
      </c>
      <c r="E32" t="s">
        <v>3031</v>
      </c>
      <c r="F32" s="301">
        <v>1018154.66</v>
      </c>
      <c r="G32" s="301">
        <v>89712.1</v>
      </c>
      <c r="H32" s="301">
        <v>193414.96</v>
      </c>
      <c r="J32">
        <v>36466.129999999997</v>
      </c>
      <c r="K32">
        <v>162279.99</v>
      </c>
      <c r="L32" s="301">
        <v>11990</v>
      </c>
      <c r="P32" s="301">
        <v>-3993.15</v>
      </c>
      <c r="S32">
        <v>-1879342.57</v>
      </c>
      <c r="T32">
        <v>3102228.3</v>
      </c>
      <c r="W32" s="301">
        <v>608611.74</v>
      </c>
      <c r="X32" s="301">
        <v>100</v>
      </c>
      <c r="Z32" s="301">
        <v>580530</v>
      </c>
      <c r="AB32">
        <v>661980</v>
      </c>
      <c r="AE32">
        <v>132778.75</v>
      </c>
      <c r="AF32">
        <v>49865.84</v>
      </c>
      <c r="AG32" s="76">
        <f t="shared" si="6"/>
        <v>1301281.72</v>
      </c>
      <c r="AH32" s="31">
        <f t="shared" si="7"/>
        <v>7996.85</v>
      </c>
      <c r="AI32" s="21">
        <f t="shared" si="8"/>
        <v>1293284.8699999999</v>
      </c>
      <c r="AJ32" s="15">
        <f t="shared" si="9"/>
        <v>1189241.74</v>
      </c>
      <c r="AK32" s="16">
        <f t="shared" si="10"/>
        <v>844624.59</v>
      </c>
      <c r="AL32" s="26">
        <f t="shared" si="5"/>
        <v>344617.15</v>
      </c>
    </row>
    <row r="33" spans="1:38" x14ac:dyDescent="0.25">
      <c r="A33" s="1" t="s">
        <v>448</v>
      </c>
      <c r="B33" s="1" t="s">
        <v>450</v>
      </c>
      <c r="C33" s="66">
        <v>3764</v>
      </c>
      <c r="D33" s="67" t="s">
        <v>1094</v>
      </c>
      <c r="E33" t="s">
        <v>3032</v>
      </c>
      <c r="F33" s="301">
        <v>1003568.98</v>
      </c>
      <c r="G33" s="301">
        <v>147388.51999999999</v>
      </c>
      <c r="H33" s="301">
        <v>183304.44</v>
      </c>
      <c r="J33">
        <v>334144.99</v>
      </c>
      <c r="K33">
        <v>140499.24</v>
      </c>
      <c r="P33" s="301">
        <v>13650</v>
      </c>
      <c r="S33">
        <v>71574.09</v>
      </c>
      <c r="T33">
        <v>1484748</v>
      </c>
      <c r="W33" s="301">
        <v>731716.54</v>
      </c>
      <c r="Z33" s="301">
        <v>503880</v>
      </c>
      <c r="AA33" s="301">
        <v>1844</v>
      </c>
      <c r="AB33">
        <v>624091</v>
      </c>
      <c r="AE33">
        <v>222367.56</v>
      </c>
      <c r="AF33">
        <v>40360.400000000001</v>
      </c>
      <c r="AG33" s="76">
        <f t="shared" si="6"/>
        <v>1334261.94</v>
      </c>
      <c r="AH33" s="31">
        <f t="shared" si="7"/>
        <v>13650</v>
      </c>
      <c r="AI33" s="21">
        <f t="shared" si="8"/>
        <v>1320611.94</v>
      </c>
      <c r="AJ33" s="15">
        <f t="shared" si="9"/>
        <v>1237440.54</v>
      </c>
      <c r="AK33" s="16">
        <f t="shared" si="10"/>
        <v>886818.96000000008</v>
      </c>
      <c r="AL33" s="26">
        <f t="shared" si="5"/>
        <v>350621.57999999996</v>
      </c>
    </row>
    <row r="34" spans="1:38" x14ac:dyDescent="0.25">
      <c r="A34" s="1" t="s">
        <v>448</v>
      </c>
      <c r="B34" s="1" t="s">
        <v>450</v>
      </c>
      <c r="C34" s="66">
        <v>3691</v>
      </c>
      <c r="D34" s="67" t="s">
        <v>1095</v>
      </c>
      <c r="E34" t="s">
        <v>3033</v>
      </c>
      <c r="F34" s="301">
        <v>1482666.02</v>
      </c>
      <c r="G34" s="301">
        <v>63443.31</v>
      </c>
      <c r="H34" s="301">
        <v>359678.37</v>
      </c>
      <c r="J34">
        <v>76150.94</v>
      </c>
      <c r="K34">
        <v>184244.9</v>
      </c>
      <c r="P34" s="301">
        <v>15000</v>
      </c>
      <c r="S34">
        <v>-147043.13</v>
      </c>
      <c r="T34">
        <v>1924840.79</v>
      </c>
      <c r="W34" s="301">
        <v>711704.1</v>
      </c>
      <c r="Y34" s="301">
        <v>235.33</v>
      </c>
      <c r="Z34" s="301">
        <v>282660</v>
      </c>
      <c r="AB34">
        <v>407872</v>
      </c>
      <c r="AE34">
        <v>95219.73</v>
      </c>
      <c r="AF34">
        <v>36154.32</v>
      </c>
      <c r="AG34" s="76">
        <f t="shared" si="6"/>
        <v>1905787.7000000002</v>
      </c>
      <c r="AH34" s="31">
        <f t="shared" si="7"/>
        <v>15000</v>
      </c>
      <c r="AI34" s="21">
        <f t="shared" si="8"/>
        <v>1890787.7000000002</v>
      </c>
      <c r="AJ34" s="15">
        <f t="shared" si="9"/>
        <v>994599.42999999993</v>
      </c>
      <c r="AK34" s="16">
        <f t="shared" si="10"/>
        <v>539246.04999999993</v>
      </c>
      <c r="AL34" s="26">
        <f t="shared" si="5"/>
        <v>455353.38</v>
      </c>
    </row>
    <row r="35" spans="1:38" x14ac:dyDescent="0.25">
      <c r="A35" s="1" t="s">
        <v>448</v>
      </c>
      <c r="B35" s="1" t="s">
        <v>450</v>
      </c>
      <c r="C35" s="66">
        <v>7031</v>
      </c>
      <c r="D35" s="67" t="s">
        <v>1096</v>
      </c>
      <c r="E35" t="s">
        <v>3034</v>
      </c>
      <c r="F35" s="301">
        <v>1866634.78</v>
      </c>
      <c r="G35" s="301">
        <v>172070.33</v>
      </c>
      <c r="H35" s="301">
        <v>334199.82</v>
      </c>
      <c r="J35">
        <v>182702.34</v>
      </c>
      <c r="K35">
        <v>332895.78999999998</v>
      </c>
      <c r="P35" s="301">
        <v>0</v>
      </c>
      <c r="S35">
        <v>1441238.46</v>
      </c>
      <c r="T35">
        <v>1101601.1100000001</v>
      </c>
      <c r="W35" s="301">
        <v>279982.31</v>
      </c>
      <c r="X35" s="301">
        <v>469294</v>
      </c>
      <c r="Y35" s="301">
        <v>992.11</v>
      </c>
      <c r="Z35" s="301">
        <v>689244</v>
      </c>
      <c r="AB35">
        <v>819042</v>
      </c>
      <c r="AE35">
        <v>163904.67000000001</v>
      </c>
      <c r="AF35">
        <v>51844.76</v>
      </c>
      <c r="AG35" s="76">
        <f t="shared" si="6"/>
        <v>2372904.9300000002</v>
      </c>
      <c r="AH35" s="31">
        <f t="shared" si="7"/>
        <v>0</v>
      </c>
      <c r="AI35" s="21">
        <f t="shared" si="8"/>
        <v>2372904.9300000002</v>
      </c>
      <c r="AJ35" s="15">
        <f t="shared" si="9"/>
        <v>1439512.42</v>
      </c>
      <c r="AK35" s="16">
        <f t="shared" si="10"/>
        <v>1034791.43</v>
      </c>
      <c r="AL35" s="26">
        <f t="shared" si="5"/>
        <v>404720.98999999987</v>
      </c>
    </row>
    <row r="36" spans="1:38" x14ac:dyDescent="0.25">
      <c r="A36" s="1" t="s">
        <v>448</v>
      </c>
      <c r="B36" s="1" t="s">
        <v>450</v>
      </c>
      <c r="C36" s="66">
        <v>3391</v>
      </c>
      <c r="D36" s="67" t="s">
        <v>1097</v>
      </c>
      <c r="E36" t="s">
        <v>3035</v>
      </c>
      <c r="F36" s="301">
        <v>1180989.46</v>
      </c>
      <c r="G36" s="301">
        <v>16477.05</v>
      </c>
      <c r="H36" s="301">
        <v>121854.63</v>
      </c>
      <c r="J36">
        <v>1200771.6499999999</v>
      </c>
      <c r="K36">
        <v>108090.93</v>
      </c>
      <c r="S36">
        <v>1822158.43</v>
      </c>
      <c r="T36">
        <v>528949.56000000006</v>
      </c>
      <c r="W36" s="301">
        <v>652340.81999999995</v>
      </c>
      <c r="X36" s="301">
        <v>30</v>
      </c>
      <c r="Z36" s="301">
        <v>533740</v>
      </c>
      <c r="AB36">
        <v>638520</v>
      </c>
      <c r="AE36">
        <v>122531.12</v>
      </c>
      <c r="AF36">
        <v>45695.68</v>
      </c>
      <c r="AG36" s="76">
        <f t="shared" si="6"/>
        <v>1319321.1400000001</v>
      </c>
      <c r="AH36" s="31">
        <f t="shared" si="7"/>
        <v>0</v>
      </c>
      <c r="AI36" s="21">
        <f t="shared" si="8"/>
        <v>1319321.1400000001</v>
      </c>
      <c r="AJ36" s="15">
        <f t="shared" si="9"/>
        <v>1186110.8199999998</v>
      </c>
      <c r="AK36" s="16">
        <f t="shared" si="10"/>
        <v>806746.8</v>
      </c>
      <c r="AL36" s="26">
        <f t="shared" si="5"/>
        <v>379364.01999999979</v>
      </c>
    </row>
    <row r="37" spans="1:38" x14ac:dyDescent="0.25">
      <c r="A37" s="1" t="s">
        <v>448</v>
      </c>
      <c r="B37" s="1" t="s">
        <v>450</v>
      </c>
      <c r="C37" s="66">
        <v>4244</v>
      </c>
      <c r="D37" s="67" t="s">
        <v>1098</v>
      </c>
      <c r="E37" t="s">
        <v>3036</v>
      </c>
      <c r="F37" s="301">
        <v>1329634.3999999999</v>
      </c>
      <c r="G37" s="301">
        <v>29491.15</v>
      </c>
      <c r="H37" s="301">
        <v>227664.98</v>
      </c>
      <c r="J37">
        <v>333563.69</v>
      </c>
      <c r="K37">
        <v>153925.43</v>
      </c>
      <c r="P37" s="301">
        <v>11459</v>
      </c>
      <c r="S37">
        <v>151247.01999999999</v>
      </c>
      <c r="T37">
        <v>1603684.39</v>
      </c>
      <c r="W37" s="301">
        <v>588976.68000000005</v>
      </c>
      <c r="X37" s="301">
        <v>50</v>
      </c>
      <c r="Y37" s="301">
        <v>255.87</v>
      </c>
      <c r="Z37" s="301">
        <v>489890</v>
      </c>
      <c r="AB37">
        <v>546266</v>
      </c>
      <c r="AE37">
        <v>85207.43</v>
      </c>
      <c r="AF37">
        <v>26209.88</v>
      </c>
      <c r="AG37" s="76">
        <f t="shared" si="6"/>
        <v>1586790.5299999998</v>
      </c>
      <c r="AH37" s="31">
        <f t="shared" si="7"/>
        <v>11459</v>
      </c>
      <c r="AI37" s="21">
        <f t="shared" si="8"/>
        <v>1575331.5299999998</v>
      </c>
      <c r="AJ37" s="15">
        <f t="shared" si="9"/>
        <v>1079172.55</v>
      </c>
      <c r="AK37" s="16">
        <f t="shared" si="10"/>
        <v>657683.30999999994</v>
      </c>
      <c r="AL37" s="26">
        <f t="shared" si="5"/>
        <v>421489.24000000011</v>
      </c>
    </row>
    <row r="38" spans="1:38" x14ac:dyDescent="0.25">
      <c r="A38" s="1" t="s">
        <v>448</v>
      </c>
      <c r="B38" s="1" t="s">
        <v>450</v>
      </c>
      <c r="C38" s="66">
        <v>1926</v>
      </c>
      <c r="D38" s="67" t="s">
        <v>1099</v>
      </c>
      <c r="E38" t="s">
        <v>3037</v>
      </c>
      <c r="F38" s="301">
        <v>690349.77</v>
      </c>
      <c r="G38" s="301">
        <v>68881.259999999995</v>
      </c>
      <c r="H38" s="301">
        <v>71962.12</v>
      </c>
      <c r="J38">
        <v>-1577.83</v>
      </c>
      <c r="K38">
        <v>82404.31</v>
      </c>
      <c r="P38" s="301">
        <v>60</v>
      </c>
      <c r="S38">
        <v>-777043.4</v>
      </c>
      <c r="T38">
        <v>1498620.76</v>
      </c>
      <c r="W38" s="301">
        <v>423631.11</v>
      </c>
      <c r="Y38" s="301">
        <v>20.87</v>
      </c>
      <c r="Z38" s="301">
        <v>328590</v>
      </c>
      <c r="AB38">
        <v>384483</v>
      </c>
      <c r="AE38">
        <v>110829.01</v>
      </c>
      <c r="AF38">
        <v>14430.2</v>
      </c>
      <c r="AG38" s="76">
        <f t="shared" si="6"/>
        <v>831193.15</v>
      </c>
      <c r="AH38" s="31">
        <f t="shared" si="7"/>
        <v>60</v>
      </c>
      <c r="AI38" s="21">
        <f t="shared" si="8"/>
        <v>831133.15</v>
      </c>
      <c r="AJ38" s="15">
        <f t="shared" si="9"/>
        <v>752241.98</v>
      </c>
      <c r="AK38" s="16">
        <f t="shared" si="10"/>
        <v>509742.21</v>
      </c>
      <c r="AL38" s="26">
        <f t="shared" si="5"/>
        <v>242499.76999999996</v>
      </c>
    </row>
    <row r="39" spans="1:38" x14ac:dyDescent="0.25">
      <c r="A39" s="1" t="s">
        <v>448</v>
      </c>
      <c r="B39" s="1" t="s">
        <v>450</v>
      </c>
      <c r="C39" s="66">
        <v>5306</v>
      </c>
      <c r="D39" s="67" t="s">
        <v>1100</v>
      </c>
      <c r="E39" t="s">
        <v>3038</v>
      </c>
      <c r="F39" s="301">
        <v>837264.17</v>
      </c>
      <c r="G39" s="301">
        <v>162016.75</v>
      </c>
      <c r="H39" s="301">
        <v>185334.96</v>
      </c>
      <c r="J39">
        <v>958253.83</v>
      </c>
      <c r="K39">
        <v>561500.63</v>
      </c>
      <c r="P39" s="301">
        <v>25000</v>
      </c>
      <c r="S39">
        <v>-6211.04</v>
      </c>
      <c r="T39">
        <v>2339595.1</v>
      </c>
      <c r="W39" s="301">
        <v>733109.98</v>
      </c>
      <c r="X39" s="301">
        <v>30</v>
      </c>
      <c r="Z39" s="301">
        <v>827670</v>
      </c>
      <c r="AB39">
        <v>990337</v>
      </c>
      <c r="AE39">
        <v>69721.34</v>
      </c>
      <c r="AF39">
        <v>96327.86</v>
      </c>
      <c r="AG39" s="76">
        <f t="shared" si="6"/>
        <v>1184615.8800000001</v>
      </c>
      <c r="AH39" s="31">
        <f t="shared" si="7"/>
        <v>25000</v>
      </c>
      <c r="AI39" s="21">
        <f t="shared" si="8"/>
        <v>1159615.8800000001</v>
      </c>
      <c r="AJ39" s="15">
        <f t="shared" si="9"/>
        <v>1560809.98</v>
      </c>
      <c r="AK39" s="16">
        <f t="shared" si="10"/>
        <v>1156386.2000000002</v>
      </c>
      <c r="AL39" s="26">
        <f t="shared" si="5"/>
        <v>404423.7799999998</v>
      </c>
    </row>
    <row r="40" spans="1:38" x14ac:dyDescent="0.25">
      <c r="A40" s="1" t="s">
        <v>448</v>
      </c>
      <c r="B40" s="1" t="s">
        <v>450</v>
      </c>
      <c r="C40" s="66">
        <v>2556</v>
      </c>
      <c r="D40" s="67" t="s">
        <v>1101</v>
      </c>
      <c r="E40" t="s">
        <v>3039</v>
      </c>
      <c r="F40" s="301">
        <v>1617581.75</v>
      </c>
      <c r="G40" s="301">
        <v>41220</v>
      </c>
      <c r="H40" s="301">
        <v>372556.75</v>
      </c>
      <c r="J40">
        <v>176657.12</v>
      </c>
      <c r="K40">
        <v>221269.22</v>
      </c>
      <c r="P40" s="301">
        <v>-4685.57</v>
      </c>
      <c r="S40">
        <v>689816.98</v>
      </c>
      <c r="T40">
        <v>1457071.21</v>
      </c>
      <c r="W40" s="301">
        <v>579888.86</v>
      </c>
      <c r="Y40" s="301">
        <v>350.3</v>
      </c>
      <c r="Z40" s="301">
        <v>269290</v>
      </c>
      <c r="AA40" s="301">
        <v>58000</v>
      </c>
      <c r="AB40">
        <v>387951</v>
      </c>
      <c r="AD40">
        <v>1500</v>
      </c>
      <c r="AE40">
        <v>136760.92000000001</v>
      </c>
      <c r="AF40">
        <v>31797.52</v>
      </c>
      <c r="AG40" s="76">
        <f t="shared" si="6"/>
        <v>2031358.5</v>
      </c>
      <c r="AH40" s="31">
        <f t="shared" si="7"/>
        <v>-4685.57</v>
      </c>
      <c r="AI40" s="21">
        <f t="shared" si="8"/>
        <v>2036044.07</v>
      </c>
      <c r="AJ40" s="15">
        <f t="shared" si="9"/>
        <v>907529.16</v>
      </c>
      <c r="AK40" s="16">
        <f t="shared" si="10"/>
        <v>558009.44000000006</v>
      </c>
      <c r="AL40" s="26">
        <f t="shared" si="5"/>
        <v>349519.72</v>
      </c>
    </row>
    <row r="41" spans="1:38" x14ac:dyDescent="0.25">
      <c r="A41" s="1" t="s">
        <v>448</v>
      </c>
      <c r="B41" s="1" t="s">
        <v>450</v>
      </c>
      <c r="C41" s="66">
        <v>2366</v>
      </c>
      <c r="D41" s="67" t="s">
        <v>1102</v>
      </c>
      <c r="E41" t="s">
        <v>3040</v>
      </c>
      <c r="F41" s="301">
        <v>1275450.78</v>
      </c>
      <c r="G41" s="301">
        <v>87090.54</v>
      </c>
      <c r="H41" s="301">
        <v>119147.61</v>
      </c>
      <c r="J41">
        <v>201382.48</v>
      </c>
      <c r="K41">
        <v>333735.59000000003</v>
      </c>
      <c r="P41" s="301">
        <v>-975.72</v>
      </c>
      <c r="S41">
        <v>472840.59</v>
      </c>
      <c r="T41">
        <v>1798384.44</v>
      </c>
      <c r="W41" s="301">
        <v>81605.47</v>
      </c>
      <c r="X41" s="301">
        <v>780</v>
      </c>
      <c r="Y41" s="301">
        <v>18.100000000000001</v>
      </c>
      <c r="Z41" s="301">
        <v>364590</v>
      </c>
      <c r="AB41">
        <v>432536</v>
      </c>
      <c r="AE41">
        <v>85918.14</v>
      </c>
      <c r="AF41">
        <v>112444.24</v>
      </c>
      <c r="AG41" s="76">
        <f t="shared" si="6"/>
        <v>1481688.9300000002</v>
      </c>
      <c r="AH41" s="31">
        <f t="shared" si="7"/>
        <v>-975.72</v>
      </c>
      <c r="AI41" s="21">
        <f t="shared" si="8"/>
        <v>1482664.6500000001</v>
      </c>
      <c r="AJ41" s="15">
        <f t="shared" si="9"/>
        <v>446993.57</v>
      </c>
      <c r="AK41" s="16">
        <f t="shared" si="10"/>
        <v>630898.38</v>
      </c>
      <c r="AL41" s="26">
        <f t="shared" si="5"/>
        <v>-183904.81</v>
      </c>
    </row>
    <row r="42" spans="1:38" x14ac:dyDescent="0.25">
      <c r="A42" s="1" t="s">
        <v>448</v>
      </c>
      <c r="B42" s="1" t="s">
        <v>450</v>
      </c>
      <c r="C42" s="66">
        <v>5915</v>
      </c>
      <c r="D42" s="67" t="s">
        <v>1103</v>
      </c>
      <c r="E42" t="s">
        <v>3041</v>
      </c>
      <c r="F42" s="301">
        <v>796026.73</v>
      </c>
      <c r="G42" s="301">
        <v>24487</v>
      </c>
      <c r="H42" s="301">
        <v>180599.34</v>
      </c>
      <c r="J42">
        <v>461747.27</v>
      </c>
      <c r="K42">
        <v>90893.43</v>
      </c>
      <c r="P42" s="301">
        <v>-395.36</v>
      </c>
      <c r="S42">
        <v>-78015.289999999994</v>
      </c>
      <c r="T42">
        <v>1262156.06</v>
      </c>
      <c r="W42" s="301">
        <v>902333.32</v>
      </c>
      <c r="X42" s="301">
        <v>42000</v>
      </c>
      <c r="Z42" s="301">
        <v>195180</v>
      </c>
      <c r="AB42">
        <v>320058</v>
      </c>
      <c r="AE42">
        <v>258406.5</v>
      </c>
      <c r="AF42">
        <v>86755.46</v>
      </c>
      <c r="AG42" s="76">
        <f t="shared" si="6"/>
        <v>1001113.07</v>
      </c>
      <c r="AH42" s="31">
        <f t="shared" si="7"/>
        <v>-395.36</v>
      </c>
      <c r="AI42" s="21">
        <f t="shared" si="8"/>
        <v>1001508.4299999999</v>
      </c>
      <c r="AJ42" s="15">
        <f t="shared" si="9"/>
        <v>1139513.3199999998</v>
      </c>
      <c r="AK42" s="16">
        <f t="shared" si="10"/>
        <v>665219.96</v>
      </c>
      <c r="AL42" s="26">
        <f t="shared" si="5"/>
        <v>474293.35999999987</v>
      </c>
    </row>
    <row r="43" spans="1:38" x14ac:dyDescent="0.25">
      <c r="A43" s="1" t="s">
        <v>448</v>
      </c>
      <c r="B43" s="1" t="s">
        <v>450</v>
      </c>
      <c r="C43" s="66">
        <v>3317</v>
      </c>
      <c r="D43" s="67" t="s">
        <v>1104</v>
      </c>
      <c r="E43" t="s">
        <v>3042</v>
      </c>
      <c r="F43" s="301">
        <v>803184.67</v>
      </c>
      <c r="G43" s="301">
        <v>0</v>
      </c>
      <c r="H43" s="301">
        <v>182687.39</v>
      </c>
      <c r="J43">
        <v>319408.46000000002</v>
      </c>
      <c r="K43">
        <v>107908.55</v>
      </c>
      <c r="P43" s="301">
        <v>400</v>
      </c>
      <c r="Q43">
        <v>-200</v>
      </c>
      <c r="S43">
        <v>-582338.17000000004</v>
      </c>
      <c r="T43">
        <v>1683339.65</v>
      </c>
      <c r="W43" s="301">
        <v>629511.43000000005</v>
      </c>
      <c r="Y43" s="301">
        <v>80.25</v>
      </c>
      <c r="Z43" s="301">
        <v>275340</v>
      </c>
      <c r="AA43" s="301">
        <v>63800</v>
      </c>
      <c r="AB43">
        <v>387570</v>
      </c>
      <c r="AE43">
        <v>143369.51</v>
      </c>
      <c r="AF43">
        <v>43312.08</v>
      </c>
      <c r="AG43" s="76">
        <f t="shared" si="6"/>
        <v>985872.06</v>
      </c>
      <c r="AH43" s="31">
        <f t="shared" si="7"/>
        <v>400</v>
      </c>
      <c r="AI43" s="21">
        <f t="shared" si="8"/>
        <v>985472.06</v>
      </c>
      <c r="AJ43" s="15">
        <f t="shared" si="9"/>
        <v>968731.68</v>
      </c>
      <c r="AK43" s="16">
        <f t="shared" si="10"/>
        <v>574251.59</v>
      </c>
      <c r="AL43" s="26">
        <f t="shared" si="5"/>
        <v>394480.09000000008</v>
      </c>
    </row>
    <row r="44" spans="1:38" x14ac:dyDescent="0.25">
      <c r="A44" s="1" t="s">
        <v>448</v>
      </c>
      <c r="B44" s="1" t="s">
        <v>450</v>
      </c>
      <c r="C44" s="66">
        <v>2828</v>
      </c>
      <c r="D44" s="67" t="s">
        <v>1105</v>
      </c>
      <c r="E44" t="s">
        <v>3174</v>
      </c>
      <c r="F44" s="301">
        <v>843580.78</v>
      </c>
      <c r="G44" s="301">
        <v>93305</v>
      </c>
      <c r="H44" s="301">
        <v>147723.43</v>
      </c>
      <c r="J44">
        <v>122180.37</v>
      </c>
      <c r="K44">
        <v>227850.38</v>
      </c>
      <c r="S44">
        <v>-1040226.68</v>
      </c>
      <c r="T44">
        <v>2224890.19</v>
      </c>
      <c r="W44" s="301">
        <v>440698.9</v>
      </c>
      <c r="Z44" s="301">
        <v>391740</v>
      </c>
      <c r="AA44" s="301">
        <v>73600</v>
      </c>
      <c r="AB44">
        <v>420699</v>
      </c>
      <c r="AE44">
        <v>119656.47</v>
      </c>
      <c r="AF44">
        <v>32769.480000000003</v>
      </c>
      <c r="AG44" s="76">
        <f t="shared" si="6"/>
        <v>1084609.21</v>
      </c>
      <c r="AH44" s="31">
        <f t="shared" si="7"/>
        <v>0</v>
      </c>
      <c r="AI44" s="21">
        <f t="shared" si="8"/>
        <v>1084609.21</v>
      </c>
      <c r="AJ44" s="15">
        <f t="shared" si="9"/>
        <v>906038.9</v>
      </c>
      <c r="AK44" s="16">
        <f t="shared" si="10"/>
        <v>573124.94999999995</v>
      </c>
      <c r="AL44" s="26">
        <f t="shared" si="5"/>
        <v>332913.95000000007</v>
      </c>
    </row>
    <row r="45" spans="1:38" x14ac:dyDescent="0.25">
      <c r="A45" s="1" t="s">
        <v>448</v>
      </c>
      <c r="B45" s="1" t="s">
        <v>450</v>
      </c>
      <c r="C45" s="66">
        <v>2529</v>
      </c>
      <c r="D45" s="67" t="s">
        <v>1106</v>
      </c>
      <c r="E45" t="s">
        <v>3187</v>
      </c>
      <c r="F45" s="301">
        <v>795952.89</v>
      </c>
      <c r="G45" s="301">
        <v>76240</v>
      </c>
      <c r="H45" s="301">
        <v>296339.55</v>
      </c>
      <c r="J45">
        <v>1765650.14</v>
      </c>
      <c r="K45">
        <v>254897.97</v>
      </c>
      <c r="P45" s="301">
        <v>153.69</v>
      </c>
      <c r="S45">
        <v>3078445.18</v>
      </c>
      <c r="W45" s="301">
        <v>491169.74</v>
      </c>
      <c r="X45" s="301">
        <v>200</v>
      </c>
      <c r="Y45" s="301">
        <v>746.39</v>
      </c>
      <c r="Z45" s="301">
        <v>347010</v>
      </c>
      <c r="AB45">
        <v>408886</v>
      </c>
      <c r="AE45">
        <v>168417.63</v>
      </c>
      <c r="AF45">
        <v>89143.32</v>
      </c>
      <c r="AG45" s="76">
        <f t="shared" si="6"/>
        <v>1168532.44</v>
      </c>
      <c r="AH45" s="31">
        <f t="shared" si="7"/>
        <v>153.69</v>
      </c>
      <c r="AI45" s="21">
        <f t="shared" si="8"/>
        <v>1168378.75</v>
      </c>
      <c r="AJ45" s="15">
        <f t="shared" si="9"/>
        <v>839126.13</v>
      </c>
      <c r="AK45" s="16">
        <f t="shared" si="10"/>
        <v>666446.94999999995</v>
      </c>
      <c r="AL45" s="26">
        <f t="shared" si="5"/>
        <v>172679.18000000005</v>
      </c>
    </row>
    <row r="46" spans="1:38" x14ac:dyDescent="0.25">
      <c r="A46" s="1" t="s">
        <v>453</v>
      </c>
      <c r="B46" s="1" t="s">
        <v>454</v>
      </c>
      <c r="C46" s="66">
        <v>5981</v>
      </c>
      <c r="D46" s="67" t="s">
        <v>1107</v>
      </c>
      <c r="E46" t="s">
        <v>3043</v>
      </c>
      <c r="F46" s="301">
        <v>631440.35</v>
      </c>
      <c r="G46" s="301">
        <v>0</v>
      </c>
      <c r="H46" s="301">
        <v>78467.199999999997</v>
      </c>
      <c r="J46">
        <v>1083371.75</v>
      </c>
      <c r="K46">
        <v>158591.57999999999</v>
      </c>
      <c r="P46" s="301">
        <v>288.29000000000002</v>
      </c>
      <c r="S46">
        <v>1208526.25</v>
      </c>
      <c r="T46">
        <v>721555.06</v>
      </c>
      <c r="W46" s="301">
        <v>509817.42</v>
      </c>
      <c r="Z46" s="301">
        <v>487914</v>
      </c>
      <c r="AA46" s="301">
        <v>14825</v>
      </c>
      <c r="AB46">
        <v>703313</v>
      </c>
      <c r="AE46">
        <v>204304.31</v>
      </c>
      <c r="AF46">
        <v>47424.87</v>
      </c>
      <c r="AG46" s="76">
        <f t="shared" si="6"/>
        <v>709907.54999999993</v>
      </c>
      <c r="AH46" s="31">
        <f t="shared" si="7"/>
        <v>288.29000000000002</v>
      </c>
      <c r="AI46" s="21">
        <f t="shared" si="8"/>
        <v>709619.25999999989</v>
      </c>
      <c r="AJ46" s="15">
        <f t="shared" si="9"/>
        <v>1012556.4199999999</v>
      </c>
      <c r="AK46" s="16">
        <f t="shared" si="10"/>
        <v>955042.18</v>
      </c>
      <c r="AL46" s="26">
        <f t="shared" si="5"/>
        <v>57514.239999999874</v>
      </c>
    </row>
    <row r="47" spans="1:38" x14ac:dyDescent="0.25">
      <c r="A47" s="1" t="s">
        <v>453</v>
      </c>
      <c r="B47" s="1" t="s">
        <v>454</v>
      </c>
      <c r="C47" s="66">
        <v>5608</v>
      </c>
      <c r="D47" s="67" t="s">
        <v>1108</v>
      </c>
      <c r="E47" t="s">
        <v>3044</v>
      </c>
      <c r="F47" s="301">
        <v>616260.38</v>
      </c>
      <c r="G47" s="301">
        <v>0</v>
      </c>
      <c r="H47" s="301">
        <v>47997.120000000003</v>
      </c>
      <c r="J47">
        <v>4</v>
      </c>
      <c r="K47">
        <v>485045</v>
      </c>
      <c r="P47" s="301">
        <v>538.09</v>
      </c>
      <c r="S47">
        <v>-395040.46</v>
      </c>
      <c r="T47">
        <v>1541680.81</v>
      </c>
      <c r="W47" s="301">
        <v>479920.93</v>
      </c>
      <c r="Z47" s="301">
        <v>645246.19999999995</v>
      </c>
      <c r="AA47" s="301">
        <v>49650</v>
      </c>
      <c r="AB47">
        <v>805909.2</v>
      </c>
      <c r="AE47">
        <v>246238.87</v>
      </c>
      <c r="AF47">
        <v>47835</v>
      </c>
      <c r="AG47" s="76">
        <f t="shared" si="6"/>
        <v>664257.5</v>
      </c>
      <c r="AH47" s="31">
        <f t="shared" si="7"/>
        <v>538.09</v>
      </c>
      <c r="AI47" s="21">
        <f t="shared" si="8"/>
        <v>663719.41</v>
      </c>
      <c r="AJ47" s="15">
        <f t="shared" si="9"/>
        <v>1174817.1299999999</v>
      </c>
      <c r="AK47" s="16">
        <f t="shared" si="10"/>
        <v>1099983.0699999998</v>
      </c>
      <c r="AL47" s="26">
        <f t="shared" si="5"/>
        <v>74834.060000000056</v>
      </c>
    </row>
    <row r="48" spans="1:38" x14ac:dyDescent="0.25">
      <c r="A48" s="1" t="s">
        <v>453</v>
      </c>
      <c r="B48" s="1" t="s">
        <v>454</v>
      </c>
      <c r="C48" s="66">
        <v>3981</v>
      </c>
      <c r="D48" s="67" t="s">
        <v>1109</v>
      </c>
      <c r="E48" t="s">
        <v>3045</v>
      </c>
      <c r="F48" s="301">
        <v>437359.43</v>
      </c>
      <c r="G48" s="301">
        <v>0</v>
      </c>
      <c r="H48" s="301">
        <v>40789.4</v>
      </c>
      <c r="J48">
        <v>1233771.8600000001</v>
      </c>
      <c r="K48">
        <v>217783.16</v>
      </c>
      <c r="P48" s="301">
        <v>42.06</v>
      </c>
      <c r="S48">
        <v>-1174353.6599999999</v>
      </c>
      <c r="T48">
        <v>3101072.39</v>
      </c>
      <c r="W48" s="301">
        <v>468468.04</v>
      </c>
      <c r="Z48" s="301">
        <v>690652.5</v>
      </c>
      <c r="AA48" s="301">
        <v>41550</v>
      </c>
      <c r="AB48">
        <v>906422.5</v>
      </c>
      <c r="AE48">
        <v>144342.17000000001</v>
      </c>
      <c r="AF48">
        <v>67176.36</v>
      </c>
      <c r="AG48" s="76">
        <f t="shared" si="6"/>
        <v>478148.83</v>
      </c>
      <c r="AH48" s="31">
        <f t="shared" si="7"/>
        <v>42.06</v>
      </c>
      <c r="AI48" s="21">
        <f t="shared" si="8"/>
        <v>478106.77</v>
      </c>
      <c r="AJ48" s="15">
        <f t="shared" si="9"/>
        <v>1200670.54</v>
      </c>
      <c r="AK48" s="16">
        <f t="shared" si="10"/>
        <v>1117941.03</v>
      </c>
      <c r="AL48" s="26">
        <f t="shared" si="5"/>
        <v>82729.510000000009</v>
      </c>
    </row>
    <row r="49" spans="1:38" x14ac:dyDescent="0.25">
      <c r="A49" s="1" t="s">
        <v>453</v>
      </c>
      <c r="B49" s="1" t="s">
        <v>454</v>
      </c>
      <c r="C49" s="66">
        <v>2676</v>
      </c>
      <c r="D49" s="67" t="s">
        <v>1110</v>
      </c>
      <c r="E49" t="s">
        <v>3046</v>
      </c>
      <c r="F49" s="301">
        <v>390541.34</v>
      </c>
      <c r="G49" s="301">
        <v>0</v>
      </c>
      <c r="H49" s="301">
        <v>36235.089999999997</v>
      </c>
      <c r="J49">
        <v>1490605.33</v>
      </c>
      <c r="K49">
        <v>616000.30000000005</v>
      </c>
      <c r="P49" s="301">
        <v>268.52</v>
      </c>
      <c r="S49">
        <v>-159905.13</v>
      </c>
      <c r="T49">
        <v>2713140.37</v>
      </c>
      <c r="W49" s="301">
        <v>363821.29</v>
      </c>
      <c r="Z49" s="301">
        <v>388406.5</v>
      </c>
      <c r="AA49" s="301">
        <v>10950</v>
      </c>
      <c r="AB49">
        <v>521378.5</v>
      </c>
      <c r="AE49">
        <v>151578.32</v>
      </c>
      <c r="AF49">
        <v>77064.960000000006</v>
      </c>
      <c r="AG49" s="76">
        <f t="shared" si="6"/>
        <v>426776.43000000005</v>
      </c>
      <c r="AH49" s="31">
        <f t="shared" si="7"/>
        <v>268.52</v>
      </c>
      <c r="AI49" s="21">
        <f t="shared" si="8"/>
        <v>426507.91000000003</v>
      </c>
      <c r="AJ49" s="15">
        <f t="shared" si="9"/>
        <v>763177.79</v>
      </c>
      <c r="AK49" s="16">
        <f t="shared" si="10"/>
        <v>750021.78</v>
      </c>
      <c r="AL49" s="26">
        <f t="shared" si="5"/>
        <v>13156.010000000009</v>
      </c>
    </row>
    <row r="50" spans="1:38" x14ac:dyDescent="0.25">
      <c r="A50" s="1" t="s">
        <v>453</v>
      </c>
      <c r="B50" s="1" t="s">
        <v>454</v>
      </c>
      <c r="C50" s="66">
        <v>4612</v>
      </c>
      <c r="D50" s="67" t="s">
        <v>1111</v>
      </c>
      <c r="E50" t="s">
        <v>3047</v>
      </c>
      <c r="F50" s="301">
        <v>778273.34</v>
      </c>
      <c r="G50" s="301">
        <v>0</v>
      </c>
      <c r="H50" s="301">
        <v>75719.199999999997</v>
      </c>
      <c r="J50">
        <v>97606.27</v>
      </c>
      <c r="K50">
        <v>207276</v>
      </c>
      <c r="P50" s="301">
        <v>328.6</v>
      </c>
      <c r="S50">
        <v>3295998.96</v>
      </c>
      <c r="T50">
        <v>-2152655.08</v>
      </c>
      <c r="W50" s="301">
        <v>495878.68</v>
      </c>
      <c r="Y50" s="301">
        <v>60.56</v>
      </c>
      <c r="Z50" s="301">
        <v>634158</v>
      </c>
      <c r="AA50" s="301">
        <v>35148</v>
      </c>
      <c r="AB50">
        <v>801820</v>
      </c>
      <c r="AE50">
        <v>230275.56</v>
      </c>
      <c r="AF50">
        <v>27824.25</v>
      </c>
      <c r="AG50" s="76">
        <f t="shared" si="6"/>
        <v>853992.53999999992</v>
      </c>
      <c r="AH50" s="31">
        <f t="shared" si="7"/>
        <v>328.6</v>
      </c>
      <c r="AI50" s="21">
        <f t="shared" si="8"/>
        <v>853663.94</v>
      </c>
      <c r="AJ50" s="15">
        <f t="shared" si="9"/>
        <v>1165245.24</v>
      </c>
      <c r="AK50" s="16">
        <f t="shared" si="10"/>
        <v>1059919.81</v>
      </c>
      <c r="AL50" s="26">
        <f t="shared" si="5"/>
        <v>105325.42999999993</v>
      </c>
    </row>
    <row r="51" spans="1:38" x14ac:dyDescent="0.25">
      <c r="A51" s="1" t="s">
        <v>453</v>
      </c>
      <c r="B51" s="1" t="s">
        <v>454</v>
      </c>
      <c r="C51" s="66">
        <v>3723</v>
      </c>
      <c r="D51" s="67" t="s">
        <v>1112</v>
      </c>
      <c r="E51" t="s">
        <v>3175</v>
      </c>
      <c r="F51" s="301">
        <v>519657.82</v>
      </c>
      <c r="G51" s="301">
        <v>0</v>
      </c>
      <c r="H51" s="301">
        <v>36793.06</v>
      </c>
      <c r="J51">
        <v>106444.43</v>
      </c>
      <c r="K51">
        <v>671996.6</v>
      </c>
      <c r="P51" s="301">
        <v>1670.55</v>
      </c>
      <c r="S51">
        <v>-1552766.34</v>
      </c>
      <c r="T51">
        <v>2872107.81</v>
      </c>
      <c r="W51" s="301">
        <v>377838.56</v>
      </c>
      <c r="Z51" s="301">
        <v>388626</v>
      </c>
      <c r="AA51" s="301">
        <v>49200</v>
      </c>
      <c r="AB51">
        <v>499434</v>
      </c>
      <c r="AE51">
        <v>148290.18</v>
      </c>
      <c r="AF51">
        <v>47032.44</v>
      </c>
      <c r="AG51" s="76">
        <f t="shared" si="6"/>
        <v>556450.88</v>
      </c>
      <c r="AH51" s="31">
        <f t="shared" si="7"/>
        <v>1670.55</v>
      </c>
      <c r="AI51" s="21">
        <f t="shared" si="8"/>
        <v>554780.32999999996</v>
      </c>
      <c r="AJ51" s="15">
        <f t="shared" si="9"/>
        <v>815664.56</v>
      </c>
      <c r="AK51" s="16">
        <f t="shared" si="10"/>
        <v>694756.61999999988</v>
      </c>
      <c r="AL51" s="26">
        <f t="shared" si="5"/>
        <v>120907.94000000018</v>
      </c>
    </row>
    <row r="52" spans="1:38" x14ac:dyDescent="0.25">
      <c r="A52" s="1" t="s">
        <v>457</v>
      </c>
      <c r="B52" s="1" t="s">
        <v>458</v>
      </c>
      <c r="C52" s="66">
        <v>4086</v>
      </c>
      <c r="D52" s="67" t="s">
        <v>1113</v>
      </c>
      <c r="E52" t="s">
        <v>3048</v>
      </c>
      <c r="F52" s="301">
        <v>233382.16</v>
      </c>
      <c r="G52" s="301">
        <v>0</v>
      </c>
      <c r="H52" s="301">
        <v>7252.6</v>
      </c>
      <c r="J52">
        <v>276004.01</v>
      </c>
      <c r="K52">
        <v>116242.4</v>
      </c>
      <c r="S52">
        <v>-1353363.05</v>
      </c>
      <c r="T52">
        <v>2033236.3</v>
      </c>
      <c r="W52" s="301">
        <v>502003.57</v>
      </c>
      <c r="Z52" s="301">
        <v>214770</v>
      </c>
      <c r="AB52">
        <v>452176</v>
      </c>
      <c r="AE52">
        <v>154658.72</v>
      </c>
      <c r="AF52">
        <v>25298.43</v>
      </c>
      <c r="AG52" s="76">
        <f t="shared" si="6"/>
        <v>240634.76</v>
      </c>
      <c r="AH52" s="31">
        <f t="shared" si="7"/>
        <v>0</v>
      </c>
      <c r="AI52" s="21">
        <f t="shared" si="8"/>
        <v>240634.76</v>
      </c>
      <c r="AJ52" s="15">
        <f t="shared" si="9"/>
        <v>716773.57000000007</v>
      </c>
      <c r="AK52" s="16">
        <f t="shared" si="10"/>
        <v>632133.15</v>
      </c>
      <c r="AL52" s="26">
        <f t="shared" si="5"/>
        <v>84640.420000000042</v>
      </c>
    </row>
    <row r="53" spans="1:38" x14ac:dyDescent="0.25">
      <c r="A53" s="1" t="s">
        <v>457</v>
      </c>
      <c r="B53" s="1" t="s">
        <v>458</v>
      </c>
      <c r="C53" s="66">
        <v>4226</v>
      </c>
      <c r="D53" s="67" t="s">
        <v>1114</v>
      </c>
      <c r="E53" t="s">
        <v>3049</v>
      </c>
      <c r="F53" s="301">
        <v>595069.32999999996</v>
      </c>
      <c r="G53" s="301">
        <v>0</v>
      </c>
      <c r="H53" s="301">
        <v>57557.36</v>
      </c>
      <c r="J53">
        <v>1798446.27</v>
      </c>
      <c r="K53">
        <v>198324.48000000001</v>
      </c>
      <c r="S53">
        <v>1963182.51</v>
      </c>
      <c r="T53">
        <v>575288.56999999995</v>
      </c>
      <c r="W53" s="301">
        <v>601672.69999999995</v>
      </c>
      <c r="Z53" s="301">
        <v>175650</v>
      </c>
      <c r="AB53">
        <v>364415</v>
      </c>
      <c r="AE53">
        <v>74144.800000000003</v>
      </c>
      <c r="AF53">
        <v>82551.539999999994</v>
      </c>
      <c r="AG53" s="76">
        <f t="shared" si="6"/>
        <v>652626.68999999994</v>
      </c>
      <c r="AH53" s="31">
        <f t="shared" si="7"/>
        <v>0</v>
      </c>
      <c r="AI53" s="21">
        <f t="shared" si="8"/>
        <v>652626.68999999994</v>
      </c>
      <c r="AJ53" s="15">
        <f t="shared" si="9"/>
        <v>777322.7</v>
      </c>
      <c r="AK53" s="16">
        <f t="shared" si="10"/>
        <v>521111.33999999997</v>
      </c>
      <c r="AL53" s="26">
        <f t="shared" si="5"/>
        <v>256211.36</v>
      </c>
    </row>
    <row r="54" spans="1:38" x14ac:dyDescent="0.25">
      <c r="A54" s="1" t="s">
        <v>457</v>
      </c>
      <c r="B54" s="1" t="s">
        <v>458</v>
      </c>
      <c r="C54" s="66">
        <v>4483</v>
      </c>
      <c r="D54" s="67" t="s">
        <v>1115</v>
      </c>
      <c r="E54" t="s">
        <v>3050</v>
      </c>
      <c r="F54" s="301">
        <v>1294085.22</v>
      </c>
      <c r="G54" s="301">
        <v>0</v>
      </c>
      <c r="H54" s="301">
        <v>12770.25</v>
      </c>
      <c r="J54">
        <v>2152119.3199999998</v>
      </c>
      <c r="K54">
        <v>66990.289999999994</v>
      </c>
      <c r="S54">
        <v>2124819.9900000002</v>
      </c>
      <c r="T54">
        <v>1317062.58</v>
      </c>
      <c r="W54" s="301">
        <v>487276.26</v>
      </c>
      <c r="Z54" s="301">
        <v>320440</v>
      </c>
      <c r="AB54">
        <v>523048</v>
      </c>
      <c r="AE54">
        <v>54283.8</v>
      </c>
      <c r="AF54">
        <v>45796.95</v>
      </c>
      <c r="AG54" s="76">
        <f t="shared" si="6"/>
        <v>1306855.47</v>
      </c>
      <c r="AH54" s="31">
        <f t="shared" si="7"/>
        <v>0</v>
      </c>
      <c r="AI54" s="21">
        <f t="shared" si="8"/>
        <v>1306855.47</v>
      </c>
      <c r="AJ54" s="15">
        <f t="shared" si="9"/>
        <v>807716.26</v>
      </c>
      <c r="AK54" s="16">
        <f t="shared" si="10"/>
        <v>623128.75</v>
      </c>
      <c r="AL54" s="26">
        <f t="shared" si="5"/>
        <v>184587.51</v>
      </c>
    </row>
    <row r="55" spans="1:38" x14ac:dyDescent="0.25">
      <c r="A55" s="1" t="s">
        <v>457</v>
      </c>
      <c r="B55" s="1" t="s">
        <v>458</v>
      </c>
      <c r="C55" s="66">
        <v>3448</v>
      </c>
      <c r="D55" s="67" t="s">
        <v>1116</v>
      </c>
      <c r="E55" t="s">
        <v>3051</v>
      </c>
      <c r="F55" s="301">
        <v>303128.96999999997</v>
      </c>
      <c r="G55" s="301">
        <v>9000</v>
      </c>
      <c r="H55" s="301">
        <v>55841.39</v>
      </c>
      <c r="J55">
        <v>6</v>
      </c>
      <c r="K55">
        <v>101400.59</v>
      </c>
      <c r="S55">
        <v>-1831658.39</v>
      </c>
      <c r="T55">
        <v>2202516.2599999998</v>
      </c>
      <c r="W55" s="301">
        <v>465793.71</v>
      </c>
      <c r="Z55" s="301">
        <v>169140</v>
      </c>
      <c r="AB55">
        <v>276050</v>
      </c>
      <c r="AE55">
        <v>155930.04</v>
      </c>
      <c r="AF55">
        <v>7699.59</v>
      </c>
      <c r="AG55" s="76">
        <f t="shared" si="6"/>
        <v>367970.36</v>
      </c>
      <c r="AH55" s="31">
        <f t="shared" si="7"/>
        <v>0</v>
      </c>
      <c r="AI55" s="21">
        <f t="shared" si="8"/>
        <v>367970.36</v>
      </c>
      <c r="AJ55" s="15">
        <f t="shared" si="9"/>
        <v>634933.71</v>
      </c>
      <c r="AK55" s="16">
        <f t="shared" si="10"/>
        <v>439679.63000000006</v>
      </c>
      <c r="AL55" s="26">
        <f t="shared" si="5"/>
        <v>195254.0799999999</v>
      </c>
    </row>
    <row r="56" spans="1:38" x14ac:dyDescent="0.25">
      <c r="A56" s="1" t="s">
        <v>457</v>
      </c>
      <c r="B56" s="1" t="s">
        <v>458</v>
      </c>
      <c r="C56" s="66">
        <v>3561</v>
      </c>
      <c r="D56" s="67" t="s">
        <v>1117</v>
      </c>
      <c r="E56" t="s">
        <v>3176</v>
      </c>
      <c r="F56" s="301">
        <v>899662.78</v>
      </c>
      <c r="G56" s="301">
        <v>0</v>
      </c>
      <c r="H56" s="301">
        <v>23750</v>
      </c>
      <c r="J56">
        <v>105923</v>
      </c>
      <c r="K56">
        <v>43101.46</v>
      </c>
      <c r="S56">
        <v>-1178267.3899999999</v>
      </c>
      <c r="T56">
        <v>2224684.62</v>
      </c>
      <c r="W56" s="301">
        <v>316818.42</v>
      </c>
      <c r="Z56" s="301">
        <v>107970</v>
      </c>
      <c r="AB56">
        <v>217946</v>
      </c>
      <c r="AE56">
        <v>60823.18</v>
      </c>
      <c r="AF56">
        <v>23636.73</v>
      </c>
      <c r="AG56" s="76">
        <f t="shared" si="6"/>
        <v>923412.78</v>
      </c>
      <c r="AH56" s="31">
        <f t="shared" si="7"/>
        <v>0</v>
      </c>
      <c r="AI56" s="21">
        <f t="shared" si="8"/>
        <v>923412.78</v>
      </c>
      <c r="AJ56" s="15">
        <f t="shared" si="9"/>
        <v>424788.42</v>
      </c>
      <c r="AK56" s="16">
        <f t="shared" si="10"/>
        <v>302405.90999999997</v>
      </c>
      <c r="AL56" s="26">
        <f t="shared" si="5"/>
        <v>122382.51000000001</v>
      </c>
    </row>
    <row r="57" spans="1:38" x14ac:dyDescent="0.25">
      <c r="A57" s="1" t="s">
        <v>460</v>
      </c>
      <c r="B57" s="1" t="s">
        <v>462</v>
      </c>
      <c r="C57" s="66">
        <v>5366</v>
      </c>
      <c r="D57" s="67" t="s">
        <v>1118</v>
      </c>
      <c r="E57" t="s">
        <v>3052</v>
      </c>
      <c r="F57" s="301">
        <v>455774.66</v>
      </c>
      <c r="H57" s="301">
        <v>28728.959999999999</v>
      </c>
      <c r="J57">
        <v>1753</v>
      </c>
      <c r="K57">
        <v>128872.04</v>
      </c>
      <c r="P57" s="301">
        <v>2324.37</v>
      </c>
      <c r="S57">
        <v>-978926.71</v>
      </c>
      <c r="T57">
        <v>1546692.27</v>
      </c>
      <c r="W57" s="301">
        <v>24465.18</v>
      </c>
      <c r="Y57" s="301">
        <v>4.9000000000000004</v>
      </c>
      <c r="Z57" s="301">
        <v>753720</v>
      </c>
      <c r="AA57" s="301">
        <v>343219.75</v>
      </c>
      <c r="AB57">
        <v>968237</v>
      </c>
      <c r="AE57">
        <v>33817.230000000003</v>
      </c>
      <c r="AF57">
        <v>10167.870000000001</v>
      </c>
      <c r="AG57" s="76">
        <f t="shared" si="6"/>
        <v>484503.62</v>
      </c>
      <c r="AH57" s="31">
        <f t="shared" si="7"/>
        <v>2324.37</v>
      </c>
      <c r="AI57" s="21">
        <f t="shared" si="8"/>
        <v>482179.25</v>
      </c>
      <c r="AJ57" s="15">
        <f t="shared" si="9"/>
        <v>1121409.83</v>
      </c>
      <c r="AK57" s="16">
        <f t="shared" si="10"/>
        <v>1012222.1</v>
      </c>
      <c r="AL57" s="26">
        <f t="shared" si="5"/>
        <v>109187.7300000001</v>
      </c>
    </row>
    <row r="58" spans="1:38" x14ac:dyDescent="0.25">
      <c r="A58" s="1" t="s">
        <v>460</v>
      </c>
      <c r="B58" s="1" t="s">
        <v>462</v>
      </c>
      <c r="C58" s="66">
        <v>5331</v>
      </c>
      <c r="D58" s="67" t="s">
        <v>1119</v>
      </c>
      <c r="E58" t="s">
        <v>3053</v>
      </c>
      <c r="F58" s="301">
        <v>441666.4</v>
      </c>
      <c r="H58" s="301">
        <v>23186.560000000001</v>
      </c>
      <c r="J58">
        <v>1389428.05</v>
      </c>
      <c r="K58">
        <v>298954.87</v>
      </c>
      <c r="S58">
        <v>1625540.76</v>
      </c>
      <c r="T58">
        <v>305399.93</v>
      </c>
      <c r="W58" s="301">
        <v>73074.91</v>
      </c>
      <c r="Y58" s="301">
        <v>43.66</v>
      </c>
      <c r="Z58" s="301">
        <v>614100</v>
      </c>
      <c r="AA58" s="301">
        <v>341994.93</v>
      </c>
      <c r="AB58">
        <v>811389</v>
      </c>
      <c r="AE58">
        <v>95131</v>
      </c>
      <c r="AF58">
        <v>13598.31</v>
      </c>
      <c r="AG58" s="76">
        <f t="shared" si="6"/>
        <v>464852.96</v>
      </c>
      <c r="AH58" s="31">
        <f t="shared" si="7"/>
        <v>0</v>
      </c>
      <c r="AI58" s="21">
        <f t="shared" si="8"/>
        <v>464852.96</v>
      </c>
      <c r="AJ58" s="15">
        <f t="shared" si="9"/>
        <v>1029213.5</v>
      </c>
      <c r="AK58" s="16">
        <f t="shared" si="10"/>
        <v>920118.31</v>
      </c>
      <c r="AL58" s="26">
        <f t="shared" si="5"/>
        <v>109095.18999999994</v>
      </c>
    </row>
    <row r="59" spans="1:38" x14ac:dyDescent="0.25">
      <c r="A59" s="1" t="s">
        <v>460</v>
      </c>
      <c r="B59" s="1" t="s">
        <v>462</v>
      </c>
      <c r="C59" s="66">
        <v>5099</v>
      </c>
      <c r="D59" s="67" t="s">
        <v>1120</v>
      </c>
      <c r="E59" t="s">
        <v>3054</v>
      </c>
      <c r="F59" s="301">
        <v>646003.71</v>
      </c>
      <c r="H59" s="301">
        <v>64593.62</v>
      </c>
      <c r="J59">
        <v>9</v>
      </c>
      <c r="K59">
        <v>42713.99</v>
      </c>
      <c r="P59" s="301">
        <v>-2672.48</v>
      </c>
      <c r="S59">
        <v>-932716.25</v>
      </c>
      <c r="T59">
        <v>1630025.76</v>
      </c>
      <c r="W59" s="301">
        <v>30741.34</v>
      </c>
      <c r="Y59" s="301">
        <v>13.63</v>
      </c>
      <c r="Z59" s="301">
        <v>489060</v>
      </c>
      <c r="AA59" s="301">
        <v>342389.5</v>
      </c>
      <c r="AB59">
        <v>656798</v>
      </c>
      <c r="AE59">
        <v>47951.08</v>
      </c>
      <c r="AF59">
        <v>12158.6</v>
      </c>
      <c r="AG59" s="76">
        <f t="shared" si="6"/>
        <v>710597.33</v>
      </c>
      <c r="AH59" s="31">
        <f t="shared" si="7"/>
        <v>-2672.48</v>
      </c>
      <c r="AI59" s="21">
        <f t="shared" si="8"/>
        <v>713269.80999999994</v>
      </c>
      <c r="AJ59" s="15">
        <f t="shared" si="9"/>
        <v>862204.47</v>
      </c>
      <c r="AK59" s="16">
        <f t="shared" si="10"/>
        <v>716907.67999999993</v>
      </c>
      <c r="AL59" s="26">
        <f t="shared" si="5"/>
        <v>145296.79000000004</v>
      </c>
    </row>
    <row r="60" spans="1:38" x14ac:dyDescent="0.25">
      <c r="A60" s="1" t="s">
        <v>460</v>
      </c>
      <c r="B60" s="1" t="s">
        <v>462</v>
      </c>
      <c r="C60" s="66">
        <v>3004</v>
      </c>
      <c r="D60" s="67" t="s">
        <v>1121</v>
      </c>
      <c r="E60" t="s">
        <v>3055</v>
      </c>
      <c r="F60" s="301">
        <v>204806.45</v>
      </c>
      <c r="H60" s="301">
        <v>138785.92000000001</v>
      </c>
      <c r="J60">
        <v>23178.639999999999</v>
      </c>
      <c r="K60">
        <v>89178.34</v>
      </c>
      <c r="P60" s="301">
        <v>-121</v>
      </c>
      <c r="S60">
        <v>-2054890.4</v>
      </c>
      <c r="T60">
        <v>2454167.9500000002</v>
      </c>
      <c r="W60" s="301">
        <v>69771.679999999993</v>
      </c>
      <c r="Z60" s="301">
        <v>443056.13</v>
      </c>
      <c r="AA60" s="301">
        <v>291313.5</v>
      </c>
      <c r="AB60">
        <v>623188.13</v>
      </c>
      <c r="AE60">
        <v>53387.02</v>
      </c>
      <c r="AF60">
        <v>15955.86</v>
      </c>
      <c r="AG60" s="76">
        <f t="shared" si="6"/>
        <v>343592.37</v>
      </c>
      <c r="AH60" s="31">
        <f t="shared" si="7"/>
        <v>-121</v>
      </c>
      <c r="AI60" s="21">
        <f t="shared" si="8"/>
        <v>343713.37</v>
      </c>
      <c r="AJ60" s="15">
        <f t="shared" si="9"/>
        <v>804141.31</v>
      </c>
      <c r="AK60" s="16">
        <f t="shared" si="10"/>
        <v>692531.01</v>
      </c>
      <c r="AL60" s="26">
        <f t="shared" si="5"/>
        <v>111610.30000000005</v>
      </c>
    </row>
    <row r="61" spans="1:38" x14ac:dyDescent="0.25">
      <c r="A61" s="1" t="s">
        <v>460</v>
      </c>
      <c r="B61" s="1" t="s">
        <v>462</v>
      </c>
      <c r="C61" s="66">
        <v>2532</v>
      </c>
      <c r="D61" s="67" t="s">
        <v>1122</v>
      </c>
      <c r="E61" t="s">
        <v>3056</v>
      </c>
      <c r="F61" s="301">
        <v>149271.75</v>
      </c>
      <c r="H61" s="301">
        <v>61289.51</v>
      </c>
      <c r="J61">
        <v>745236.34</v>
      </c>
      <c r="K61">
        <v>227946.44</v>
      </c>
      <c r="P61" s="301">
        <v>8.08</v>
      </c>
      <c r="S61">
        <v>-246401.9</v>
      </c>
      <c r="T61">
        <v>1419953.5</v>
      </c>
      <c r="W61" s="301">
        <v>24017.74</v>
      </c>
      <c r="Z61" s="301">
        <v>324390</v>
      </c>
      <c r="AA61" s="301">
        <v>257730.68</v>
      </c>
      <c r="AB61">
        <v>501327</v>
      </c>
      <c r="AE61">
        <v>35706.22</v>
      </c>
      <c r="AF61">
        <v>8183.34</v>
      </c>
      <c r="AG61" s="76">
        <f t="shared" si="6"/>
        <v>210561.26</v>
      </c>
      <c r="AH61" s="31">
        <f t="shared" si="7"/>
        <v>8.08</v>
      </c>
      <c r="AI61" s="21">
        <f t="shared" si="8"/>
        <v>210553.18000000002</v>
      </c>
      <c r="AJ61" s="15">
        <f t="shared" si="9"/>
        <v>606138.41999999993</v>
      </c>
      <c r="AK61" s="16">
        <f t="shared" si="10"/>
        <v>545216.55999999994</v>
      </c>
      <c r="AL61" s="26">
        <f t="shared" si="5"/>
        <v>60921.859999999986</v>
      </c>
    </row>
    <row r="62" spans="1:38" x14ac:dyDescent="0.25">
      <c r="A62" s="1" t="s">
        <v>460</v>
      </c>
      <c r="B62" s="1" t="s">
        <v>462</v>
      </c>
      <c r="C62" s="66">
        <v>1966</v>
      </c>
      <c r="D62" s="67" t="s">
        <v>1123</v>
      </c>
      <c r="E62" t="s">
        <v>3057</v>
      </c>
      <c r="F62" s="301">
        <v>223076.07</v>
      </c>
      <c r="H62" s="301">
        <v>21478.38</v>
      </c>
      <c r="J62">
        <v>441365.7</v>
      </c>
      <c r="K62">
        <v>166331.21</v>
      </c>
      <c r="P62" s="301">
        <v>5.9</v>
      </c>
      <c r="S62">
        <v>-1159716.75</v>
      </c>
      <c r="T62">
        <v>1982389.67</v>
      </c>
      <c r="W62" s="301">
        <v>15092.37</v>
      </c>
      <c r="Z62" s="301">
        <v>396470</v>
      </c>
      <c r="AA62" s="301">
        <v>253433</v>
      </c>
      <c r="AB62">
        <v>543804</v>
      </c>
      <c r="AE62">
        <v>25310.49</v>
      </c>
      <c r="AF62">
        <v>9533.34</v>
      </c>
      <c r="AG62" s="76">
        <f t="shared" si="6"/>
        <v>244554.45</v>
      </c>
      <c r="AH62" s="31">
        <f t="shared" si="7"/>
        <v>5.9</v>
      </c>
      <c r="AI62" s="21">
        <f t="shared" si="8"/>
        <v>244548.55000000002</v>
      </c>
      <c r="AJ62" s="15">
        <f t="shared" si="9"/>
        <v>664995.37</v>
      </c>
      <c r="AK62" s="16">
        <f t="shared" si="10"/>
        <v>578647.82999999996</v>
      </c>
      <c r="AL62" s="26">
        <f t="shared" si="5"/>
        <v>86347.540000000037</v>
      </c>
    </row>
    <row r="63" spans="1:38" x14ac:dyDescent="0.25">
      <c r="A63" s="1" t="s">
        <v>460</v>
      </c>
      <c r="B63" s="1" t="s">
        <v>462</v>
      </c>
      <c r="C63" s="66">
        <v>1289</v>
      </c>
      <c r="D63" s="67" t="s">
        <v>1124</v>
      </c>
      <c r="E63" t="s">
        <v>3058</v>
      </c>
      <c r="F63" s="301">
        <v>752697.66</v>
      </c>
      <c r="H63" s="301">
        <v>64450.03</v>
      </c>
      <c r="J63">
        <v>403625.18</v>
      </c>
      <c r="K63">
        <v>170848.21</v>
      </c>
      <c r="S63">
        <v>-107188.49</v>
      </c>
      <c r="T63">
        <v>1478254.91</v>
      </c>
      <c r="W63" s="301">
        <v>22397.09</v>
      </c>
      <c r="Z63" s="301">
        <v>416760</v>
      </c>
      <c r="AA63" s="301">
        <v>240238.85</v>
      </c>
      <c r="AB63">
        <v>568552</v>
      </c>
      <c r="AE63">
        <v>34946.78</v>
      </c>
      <c r="AF63">
        <v>5205</v>
      </c>
      <c r="AG63" s="76">
        <f t="shared" si="6"/>
        <v>817147.69000000006</v>
      </c>
      <c r="AH63" s="31">
        <f t="shared" si="7"/>
        <v>0</v>
      </c>
      <c r="AI63" s="21">
        <f t="shared" si="8"/>
        <v>817147.69000000006</v>
      </c>
      <c r="AJ63" s="15">
        <f t="shared" si="9"/>
        <v>679395.94000000006</v>
      </c>
      <c r="AK63" s="16">
        <f t="shared" si="10"/>
        <v>608703.78</v>
      </c>
      <c r="AL63" s="26">
        <f t="shared" si="5"/>
        <v>70692.160000000033</v>
      </c>
    </row>
    <row r="64" spans="1:38" x14ac:dyDescent="0.25">
      <c r="A64" s="1" t="s">
        <v>460</v>
      </c>
      <c r="B64" s="1" t="s">
        <v>462</v>
      </c>
      <c r="C64" s="66">
        <v>2633</v>
      </c>
      <c r="D64" s="67" t="s">
        <v>1125</v>
      </c>
      <c r="E64" t="s">
        <v>3059</v>
      </c>
      <c r="F64" s="301">
        <v>320036.02</v>
      </c>
      <c r="H64" s="301">
        <v>55146.94</v>
      </c>
      <c r="J64">
        <v>1449002.94</v>
      </c>
      <c r="K64">
        <v>9357.18</v>
      </c>
      <c r="L64" s="301">
        <v>9551.1299999999992</v>
      </c>
      <c r="P64" s="301">
        <v>-1845</v>
      </c>
      <c r="S64">
        <v>1396138.78</v>
      </c>
      <c r="T64">
        <v>424358.77</v>
      </c>
      <c r="W64" s="301">
        <v>23756.44</v>
      </c>
      <c r="Z64" s="301">
        <v>575370</v>
      </c>
      <c r="AA64" s="301">
        <v>275589.75</v>
      </c>
      <c r="AB64">
        <v>734040.77</v>
      </c>
      <c r="AE64">
        <v>50797.98</v>
      </c>
      <c r="AF64">
        <v>29735.54</v>
      </c>
      <c r="AG64" s="76">
        <f t="shared" si="6"/>
        <v>375182.96</v>
      </c>
      <c r="AH64" s="31">
        <f t="shared" si="7"/>
        <v>7706.1299999999992</v>
      </c>
      <c r="AI64" s="21">
        <f t="shared" si="8"/>
        <v>367476.83</v>
      </c>
      <c r="AJ64" s="15">
        <f t="shared" si="9"/>
        <v>874716.19</v>
      </c>
      <c r="AK64" s="16">
        <f t="shared" si="10"/>
        <v>814574.29</v>
      </c>
      <c r="AL64" s="26">
        <f t="shared" si="5"/>
        <v>60141.899999999907</v>
      </c>
    </row>
    <row r="65" spans="1:38" x14ac:dyDescent="0.25">
      <c r="A65" s="1" t="s">
        <v>460</v>
      </c>
      <c r="B65" s="1" t="s">
        <v>462</v>
      </c>
      <c r="C65" s="66">
        <v>3093</v>
      </c>
      <c r="D65" s="67" t="s">
        <v>1126</v>
      </c>
      <c r="E65" t="s">
        <v>3060</v>
      </c>
      <c r="F65" s="301">
        <v>218603.3</v>
      </c>
      <c r="H65" s="301">
        <v>28666.05</v>
      </c>
      <c r="J65">
        <v>137159.70000000001</v>
      </c>
      <c r="K65">
        <v>12485.89</v>
      </c>
      <c r="P65" s="301">
        <v>4268.8599999999997</v>
      </c>
      <c r="S65">
        <v>-112963</v>
      </c>
      <c r="T65">
        <v>457634.96</v>
      </c>
      <c r="W65" s="301">
        <v>28541.98</v>
      </c>
      <c r="Z65" s="301">
        <v>393090</v>
      </c>
      <c r="AA65" s="301">
        <v>266525.25</v>
      </c>
      <c r="AB65">
        <v>537505</v>
      </c>
      <c r="AE65">
        <v>46118.51</v>
      </c>
      <c r="AF65">
        <v>6422.1</v>
      </c>
      <c r="AG65" s="76">
        <f t="shared" si="6"/>
        <v>247269.34999999998</v>
      </c>
      <c r="AH65" s="31">
        <f t="shared" si="7"/>
        <v>4268.8599999999997</v>
      </c>
      <c r="AI65" s="21">
        <f t="shared" si="8"/>
        <v>243000.49</v>
      </c>
      <c r="AJ65" s="15">
        <f t="shared" si="9"/>
        <v>688157.23</v>
      </c>
      <c r="AK65" s="16">
        <f t="shared" si="10"/>
        <v>590045.61</v>
      </c>
      <c r="AL65" s="26">
        <f t="shared" si="5"/>
        <v>98111.62</v>
      </c>
    </row>
    <row r="66" spans="1:38" x14ac:dyDescent="0.25">
      <c r="A66" s="1" t="s">
        <v>460</v>
      </c>
      <c r="B66" s="1" t="s">
        <v>462</v>
      </c>
      <c r="C66" s="66">
        <v>5106</v>
      </c>
      <c r="D66" s="67" t="s">
        <v>1127</v>
      </c>
      <c r="E66" t="s">
        <v>3061</v>
      </c>
      <c r="F66" s="301">
        <v>441790.92</v>
      </c>
      <c r="H66" s="301">
        <v>110197.04</v>
      </c>
      <c r="J66">
        <v>4</v>
      </c>
      <c r="K66">
        <v>45701.3</v>
      </c>
      <c r="S66">
        <v>-710761.06</v>
      </c>
      <c r="T66">
        <v>1208029.25</v>
      </c>
      <c r="W66" s="301">
        <v>24983.040000000001</v>
      </c>
      <c r="Z66" s="301">
        <v>418080</v>
      </c>
      <c r="AA66" s="301">
        <v>370618.25</v>
      </c>
      <c r="AB66">
        <v>621164</v>
      </c>
      <c r="AE66">
        <v>34691.07</v>
      </c>
      <c r="AF66">
        <v>10153.65</v>
      </c>
      <c r="AG66" s="76">
        <f t="shared" si="6"/>
        <v>551987.96</v>
      </c>
      <c r="AH66" s="31">
        <f t="shared" si="7"/>
        <v>0</v>
      </c>
      <c r="AI66" s="21">
        <f t="shared" si="8"/>
        <v>551987.96</v>
      </c>
      <c r="AJ66" s="15">
        <f t="shared" si="9"/>
        <v>813681.29</v>
      </c>
      <c r="AK66" s="16">
        <f t="shared" si="10"/>
        <v>666008.72</v>
      </c>
      <c r="AL66" s="26">
        <f t="shared" si="5"/>
        <v>147672.57000000007</v>
      </c>
    </row>
    <row r="67" spans="1:38" x14ac:dyDescent="0.25">
      <c r="A67" s="1" t="s">
        <v>460</v>
      </c>
      <c r="B67" s="1" t="s">
        <v>462</v>
      </c>
      <c r="C67" s="66">
        <v>4454</v>
      </c>
      <c r="D67" s="67" t="s">
        <v>1128</v>
      </c>
      <c r="E67" t="s">
        <v>3062</v>
      </c>
      <c r="F67" s="301">
        <v>346552.45</v>
      </c>
      <c r="H67" s="301">
        <v>52118.96</v>
      </c>
      <c r="J67">
        <v>626996.6</v>
      </c>
      <c r="K67">
        <v>260504.42</v>
      </c>
      <c r="P67" s="301">
        <v>860</v>
      </c>
      <c r="R67">
        <v>-1130627.03</v>
      </c>
      <c r="S67">
        <v>5359.66</v>
      </c>
      <c r="T67">
        <v>2340789.7799999998</v>
      </c>
      <c r="W67" s="301">
        <v>24436.79</v>
      </c>
      <c r="Z67" s="301">
        <v>454470</v>
      </c>
      <c r="AA67" s="301">
        <v>235829.25</v>
      </c>
      <c r="AB67">
        <v>595311</v>
      </c>
      <c r="AE67">
        <v>30053.15</v>
      </c>
      <c r="AF67">
        <v>1964.37</v>
      </c>
      <c r="AG67" s="76">
        <f t="shared" si="6"/>
        <v>398671.41000000003</v>
      </c>
      <c r="AH67" s="31">
        <f t="shared" si="7"/>
        <v>860</v>
      </c>
      <c r="AI67" s="21">
        <f t="shared" si="8"/>
        <v>397811.41000000003</v>
      </c>
      <c r="AJ67" s="15">
        <f t="shared" si="9"/>
        <v>714736.04</v>
      </c>
      <c r="AK67" s="16">
        <f t="shared" si="10"/>
        <v>627328.52</v>
      </c>
      <c r="AL67" s="26">
        <f t="shared" si="5"/>
        <v>87407.520000000019</v>
      </c>
    </row>
    <row r="68" spans="1:38" x14ac:dyDescent="0.25">
      <c r="A68" s="1" t="s">
        <v>460</v>
      </c>
      <c r="B68" s="1" t="s">
        <v>462</v>
      </c>
      <c r="C68" s="66">
        <v>3718</v>
      </c>
      <c r="D68" s="67" t="s">
        <v>1129</v>
      </c>
      <c r="E68" t="s">
        <v>3063</v>
      </c>
      <c r="F68" s="301">
        <v>152417.60999999999</v>
      </c>
      <c r="H68" s="301">
        <v>57512.83</v>
      </c>
      <c r="J68">
        <v>82739</v>
      </c>
      <c r="K68">
        <v>316638.05</v>
      </c>
      <c r="P68" s="301">
        <v>5.9</v>
      </c>
      <c r="S68">
        <v>107520.52</v>
      </c>
      <c r="T68">
        <v>489048.9</v>
      </c>
      <c r="W68" s="301">
        <v>36125.99</v>
      </c>
      <c r="Z68" s="301">
        <v>379390</v>
      </c>
      <c r="AA68" s="301">
        <v>287213</v>
      </c>
      <c r="AB68">
        <v>559995</v>
      </c>
      <c r="AE68">
        <v>71463.39</v>
      </c>
      <c r="AF68">
        <v>3000.93</v>
      </c>
      <c r="AG68" s="76">
        <f t="shared" si="6"/>
        <v>209930.44</v>
      </c>
      <c r="AH68" s="31">
        <f t="shared" si="7"/>
        <v>5.9</v>
      </c>
      <c r="AI68" s="21">
        <f t="shared" si="8"/>
        <v>209924.54</v>
      </c>
      <c r="AJ68" s="15">
        <f t="shared" si="9"/>
        <v>702728.99</v>
      </c>
      <c r="AK68" s="16">
        <f t="shared" si="10"/>
        <v>634459.32000000007</v>
      </c>
      <c r="AL68" s="26">
        <f t="shared" si="5"/>
        <v>68269.669999999925</v>
      </c>
    </row>
    <row r="69" spans="1:38" x14ac:dyDescent="0.25">
      <c r="A69" s="1" t="s">
        <v>460</v>
      </c>
      <c r="B69" s="1" t="s">
        <v>462</v>
      </c>
      <c r="C69" s="66">
        <v>3267</v>
      </c>
      <c r="D69" s="67" t="s">
        <v>1130</v>
      </c>
      <c r="E69" t="s">
        <v>3177</v>
      </c>
      <c r="F69" s="301">
        <v>326130.21000000002</v>
      </c>
      <c r="H69" s="301">
        <v>63670.14</v>
      </c>
      <c r="J69">
        <v>1383062.57</v>
      </c>
      <c r="K69">
        <v>504985.99</v>
      </c>
      <c r="S69">
        <v>-218064.43</v>
      </c>
      <c r="T69">
        <v>2396007.25</v>
      </c>
      <c r="W69" s="301">
        <v>58261.72</v>
      </c>
      <c r="Z69" s="301">
        <v>739680</v>
      </c>
      <c r="AA69" s="301">
        <v>329965.24</v>
      </c>
      <c r="AB69">
        <v>888428</v>
      </c>
      <c r="AE69">
        <v>48282.05</v>
      </c>
      <c r="AF69">
        <v>33553.32</v>
      </c>
      <c r="AG69" s="76">
        <f t="shared" si="6"/>
        <v>389800.35000000003</v>
      </c>
      <c r="AH69" s="31">
        <f t="shared" si="7"/>
        <v>0</v>
      </c>
      <c r="AI69" s="21">
        <f t="shared" si="8"/>
        <v>389800.35000000003</v>
      </c>
      <c r="AJ69" s="15">
        <f t="shared" si="9"/>
        <v>1127906.96</v>
      </c>
      <c r="AK69" s="16">
        <f t="shared" si="10"/>
        <v>970263.37</v>
      </c>
      <c r="AL69" s="26">
        <f t="shared" ref="AL69:AL132" si="11">AJ69-AK69</f>
        <v>157643.58999999997</v>
      </c>
    </row>
    <row r="70" spans="1:38" s="46" customFormat="1" x14ac:dyDescent="0.25">
      <c r="A70" s="277" t="s">
        <v>460</v>
      </c>
      <c r="B70" s="277" t="s">
        <v>462</v>
      </c>
      <c r="C70" s="69">
        <v>2885</v>
      </c>
      <c r="D70" s="70" t="s">
        <v>1131</v>
      </c>
      <c r="E70" t="s">
        <v>3188</v>
      </c>
      <c r="F70" s="301">
        <v>380861.32</v>
      </c>
      <c r="G70" s="301"/>
      <c r="H70" s="301">
        <v>79463.460000000006</v>
      </c>
      <c r="I70" s="301"/>
      <c r="J70">
        <v>4227350.07</v>
      </c>
      <c r="K70">
        <v>5651.7</v>
      </c>
      <c r="L70" s="301"/>
      <c r="M70" s="301"/>
      <c r="N70" s="301"/>
      <c r="O70" s="301"/>
      <c r="P70" s="301">
        <v>57</v>
      </c>
      <c r="Q70"/>
      <c r="R70"/>
      <c r="S70">
        <v>-1658286.97</v>
      </c>
      <c r="T70">
        <v>6403982.4100000001</v>
      </c>
      <c r="U70" s="301"/>
      <c r="V70" s="301"/>
      <c r="W70" s="301">
        <v>21902.95</v>
      </c>
      <c r="X70" s="301"/>
      <c r="Y70" s="301"/>
      <c r="Z70" s="301">
        <v>372060</v>
      </c>
      <c r="AA70" s="301">
        <v>222107.5</v>
      </c>
      <c r="AB70">
        <v>492590</v>
      </c>
      <c r="AC70"/>
      <c r="AD70">
        <v>2500</v>
      </c>
      <c r="AE70">
        <v>64551.64</v>
      </c>
      <c r="AF70">
        <v>55117.2</v>
      </c>
      <c r="AG70" s="76">
        <f t="shared" si="6"/>
        <v>460324.78</v>
      </c>
      <c r="AH70" s="31">
        <f t="shared" si="7"/>
        <v>57</v>
      </c>
      <c r="AI70" s="21">
        <f t="shared" si="8"/>
        <v>460267.78</v>
      </c>
      <c r="AJ70" s="15">
        <f t="shared" si="9"/>
        <v>616070.44999999995</v>
      </c>
      <c r="AK70" s="16">
        <f t="shared" si="10"/>
        <v>614758.84</v>
      </c>
      <c r="AL70" s="26">
        <f t="shared" si="11"/>
        <v>1311.609999999986</v>
      </c>
    </row>
    <row r="71" spans="1:38" s="39" customFormat="1" x14ac:dyDescent="0.25">
      <c r="A71" s="240" t="s">
        <v>465</v>
      </c>
      <c r="B71" s="240" t="s">
        <v>466</v>
      </c>
      <c r="C71" s="66">
        <v>6036</v>
      </c>
      <c r="D71" s="67" t="s">
        <v>1132</v>
      </c>
      <c r="E71" t="s">
        <v>3064</v>
      </c>
      <c r="F71" s="301">
        <v>772649.24</v>
      </c>
      <c r="G71" s="301">
        <v>0</v>
      </c>
      <c r="H71" s="301">
        <v>426225.11</v>
      </c>
      <c r="I71" s="301"/>
      <c r="J71">
        <v>652896.23</v>
      </c>
      <c r="K71">
        <v>-7452.49</v>
      </c>
      <c r="L71" s="301"/>
      <c r="M71" s="301"/>
      <c r="N71" s="301"/>
      <c r="O71" s="301"/>
      <c r="P71" s="301">
        <v>296</v>
      </c>
      <c r="Q71"/>
      <c r="R71"/>
      <c r="S71">
        <v>-651663.09</v>
      </c>
      <c r="T71">
        <v>2227185.62</v>
      </c>
      <c r="U71" s="301"/>
      <c r="V71" s="301"/>
      <c r="W71" s="301">
        <v>742296.85</v>
      </c>
      <c r="X71" s="301"/>
      <c r="Y71" s="301"/>
      <c r="Z71" s="301">
        <v>990170</v>
      </c>
      <c r="AA71" s="301"/>
      <c r="AB71">
        <v>1162574</v>
      </c>
      <c r="AC71"/>
      <c r="AD71"/>
      <c r="AE71">
        <v>177898.8</v>
      </c>
      <c r="AF71">
        <v>21801.99</v>
      </c>
      <c r="AG71" s="76">
        <f t="shared" si="6"/>
        <v>1198874.3500000001</v>
      </c>
      <c r="AH71" s="31">
        <f t="shared" si="7"/>
        <v>296</v>
      </c>
      <c r="AI71" s="21">
        <f t="shared" si="8"/>
        <v>1198578.3500000001</v>
      </c>
      <c r="AJ71" s="15">
        <f t="shared" si="9"/>
        <v>1732466.85</v>
      </c>
      <c r="AK71" s="16">
        <f t="shared" si="10"/>
        <v>1362274.79</v>
      </c>
      <c r="AL71" s="26">
        <f t="shared" si="11"/>
        <v>370192.06000000006</v>
      </c>
    </row>
    <row r="72" spans="1:38" s="39" customFormat="1" x14ac:dyDescent="0.25">
      <c r="A72" s="240" t="s">
        <v>465</v>
      </c>
      <c r="B72" s="240" t="s">
        <v>466</v>
      </c>
      <c r="C72" s="66">
        <v>4053</v>
      </c>
      <c r="D72" s="67" t="s">
        <v>1133</v>
      </c>
      <c r="E72" t="s">
        <v>3065</v>
      </c>
      <c r="F72" s="301">
        <v>814205.28</v>
      </c>
      <c r="G72" s="301">
        <v>0</v>
      </c>
      <c r="H72" s="301">
        <v>441552.93</v>
      </c>
      <c r="I72" s="301"/>
      <c r="J72">
        <v>189086.37</v>
      </c>
      <c r="K72">
        <v>-4842.58</v>
      </c>
      <c r="L72" s="301"/>
      <c r="M72" s="301"/>
      <c r="N72" s="301"/>
      <c r="O72" s="301"/>
      <c r="P72" s="301">
        <v>3034.5</v>
      </c>
      <c r="Q72"/>
      <c r="R72"/>
      <c r="S72">
        <v>-2682010.44</v>
      </c>
      <c r="T72">
        <v>4014093.13</v>
      </c>
      <c r="U72" s="301"/>
      <c r="V72" s="301"/>
      <c r="W72" s="301">
        <v>486741.85</v>
      </c>
      <c r="X72" s="301"/>
      <c r="Y72" s="301">
        <v>292.77999999999997</v>
      </c>
      <c r="Z72" s="301">
        <v>618070</v>
      </c>
      <c r="AA72" s="301"/>
      <c r="AB72">
        <v>791972.79</v>
      </c>
      <c r="AC72"/>
      <c r="AD72"/>
      <c r="AE72">
        <v>89550.01</v>
      </c>
      <c r="AF72">
        <v>22934.52</v>
      </c>
      <c r="AG72" s="76">
        <f t="shared" si="6"/>
        <v>1255758.21</v>
      </c>
      <c r="AH72" s="31">
        <f t="shared" si="7"/>
        <v>3034.5</v>
      </c>
      <c r="AI72" s="21">
        <f t="shared" si="8"/>
        <v>1252723.71</v>
      </c>
      <c r="AJ72" s="15">
        <f t="shared" si="9"/>
        <v>1105104.6299999999</v>
      </c>
      <c r="AK72" s="16">
        <f t="shared" si="10"/>
        <v>904457.32000000007</v>
      </c>
      <c r="AL72" s="26">
        <f t="shared" si="11"/>
        <v>200647.30999999982</v>
      </c>
    </row>
    <row r="73" spans="1:38" s="39" customFormat="1" x14ac:dyDescent="0.25">
      <c r="A73" s="240" t="s">
        <v>465</v>
      </c>
      <c r="B73" s="240" t="s">
        <v>466</v>
      </c>
      <c r="C73" s="66">
        <v>4847</v>
      </c>
      <c r="D73" s="67" t="s">
        <v>1134</v>
      </c>
      <c r="E73" t="s">
        <v>3066</v>
      </c>
      <c r="F73" s="301">
        <v>1009939.64</v>
      </c>
      <c r="G73" s="301">
        <v>0</v>
      </c>
      <c r="H73" s="301">
        <v>78317.5</v>
      </c>
      <c r="I73" s="301"/>
      <c r="J73">
        <v>-46644.66</v>
      </c>
      <c r="K73">
        <v>126388.49</v>
      </c>
      <c r="L73" s="301"/>
      <c r="M73" s="301"/>
      <c r="N73" s="301"/>
      <c r="O73" s="301"/>
      <c r="P73" s="301">
        <v>96.26</v>
      </c>
      <c r="Q73"/>
      <c r="R73"/>
      <c r="S73">
        <v>-1208337.76</v>
      </c>
      <c r="T73">
        <v>2082417.38</v>
      </c>
      <c r="U73" s="301"/>
      <c r="V73" s="301"/>
      <c r="W73" s="301">
        <v>648279.37</v>
      </c>
      <c r="X73" s="301"/>
      <c r="Y73" s="301"/>
      <c r="Z73" s="301">
        <v>788350</v>
      </c>
      <c r="AA73" s="301"/>
      <c r="AB73">
        <v>952785.08</v>
      </c>
      <c r="AC73"/>
      <c r="AD73"/>
      <c r="AE73">
        <v>86082.55</v>
      </c>
      <c r="AF73">
        <v>2799.15</v>
      </c>
      <c r="AG73" s="76">
        <f t="shared" si="6"/>
        <v>1088257.1400000001</v>
      </c>
      <c r="AH73" s="31">
        <f t="shared" si="7"/>
        <v>96.26</v>
      </c>
      <c r="AI73" s="21">
        <f t="shared" si="8"/>
        <v>1088160.8800000001</v>
      </c>
      <c r="AJ73" s="15">
        <f t="shared" si="9"/>
        <v>1436629.37</v>
      </c>
      <c r="AK73" s="16">
        <f t="shared" si="10"/>
        <v>1041666.78</v>
      </c>
      <c r="AL73" s="26">
        <f t="shared" si="11"/>
        <v>394962.59000000008</v>
      </c>
    </row>
    <row r="74" spans="1:38" s="39" customFormat="1" x14ac:dyDescent="0.25">
      <c r="A74" s="240" t="s">
        <v>465</v>
      </c>
      <c r="B74" s="240" t="s">
        <v>466</v>
      </c>
      <c r="C74" s="66">
        <v>3826</v>
      </c>
      <c r="D74" s="67" t="s">
        <v>1135</v>
      </c>
      <c r="E74" t="s">
        <v>3067</v>
      </c>
      <c r="F74" s="301">
        <v>796115.18</v>
      </c>
      <c r="G74" s="301">
        <v>0</v>
      </c>
      <c r="H74" s="301">
        <v>137143.66</v>
      </c>
      <c r="I74" s="301"/>
      <c r="J74">
        <v>4</v>
      </c>
      <c r="K74">
        <v>251057.84</v>
      </c>
      <c r="L74" s="301"/>
      <c r="M74" s="301"/>
      <c r="N74" s="301"/>
      <c r="O74" s="301"/>
      <c r="P74" s="301"/>
      <c r="Q74"/>
      <c r="R74"/>
      <c r="S74">
        <v>-1177719.31</v>
      </c>
      <c r="T74">
        <v>2028298.74</v>
      </c>
      <c r="U74" s="301"/>
      <c r="V74" s="301"/>
      <c r="W74" s="301">
        <v>734263.13</v>
      </c>
      <c r="X74" s="301"/>
      <c r="Y74" s="301"/>
      <c r="Z74" s="301">
        <v>730200</v>
      </c>
      <c r="AA74" s="301"/>
      <c r="AB74">
        <v>924354</v>
      </c>
      <c r="AC74"/>
      <c r="AD74"/>
      <c r="AE74">
        <v>120804.79</v>
      </c>
      <c r="AF74">
        <v>7945.59</v>
      </c>
      <c r="AG74" s="76">
        <f t="shared" si="6"/>
        <v>933258.84000000008</v>
      </c>
      <c r="AH74" s="31">
        <f t="shared" si="7"/>
        <v>0</v>
      </c>
      <c r="AI74" s="21">
        <f t="shared" si="8"/>
        <v>933258.84000000008</v>
      </c>
      <c r="AJ74" s="15">
        <f t="shared" si="9"/>
        <v>1464463.13</v>
      </c>
      <c r="AK74" s="16">
        <f t="shared" si="10"/>
        <v>1053104.3800000001</v>
      </c>
      <c r="AL74" s="26">
        <f t="shared" si="11"/>
        <v>411358.74999999977</v>
      </c>
    </row>
    <row r="75" spans="1:38" s="39" customFormat="1" x14ac:dyDescent="0.25">
      <c r="A75" s="240" t="s">
        <v>465</v>
      </c>
      <c r="B75" s="240" t="s">
        <v>466</v>
      </c>
      <c r="C75" s="66">
        <v>4181</v>
      </c>
      <c r="D75" s="67" t="s">
        <v>1136</v>
      </c>
      <c r="E75" t="s">
        <v>3068</v>
      </c>
      <c r="F75" s="301">
        <v>556582.12</v>
      </c>
      <c r="G75" s="301">
        <v>0</v>
      </c>
      <c r="H75" s="301">
        <v>72867.039999999994</v>
      </c>
      <c r="I75" s="301"/>
      <c r="J75">
        <v>-60857.25</v>
      </c>
      <c r="K75">
        <v>83064.56</v>
      </c>
      <c r="L75" s="301"/>
      <c r="M75" s="301"/>
      <c r="N75" s="301"/>
      <c r="O75" s="301"/>
      <c r="P75" s="301">
        <v>231.2</v>
      </c>
      <c r="Q75"/>
      <c r="R75"/>
      <c r="S75">
        <v>-2243773.7000000002</v>
      </c>
      <c r="T75">
        <v>2569886.96</v>
      </c>
      <c r="U75" s="301"/>
      <c r="V75" s="301"/>
      <c r="W75" s="301">
        <v>710802.46</v>
      </c>
      <c r="X75" s="301"/>
      <c r="Y75" s="301">
        <v>87.74</v>
      </c>
      <c r="Z75" s="301">
        <v>680070</v>
      </c>
      <c r="AA75" s="301"/>
      <c r="AB75">
        <v>866464</v>
      </c>
      <c r="AC75"/>
      <c r="AD75"/>
      <c r="AE75">
        <v>93739.199999999997</v>
      </c>
      <c r="AF75">
        <v>2807.49</v>
      </c>
      <c r="AG75" s="76">
        <f t="shared" si="6"/>
        <v>629449.16</v>
      </c>
      <c r="AH75" s="31">
        <f t="shared" si="7"/>
        <v>231.2</v>
      </c>
      <c r="AI75" s="21">
        <f t="shared" si="8"/>
        <v>629217.96000000008</v>
      </c>
      <c r="AJ75" s="15">
        <f t="shared" si="9"/>
        <v>1390960.2</v>
      </c>
      <c r="AK75" s="16">
        <f t="shared" si="10"/>
        <v>963010.69</v>
      </c>
      <c r="AL75" s="26">
        <f t="shared" si="11"/>
        <v>427949.51</v>
      </c>
    </row>
    <row r="76" spans="1:38" s="39" customFormat="1" x14ac:dyDescent="0.25">
      <c r="A76" s="240" t="s">
        <v>465</v>
      </c>
      <c r="B76" s="240" t="s">
        <v>466</v>
      </c>
      <c r="C76" s="66">
        <v>2002</v>
      </c>
      <c r="D76" s="67" t="s">
        <v>1137</v>
      </c>
      <c r="E76" t="s">
        <v>3069</v>
      </c>
      <c r="F76" s="301">
        <v>626130.53</v>
      </c>
      <c r="G76" s="301">
        <v>0</v>
      </c>
      <c r="H76" s="301">
        <v>32563.94</v>
      </c>
      <c r="I76" s="301"/>
      <c r="J76">
        <v>-120703.46</v>
      </c>
      <c r="K76">
        <v>-77639.100000000006</v>
      </c>
      <c r="L76" s="301"/>
      <c r="M76" s="301"/>
      <c r="N76" s="301"/>
      <c r="O76" s="301"/>
      <c r="P76" s="301"/>
      <c r="Q76"/>
      <c r="R76"/>
      <c r="S76">
        <v>-1057340.58</v>
      </c>
      <c r="T76">
        <v>1423307.83</v>
      </c>
      <c r="U76" s="301"/>
      <c r="V76" s="301"/>
      <c r="W76" s="301">
        <v>388182.88</v>
      </c>
      <c r="X76" s="301"/>
      <c r="Y76" s="301">
        <v>695.02</v>
      </c>
      <c r="Z76" s="301">
        <v>527040</v>
      </c>
      <c r="AA76" s="301"/>
      <c r="AB76">
        <v>673830</v>
      </c>
      <c r="AC76"/>
      <c r="AD76"/>
      <c r="AE76">
        <v>47664.07</v>
      </c>
      <c r="AF76">
        <v>19001.669999999998</v>
      </c>
      <c r="AG76" s="76">
        <f t="shared" si="6"/>
        <v>658694.47</v>
      </c>
      <c r="AH76" s="31">
        <f t="shared" si="7"/>
        <v>0</v>
      </c>
      <c r="AI76" s="21">
        <f t="shared" si="8"/>
        <v>658694.47</v>
      </c>
      <c r="AJ76" s="15">
        <f t="shared" si="9"/>
        <v>915917.9</v>
      </c>
      <c r="AK76" s="16">
        <f t="shared" si="10"/>
        <v>740495.74</v>
      </c>
      <c r="AL76" s="26">
        <f t="shared" si="11"/>
        <v>175422.16000000003</v>
      </c>
    </row>
    <row r="77" spans="1:38" s="39" customFormat="1" x14ac:dyDescent="0.25">
      <c r="A77" s="240" t="s">
        <v>465</v>
      </c>
      <c r="B77" s="240" t="s">
        <v>466</v>
      </c>
      <c r="C77" s="66">
        <v>1933</v>
      </c>
      <c r="D77" s="67" t="s">
        <v>1138</v>
      </c>
      <c r="E77" t="s">
        <v>3178</v>
      </c>
      <c r="F77" s="301">
        <v>498096.32</v>
      </c>
      <c r="G77" s="301">
        <v>0</v>
      </c>
      <c r="H77" s="301">
        <v>285484.98</v>
      </c>
      <c r="I77" s="301"/>
      <c r="J77">
        <v>-116370.59</v>
      </c>
      <c r="K77">
        <v>7437.01</v>
      </c>
      <c r="L77" s="301"/>
      <c r="M77" s="301"/>
      <c r="N77" s="301"/>
      <c r="O77" s="301"/>
      <c r="P77" s="301">
        <v>768.39</v>
      </c>
      <c r="Q77"/>
      <c r="R77"/>
      <c r="S77">
        <v>-1415934.05</v>
      </c>
      <c r="T77">
        <v>2051654.89</v>
      </c>
      <c r="U77" s="301"/>
      <c r="V77" s="301"/>
      <c r="W77" s="301">
        <v>378927.35999999999</v>
      </c>
      <c r="X77" s="301"/>
      <c r="Y77" s="301"/>
      <c r="Z77" s="301">
        <v>631510</v>
      </c>
      <c r="AA77" s="301"/>
      <c r="AB77">
        <v>782433</v>
      </c>
      <c r="AC77"/>
      <c r="AD77"/>
      <c r="AE77">
        <v>105500.88</v>
      </c>
      <c r="AF77">
        <v>2707.49</v>
      </c>
      <c r="AG77" s="76">
        <f t="shared" si="6"/>
        <v>783581.3</v>
      </c>
      <c r="AH77" s="31">
        <f t="shared" si="7"/>
        <v>768.39</v>
      </c>
      <c r="AI77" s="21">
        <f t="shared" si="8"/>
        <v>782812.91</v>
      </c>
      <c r="AJ77" s="15">
        <f t="shared" si="9"/>
        <v>1010437.36</v>
      </c>
      <c r="AK77" s="16">
        <f t="shared" si="10"/>
        <v>890641.37</v>
      </c>
      <c r="AL77" s="26">
        <f t="shared" si="11"/>
        <v>119795.98999999999</v>
      </c>
    </row>
    <row r="78" spans="1:38" x14ac:dyDescent="0.25">
      <c r="A78" s="1" t="s">
        <v>469</v>
      </c>
      <c r="B78" s="1" t="s">
        <v>470</v>
      </c>
      <c r="C78" s="66">
        <v>3743</v>
      </c>
      <c r="D78" s="67" t="s">
        <v>1139</v>
      </c>
      <c r="E78" t="s">
        <v>3070</v>
      </c>
      <c r="F78" s="301">
        <v>262860.68</v>
      </c>
      <c r="G78" s="301">
        <v>0</v>
      </c>
      <c r="H78" s="301">
        <v>60129.63</v>
      </c>
      <c r="J78">
        <v>657927.18999999994</v>
      </c>
      <c r="K78">
        <v>15896.29</v>
      </c>
      <c r="P78" s="301">
        <v>0</v>
      </c>
      <c r="S78">
        <v>-627936.68000000005</v>
      </c>
      <c r="T78">
        <v>1625943.2</v>
      </c>
      <c r="W78" s="301">
        <v>398138.56</v>
      </c>
      <c r="Z78" s="301">
        <v>326010</v>
      </c>
      <c r="AB78">
        <v>445433</v>
      </c>
      <c r="AE78">
        <v>140472.65</v>
      </c>
      <c r="AF78">
        <v>50180.639999999999</v>
      </c>
      <c r="AG78" s="76">
        <f t="shared" si="6"/>
        <v>322990.31</v>
      </c>
      <c r="AH78" s="31">
        <f t="shared" si="7"/>
        <v>0</v>
      </c>
      <c r="AI78" s="21">
        <f t="shared" si="8"/>
        <v>322990.31</v>
      </c>
      <c r="AJ78" s="15">
        <f t="shared" si="9"/>
        <v>724148.56</v>
      </c>
      <c r="AK78" s="16">
        <f t="shared" si="10"/>
        <v>636086.29</v>
      </c>
      <c r="AL78" s="26">
        <f t="shared" si="11"/>
        <v>88062.270000000019</v>
      </c>
    </row>
    <row r="79" spans="1:38" x14ac:dyDescent="0.25">
      <c r="A79" s="1" t="s">
        <v>469</v>
      </c>
      <c r="B79" s="1" t="s">
        <v>470</v>
      </c>
      <c r="C79" s="66">
        <v>3747</v>
      </c>
      <c r="D79" s="67" t="s">
        <v>1140</v>
      </c>
      <c r="E79" t="s">
        <v>3071</v>
      </c>
      <c r="F79" s="301">
        <v>450386.26</v>
      </c>
      <c r="G79" s="301">
        <v>0</v>
      </c>
      <c r="H79" s="301">
        <v>52379.96</v>
      </c>
      <c r="J79">
        <v>379025.99</v>
      </c>
      <c r="K79">
        <v>31791.88</v>
      </c>
      <c r="S79">
        <v>-974111.54</v>
      </c>
      <c r="T79">
        <v>1700209.39</v>
      </c>
      <c r="W79" s="301">
        <v>566174.4</v>
      </c>
      <c r="X79" s="301">
        <v>138000</v>
      </c>
      <c r="Z79" s="301">
        <v>430640</v>
      </c>
      <c r="AB79">
        <v>604618</v>
      </c>
      <c r="AE79">
        <v>209681.06</v>
      </c>
      <c r="AF79">
        <v>22959.1</v>
      </c>
      <c r="AG79" s="76">
        <f t="shared" si="6"/>
        <v>502766.22000000003</v>
      </c>
      <c r="AH79" s="31">
        <f t="shared" si="7"/>
        <v>0</v>
      </c>
      <c r="AI79" s="21">
        <f t="shared" si="8"/>
        <v>502766.22000000003</v>
      </c>
      <c r="AJ79" s="15">
        <f t="shared" si="9"/>
        <v>1134814.3999999999</v>
      </c>
      <c r="AK79" s="16">
        <f t="shared" si="10"/>
        <v>837258.16</v>
      </c>
      <c r="AL79" s="26">
        <f t="shared" si="11"/>
        <v>297556.23999999987</v>
      </c>
    </row>
    <row r="80" spans="1:38" x14ac:dyDescent="0.25">
      <c r="A80" s="1" t="s">
        <v>469</v>
      </c>
      <c r="B80" s="1" t="s">
        <v>470</v>
      </c>
      <c r="C80" s="66">
        <v>3095</v>
      </c>
      <c r="D80" s="67" t="s">
        <v>1141</v>
      </c>
      <c r="E80" t="s">
        <v>3072</v>
      </c>
      <c r="F80" s="301">
        <v>422607.35999999999</v>
      </c>
      <c r="G80" s="301">
        <v>0</v>
      </c>
      <c r="H80" s="301">
        <v>60539.94</v>
      </c>
      <c r="J80">
        <v>479199.48</v>
      </c>
      <c r="K80">
        <v>16169.69</v>
      </c>
      <c r="P80" s="301">
        <v>0</v>
      </c>
      <c r="S80">
        <v>-583035.37</v>
      </c>
      <c r="T80">
        <v>1448416.88</v>
      </c>
      <c r="W80" s="301">
        <v>454318.53</v>
      </c>
      <c r="X80" s="301">
        <v>36000</v>
      </c>
      <c r="Z80" s="301">
        <v>471120</v>
      </c>
      <c r="AB80">
        <v>594745</v>
      </c>
      <c r="AE80">
        <v>146880.43</v>
      </c>
      <c r="AF80">
        <v>37943.14</v>
      </c>
      <c r="AG80" s="76">
        <f t="shared" si="6"/>
        <v>483147.3</v>
      </c>
      <c r="AH80" s="31">
        <f t="shared" si="7"/>
        <v>0</v>
      </c>
      <c r="AI80" s="21">
        <f t="shared" si="8"/>
        <v>483147.3</v>
      </c>
      <c r="AJ80" s="15">
        <f t="shared" si="9"/>
        <v>961438.53</v>
      </c>
      <c r="AK80" s="16">
        <f t="shared" si="10"/>
        <v>779568.57</v>
      </c>
      <c r="AL80" s="26">
        <f t="shared" si="11"/>
        <v>181869.96000000008</v>
      </c>
    </row>
    <row r="81" spans="1:38" x14ac:dyDescent="0.25">
      <c r="A81" s="1" t="s">
        <v>469</v>
      </c>
      <c r="B81" s="1" t="s">
        <v>470</v>
      </c>
      <c r="C81" s="66">
        <v>1530</v>
      </c>
      <c r="D81" s="67" t="s">
        <v>1142</v>
      </c>
      <c r="E81" t="s">
        <v>3073</v>
      </c>
      <c r="F81" s="301">
        <v>328289.71999999997</v>
      </c>
      <c r="G81" s="301">
        <v>0</v>
      </c>
      <c r="H81" s="301">
        <v>19304.740000000002</v>
      </c>
      <c r="J81">
        <v>370792.31</v>
      </c>
      <c r="K81">
        <v>28214.84</v>
      </c>
      <c r="P81" s="301">
        <v>470</v>
      </c>
      <c r="S81">
        <v>-1169850.67</v>
      </c>
      <c r="T81">
        <v>2079850.72</v>
      </c>
      <c r="W81" s="301">
        <v>374856.62</v>
      </c>
      <c r="Z81" s="301">
        <v>361950</v>
      </c>
      <c r="AB81">
        <v>489854</v>
      </c>
      <c r="AE81">
        <v>170594.28</v>
      </c>
      <c r="AF81">
        <v>164591.78</v>
      </c>
      <c r="AG81" s="76">
        <f t="shared" si="6"/>
        <v>347594.45999999996</v>
      </c>
      <c r="AH81" s="31">
        <f t="shared" si="7"/>
        <v>470</v>
      </c>
      <c r="AI81" s="21">
        <f t="shared" si="8"/>
        <v>347124.45999999996</v>
      </c>
      <c r="AJ81" s="15">
        <f t="shared" si="9"/>
        <v>736806.62</v>
      </c>
      <c r="AK81" s="16">
        <f t="shared" si="10"/>
        <v>825040.06</v>
      </c>
      <c r="AL81" s="26">
        <f t="shared" si="11"/>
        <v>-88233.440000000061</v>
      </c>
    </row>
    <row r="82" spans="1:38" x14ac:dyDescent="0.25">
      <c r="A82" s="1" t="s">
        <v>469</v>
      </c>
      <c r="B82" s="1" t="s">
        <v>470</v>
      </c>
      <c r="C82" s="66">
        <v>4004</v>
      </c>
      <c r="D82" s="67" t="s">
        <v>1143</v>
      </c>
      <c r="E82" t="s">
        <v>3074</v>
      </c>
      <c r="F82" s="301">
        <v>428370.63</v>
      </c>
      <c r="G82" s="301">
        <v>0</v>
      </c>
      <c r="H82" s="301">
        <v>28339.16</v>
      </c>
      <c r="J82">
        <v>447288.15</v>
      </c>
      <c r="K82">
        <v>43493.77</v>
      </c>
      <c r="S82">
        <v>-604942.34</v>
      </c>
      <c r="T82">
        <v>1478004.6</v>
      </c>
      <c r="W82" s="301">
        <v>464141.29</v>
      </c>
      <c r="Z82" s="301">
        <v>280790</v>
      </c>
      <c r="AB82">
        <v>374794</v>
      </c>
      <c r="AE82">
        <v>176210.83</v>
      </c>
      <c r="AF82">
        <v>49922.01</v>
      </c>
      <c r="AG82" s="76">
        <f t="shared" si="6"/>
        <v>456709.79</v>
      </c>
      <c r="AH82" s="31">
        <f t="shared" si="7"/>
        <v>0</v>
      </c>
      <c r="AI82" s="21">
        <f t="shared" si="8"/>
        <v>456709.79</v>
      </c>
      <c r="AJ82" s="15">
        <f t="shared" si="9"/>
        <v>744931.29</v>
      </c>
      <c r="AK82" s="16">
        <f t="shared" si="10"/>
        <v>600926.84</v>
      </c>
      <c r="AL82" s="26">
        <f t="shared" si="11"/>
        <v>144004.45000000007</v>
      </c>
    </row>
    <row r="83" spans="1:38" x14ac:dyDescent="0.25">
      <c r="A83" s="1" t="s">
        <v>469</v>
      </c>
      <c r="B83" s="1" t="s">
        <v>470</v>
      </c>
      <c r="C83" s="66">
        <v>6265</v>
      </c>
      <c r="D83" s="67" t="s">
        <v>1144</v>
      </c>
      <c r="E83" t="s">
        <v>3075</v>
      </c>
      <c r="F83" s="301">
        <v>368826.53</v>
      </c>
      <c r="G83" s="301">
        <v>0</v>
      </c>
      <c r="H83" s="301">
        <v>69789.570000000007</v>
      </c>
      <c r="J83">
        <v>336447.65</v>
      </c>
      <c r="K83">
        <v>560738.24</v>
      </c>
      <c r="P83" s="301">
        <v>0</v>
      </c>
      <c r="S83">
        <v>-468707.54</v>
      </c>
      <c r="T83">
        <v>1774409.19</v>
      </c>
      <c r="W83" s="301">
        <v>507716.42</v>
      </c>
      <c r="Y83" s="301">
        <v>92.81</v>
      </c>
      <c r="Z83" s="301">
        <v>458330</v>
      </c>
      <c r="AB83">
        <v>667497</v>
      </c>
      <c r="AE83">
        <v>123280.33</v>
      </c>
      <c r="AF83">
        <v>58286.559999999998</v>
      </c>
      <c r="AG83" s="76">
        <f t="shared" si="6"/>
        <v>438616.10000000003</v>
      </c>
      <c r="AH83" s="31">
        <f t="shared" si="7"/>
        <v>0</v>
      </c>
      <c r="AI83" s="21">
        <f t="shared" si="8"/>
        <v>438616.10000000003</v>
      </c>
      <c r="AJ83" s="15">
        <f t="shared" si="9"/>
        <v>966139.23</v>
      </c>
      <c r="AK83" s="16">
        <f t="shared" si="10"/>
        <v>849063.8899999999</v>
      </c>
      <c r="AL83" s="26">
        <f t="shared" si="11"/>
        <v>117075.34000000008</v>
      </c>
    </row>
    <row r="84" spans="1:38" x14ac:dyDescent="0.25">
      <c r="A84" s="1" t="s">
        <v>469</v>
      </c>
      <c r="B84" s="1" t="s">
        <v>470</v>
      </c>
      <c r="C84" s="66">
        <v>4051</v>
      </c>
      <c r="D84" s="67" t="s">
        <v>1145</v>
      </c>
      <c r="E84" t="s">
        <v>3076</v>
      </c>
      <c r="F84" s="301">
        <v>213034.45</v>
      </c>
      <c r="G84" s="301">
        <v>0</v>
      </c>
      <c r="H84" s="301">
        <v>63414.39</v>
      </c>
      <c r="J84">
        <v>621656.18000000005</v>
      </c>
      <c r="K84">
        <v>24466.5</v>
      </c>
      <c r="S84">
        <v>-729108.34</v>
      </c>
      <c r="T84">
        <v>1568940.19</v>
      </c>
      <c r="W84" s="301">
        <v>494527.79</v>
      </c>
      <c r="Z84" s="301">
        <v>606060</v>
      </c>
      <c r="AB84">
        <v>759884</v>
      </c>
      <c r="AE84">
        <v>117114.94</v>
      </c>
      <c r="AF84">
        <v>42586.18</v>
      </c>
      <c r="AG84" s="76">
        <f t="shared" si="6"/>
        <v>276448.84000000003</v>
      </c>
      <c r="AH84" s="31">
        <f t="shared" si="7"/>
        <v>0</v>
      </c>
      <c r="AI84" s="21">
        <f t="shared" si="8"/>
        <v>276448.84000000003</v>
      </c>
      <c r="AJ84" s="15">
        <f t="shared" si="9"/>
        <v>1100587.79</v>
      </c>
      <c r="AK84" s="16">
        <f t="shared" si="10"/>
        <v>919585.12</v>
      </c>
      <c r="AL84" s="26">
        <f t="shared" si="11"/>
        <v>181002.67000000004</v>
      </c>
    </row>
    <row r="85" spans="1:38" x14ac:dyDescent="0.25">
      <c r="A85" s="1" t="s">
        <v>469</v>
      </c>
      <c r="B85" s="1" t="s">
        <v>470</v>
      </c>
      <c r="C85" s="66">
        <v>3423</v>
      </c>
      <c r="D85" s="67" t="s">
        <v>1146</v>
      </c>
      <c r="E85" t="s">
        <v>3077</v>
      </c>
      <c r="F85" s="301">
        <v>385340.4</v>
      </c>
      <c r="G85" s="301">
        <v>0</v>
      </c>
      <c r="H85" s="301">
        <v>21436.81</v>
      </c>
      <c r="J85">
        <v>288503.49</v>
      </c>
      <c r="K85">
        <v>7782.74</v>
      </c>
      <c r="S85">
        <v>-857620.83</v>
      </c>
      <c r="T85">
        <v>1499346.49</v>
      </c>
      <c r="W85" s="301">
        <v>437829.6</v>
      </c>
      <c r="X85" s="301">
        <v>30000</v>
      </c>
      <c r="Z85" s="301">
        <v>456140</v>
      </c>
      <c r="AB85">
        <v>568112</v>
      </c>
      <c r="AE85">
        <v>164376.04</v>
      </c>
      <c r="AF85">
        <v>26718.78</v>
      </c>
      <c r="AG85" s="76">
        <f t="shared" si="6"/>
        <v>406777.21</v>
      </c>
      <c r="AH85" s="31">
        <f t="shared" si="7"/>
        <v>0</v>
      </c>
      <c r="AI85" s="21">
        <f t="shared" si="8"/>
        <v>406777.21</v>
      </c>
      <c r="AJ85" s="15">
        <f t="shared" si="9"/>
        <v>923969.6</v>
      </c>
      <c r="AK85" s="16">
        <f t="shared" si="10"/>
        <v>759206.82000000007</v>
      </c>
      <c r="AL85" s="26">
        <f t="shared" si="11"/>
        <v>164762.77999999991</v>
      </c>
    </row>
    <row r="86" spans="1:38" x14ac:dyDescent="0.25">
      <c r="A86" s="1" t="s">
        <v>469</v>
      </c>
      <c r="B86" s="1" t="s">
        <v>470</v>
      </c>
      <c r="C86" s="66">
        <v>1355</v>
      </c>
      <c r="D86" s="67" t="s">
        <v>1147</v>
      </c>
      <c r="E86" t="s">
        <v>3184</v>
      </c>
      <c r="F86" s="301">
        <v>265322.64</v>
      </c>
      <c r="G86" s="301">
        <v>0</v>
      </c>
      <c r="H86" s="301">
        <v>16775.650000000001</v>
      </c>
      <c r="J86">
        <v>400435.25</v>
      </c>
      <c r="K86">
        <v>14428</v>
      </c>
      <c r="P86" s="301">
        <v>0</v>
      </c>
      <c r="S86">
        <v>-1687938.17</v>
      </c>
      <c r="T86">
        <v>2293429.0699999998</v>
      </c>
      <c r="W86" s="301">
        <v>337883.12</v>
      </c>
      <c r="X86" s="301">
        <v>60000</v>
      </c>
      <c r="Z86" s="301">
        <v>206600</v>
      </c>
      <c r="AB86">
        <v>282214</v>
      </c>
      <c r="AE86">
        <v>111279.27</v>
      </c>
      <c r="AF86">
        <v>26694.21</v>
      </c>
      <c r="AG86" s="76">
        <f t="shared" si="6"/>
        <v>282098.29000000004</v>
      </c>
      <c r="AH86" s="31">
        <f t="shared" si="7"/>
        <v>0</v>
      </c>
      <c r="AI86" s="21">
        <f t="shared" si="8"/>
        <v>282098.29000000004</v>
      </c>
      <c r="AJ86" s="15">
        <f t="shared" si="9"/>
        <v>604483.12</v>
      </c>
      <c r="AK86" s="16">
        <f t="shared" si="10"/>
        <v>420187.48000000004</v>
      </c>
      <c r="AL86" s="26">
        <f t="shared" si="11"/>
        <v>184295.63999999996</v>
      </c>
    </row>
    <row r="87" spans="1:38" x14ac:dyDescent="0.25">
      <c r="A87" s="1" t="s">
        <v>473</v>
      </c>
      <c r="B87" s="1" t="s">
        <v>474</v>
      </c>
      <c r="C87" s="66">
        <v>2146</v>
      </c>
      <c r="D87" s="67" t="s">
        <v>1148</v>
      </c>
      <c r="E87" t="s">
        <v>3078</v>
      </c>
      <c r="F87" s="301">
        <v>436144.2</v>
      </c>
      <c r="G87" s="301">
        <v>0</v>
      </c>
      <c r="H87" s="301">
        <v>46340.61</v>
      </c>
      <c r="J87">
        <v>442473.85</v>
      </c>
      <c r="K87">
        <v>71739.199999999997</v>
      </c>
      <c r="S87">
        <v>1135463.68</v>
      </c>
      <c r="W87" s="301">
        <v>56638.51</v>
      </c>
      <c r="X87" s="301">
        <v>1330</v>
      </c>
      <c r="Z87" s="301">
        <v>379850</v>
      </c>
      <c r="AB87">
        <v>449749</v>
      </c>
      <c r="AE87">
        <v>67953.5</v>
      </c>
      <c r="AF87">
        <v>18556.830000000002</v>
      </c>
      <c r="AG87" s="76">
        <f t="shared" ref="AG87:AG150" si="12">SUM(F87:I87)</f>
        <v>482484.81</v>
      </c>
      <c r="AH87" s="31">
        <f t="shared" ref="AH87:AH150" si="13">SUM(L87:P87)</f>
        <v>0</v>
      </c>
      <c r="AI87" s="21">
        <f t="shared" ref="AI87:AI150" si="14">AG87-AH87</f>
        <v>482484.81</v>
      </c>
      <c r="AJ87" s="15">
        <f t="shared" ref="AJ87:AJ150" si="15">SUM(U87:AA87)</f>
        <v>437818.51</v>
      </c>
      <c r="AK87" s="16">
        <f t="shared" ref="AK87:AK150" si="16">SUM(AB87:AF87)</f>
        <v>536259.32999999996</v>
      </c>
      <c r="AL87" s="26">
        <f t="shared" si="11"/>
        <v>-98440.819999999949</v>
      </c>
    </row>
    <row r="88" spans="1:38" x14ac:dyDescent="0.25">
      <c r="A88" s="1" t="s">
        <v>473</v>
      </c>
      <c r="B88" s="1" t="s">
        <v>474</v>
      </c>
      <c r="C88" s="66">
        <v>1277</v>
      </c>
      <c r="D88" s="67" t="s">
        <v>1149</v>
      </c>
      <c r="E88" t="s">
        <v>3079</v>
      </c>
      <c r="F88" s="301">
        <v>322813.32</v>
      </c>
      <c r="G88" s="301">
        <v>0</v>
      </c>
      <c r="H88" s="301">
        <v>4103.22</v>
      </c>
      <c r="J88">
        <v>2157993.67</v>
      </c>
      <c r="K88">
        <v>69600.23</v>
      </c>
      <c r="S88">
        <v>2670277.84</v>
      </c>
      <c r="W88" s="301">
        <v>41600.480000000003</v>
      </c>
      <c r="Z88" s="301">
        <v>301110</v>
      </c>
      <c r="AB88">
        <v>374241</v>
      </c>
      <c r="AE88">
        <v>40938.11</v>
      </c>
      <c r="AF88">
        <v>10348.77</v>
      </c>
      <c r="AG88" s="76">
        <f t="shared" si="12"/>
        <v>326916.53999999998</v>
      </c>
      <c r="AH88" s="31">
        <f t="shared" si="13"/>
        <v>0</v>
      </c>
      <c r="AI88" s="21">
        <f t="shared" si="14"/>
        <v>326916.53999999998</v>
      </c>
      <c r="AJ88" s="15">
        <f t="shared" si="15"/>
        <v>342710.48</v>
      </c>
      <c r="AK88" s="16">
        <f t="shared" si="16"/>
        <v>425527.88</v>
      </c>
      <c r="AL88" s="26">
        <f t="shared" si="11"/>
        <v>-82817.400000000023</v>
      </c>
    </row>
    <row r="89" spans="1:38" x14ac:dyDescent="0.25">
      <c r="A89" s="1" t="s">
        <v>473</v>
      </c>
      <c r="B89" s="1" t="s">
        <v>474</v>
      </c>
      <c r="C89" s="66">
        <v>2783</v>
      </c>
      <c r="D89" s="67" t="s">
        <v>1150</v>
      </c>
      <c r="E89" t="s">
        <v>3080</v>
      </c>
      <c r="F89" s="301">
        <v>856271.6</v>
      </c>
      <c r="G89" s="301">
        <v>0</v>
      </c>
      <c r="H89" s="301">
        <v>11139.74</v>
      </c>
      <c r="J89">
        <v>2005569.64</v>
      </c>
      <c r="K89">
        <v>-39814.480000000003</v>
      </c>
      <c r="S89">
        <v>2724094.23</v>
      </c>
      <c r="W89" s="301">
        <v>48678.05</v>
      </c>
      <c r="X89" s="301">
        <v>229440</v>
      </c>
      <c r="Z89" s="301">
        <v>490210</v>
      </c>
      <c r="AA89" s="301">
        <v>587.42999999999995</v>
      </c>
      <c r="AB89">
        <v>527782</v>
      </c>
      <c r="AE89">
        <v>62602.63</v>
      </c>
      <c r="AF89">
        <v>38633.58</v>
      </c>
      <c r="AG89" s="76">
        <f t="shared" si="12"/>
        <v>867411.34</v>
      </c>
      <c r="AH89" s="31">
        <f t="shared" si="13"/>
        <v>0</v>
      </c>
      <c r="AI89" s="21">
        <f t="shared" si="14"/>
        <v>867411.34</v>
      </c>
      <c r="AJ89" s="15">
        <f t="shared" si="15"/>
        <v>768915.4800000001</v>
      </c>
      <c r="AK89" s="16">
        <f t="shared" si="16"/>
        <v>629018.21</v>
      </c>
      <c r="AL89" s="26">
        <f t="shared" si="11"/>
        <v>139897.27000000014</v>
      </c>
    </row>
    <row r="90" spans="1:38" x14ac:dyDescent="0.25">
      <c r="A90" s="1" t="s">
        <v>473</v>
      </c>
      <c r="B90" s="1" t="s">
        <v>474</v>
      </c>
      <c r="C90" s="66">
        <v>1769</v>
      </c>
      <c r="D90" s="67" t="s">
        <v>1151</v>
      </c>
      <c r="E90" t="s">
        <v>3173</v>
      </c>
      <c r="F90" s="301">
        <v>151360.26999999999</v>
      </c>
      <c r="G90" s="301">
        <v>0</v>
      </c>
      <c r="H90" s="301">
        <v>10341.049999999999</v>
      </c>
      <c r="J90">
        <v>215543.76</v>
      </c>
      <c r="K90">
        <v>44666.48</v>
      </c>
      <c r="S90">
        <v>516568.53</v>
      </c>
      <c r="W90" s="301">
        <v>24794.1</v>
      </c>
      <c r="Z90" s="301">
        <v>215260</v>
      </c>
      <c r="AB90">
        <v>252351</v>
      </c>
      <c r="AE90">
        <v>44106.38</v>
      </c>
      <c r="AF90">
        <v>13128.69</v>
      </c>
      <c r="AG90" s="76">
        <f t="shared" si="12"/>
        <v>161701.31999999998</v>
      </c>
      <c r="AH90" s="31">
        <f t="shared" si="13"/>
        <v>0</v>
      </c>
      <c r="AI90" s="21">
        <f t="shared" si="14"/>
        <v>161701.31999999998</v>
      </c>
      <c r="AJ90" s="15">
        <f t="shared" si="15"/>
        <v>240054.1</v>
      </c>
      <c r="AK90" s="16">
        <f t="shared" si="16"/>
        <v>309586.07</v>
      </c>
      <c r="AL90" s="26">
        <f t="shared" si="11"/>
        <v>-69531.97</v>
      </c>
    </row>
    <row r="91" spans="1:38" ht="16.5" customHeight="1" x14ac:dyDescent="0.25">
      <c r="A91" s="1" t="s">
        <v>477</v>
      </c>
      <c r="B91" s="1" t="s">
        <v>478</v>
      </c>
      <c r="C91" s="66">
        <v>5781</v>
      </c>
      <c r="D91" s="67" t="s">
        <v>1152</v>
      </c>
      <c r="E91" t="s">
        <v>3081</v>
      </c>
      <c r="F91" s="301">
        <v>348021.61</v>
      </c>
      <c r="G91" s="301">
        <v>0</v>
      </c>
      <c r="H91" s="301">
        <v>89569.29</v>
      </c>
      <c r="J91">
        <v>259730.37</v>
      </c>
      <c r="K91">
        <v>41</v>
      </c>
      <c r="P91" s="301">
        <v>9.34</v>
      </c>
      <c r="S91">
        <v>-1777299.81</v>
      </c>
      <c r="T91">
        <v>2452917.63</v>
      </c>
      <c r="W91" s="301">
        <v>524746.12</v>
      </c>
      <c r="X91" s="301">
        <v>52960</v>
      </c>
      <c r="Y91" s="301">
        <v>15.16</v>
      </c>
      <c r="Z91" s="301">
        <v>652830</v>
      </c>
      <c r="AA91" s="301">
        <v>10500</v>
      </c>
      <c r="AB91">
        <v>803095</v>
      </c>
      <c r="AE91">
        <v>353825.34</v>
      </c>
      <c r="AF91">
        <v>6333.33</v>
      </c>
      <c r="AG91" s="76">
        <f t="shared" si="12"/>
        <v>437590.89999999997</v>
      </c>
      <c r="AH91" s="31">
        <f t="shared" si="13"/>
        <v>9.34</v>
      </c>
      <c r="AI91" s="21">
        <f t="shared" si="14"/>
        <v>437581.55999999994</v>
      </c>
      <c r="AJ91" s="15">
        <f t="shared" si="15"/>
        <v>1241051.28</v>
      </c>
      <c r="AK91" s="16">
        <f t="shared" si="16"/>
        <v>1163253.6700000002</v>
      </c>
      <c r="AL91" s="26">
        <f t="shared" si="11"/>
        <v>77797.60999999987</v>
      </c>
    </row>
    <row r="92" spans="1:38" x14ac:dyDescent="0.25">
      <c r="A92" s="1" t="s">
        <v>477</v>
      </c>
      <c r="B92" s="1" t="s">
        <v>478</v>
      </c>
      <c r="C92" s="66">
        <v>2515</v>
      </c>
      <c r="D92" s="67" t="s">
        <v>1153</v>
      </c>
      <c r="E92" t="s">
        <v>3082</v>
      </c>
      <c r="F92" s="301">
        <v>78645.98</v>
      </c>
      <c r="G92" s="301">
        <v>0</v>
      </c>
      <c r="H92" s="301">
        <v>28188.02</v>
      </c>
      <c r="J92">
        <v>5</v>
      </c>
      <c r="K92">
        <v>44467.97</v>
      </c>
      <c r="P92" s="301">
        <v>46.73</v>
      </c>
      <c r="S92">
        <v>-1839967.35</v>
      </c>
      <c r="T92">
        <v>1997915.47</v>
      </c>
      <c r="W92" s="301">
        <v>272870.19</v>
      </c>
      <c r="X92" s="301">
        <v>21000</v>
      </c>
      <c r="Z92" s="301">
        <v>417960</v>
      </c>
      <c r="AA92" s="301">
        <v>4500</v>
      </c>
      <c r="AB92">
        <v>537053</v>
      </c>
      <c r="AC92">
        <v>3000</v>
      </c>
      <c r="AE92">
        <v>141977.63</v>
      </c>
      <c r="AF92">
        <v>1649.94</v>
      </c>
      <c r="AG92" s="76">
        <f t="shared" si="12"/>
        <v>106834</v>
      </c>
      <c r="AH92" s="31">
        <f t="shared" si="13"/>
        <v>46.73</v>
      </c>
      <c r="AI92" s="21">
        <f t="shared" si="14"/>
        <v>106787.27</v>
      </c>
      <c r="AJ92" s="15">
        <f t="shared" si="15"/>
        <v>716330.19</v>
      </c>
      <c r="AK92" s="16">
        <f t="shared" si="16"/>
        <v>683680.57</v>
      </c>
      <c r="AL92" s="26">
        <f t="shared" si="11"/>
        <v>32649.619999999995</v>
      </c>
    </row>
    <row r="93" spans="1:38" x14ac:dyDescent="0.25">
      <c r="A93" s="1" t="s">
        <v>477</v>
      </c>
      <c r="B93" s="1" t="s">
        <v>478</v>
      </c>
      <c r="C93" s="66">
        <v>3488</v>
      </c>
      <c r="D93" s="67" t="s">
        <v>1154</v>
      </c>
      <c r="E93" t="s">
        <v>3083</v>
      </c>
      <c r="F93" s="301">
        <v>90414.66</v>
      </c>
      <c r="G93" s="301">
        <v>0</v>
      </c>
      <c r="H93" s="301">
        <v>20377.849999999999</v>
      </c>
      <c r="J93">
        <v>5</v>
      </c>
      <c r="K93">
        <v>124582.24</v>
      </c>
      <c r="S93">
        <v>-1900021.98</v>
      </c>
      <c r="T93">
        <v>2154589.06</v>
      </c>
      <c r="W93" s="301">
        <v>425605.58</v>
      </c>
      <c r="X93" s="301">
        <v>47891</v>
      </c>
      <c r="Y93" s="301">
        <v>24.29</v>
      </c>
      <c r="Z93" s="301">
        <v>596250</v>
      </c>
      <c r="AA93" s="301">
        <v>9000</v>
      </c>
      <c r="AB93">
        <v>765777</v>
      </c>
      <c r="AE93">
        <v>258971.75</v>
      </c>
      <c r="AF93">
        <v>15309.45</v>
      </c>
      <c r="AG93" s="76">
        <f t="shared" si="12"/>
        <v>110792.51000000001</v>
      </c>
      <c r="AH93" s="31">
        <f t="shared" si="13"/>
        <v>0</v>
      </c>
      <c r="AI93" s="21">
        <f t="shared" si="14"/>
        <v>110792.51000000001</v>
      </c>
      <c r="AJ93" s="15">
        <f t="shared" si="15"/>
        <v>1078770.8700000001</v>
      </c>
      <c r="AK93" s="16">
        <f t="shared" si="16"/>
        <v>1040058.2</v>
      </c>
      <c r="AL93" s="26">
        <f t="shared" si="11"/>
        <v>38712.670000000158</v>
      </c>
    </row>
    <row r="94" spans="1:38" x14ac:dyDescent="0.25">
      <c r="A94" s="1" t="s">
        <v>477</v>
      </c>
      <c r="B94" s="1" t="s">
        <v>478</v>
      </c>
      <c r="C94" s="66">
        <v>5980</v>
      </c>
      <c r="D94" s="67" t="s">
        <v>1155</v>
      </c>
      <c r="E94" t="s">
        <v>3084</v>
      </c>
      <c r="F94" s="301">
        <v>400063.64</v>
      </c>
      <c r="G94" s="301">
        <v>0</v>
      </c>
      <c r="H94" s="301">
        <v>43203.86</v>
      </c>
      <c r="J94">
        <v>3</v>
      </c>
      <c r="K94">
        <v>5945.82</v>
      </c>
      <c r="P94" s="301">
        <v>-500</v>
      </c>
      <c r="S94">
        <v>-257926.3</v>
      </c>
      <c r="T94">
        <v>679279.9</v>
      </c>
      <c r="W94" s="301">
        <v>506379.54</v>
      </c>
      <c r="X94" s="301">
        <v>65320</v>
      </c>
      <c r="Z94" s="301">
        <v>501000</v>
      </c>
      <c r="AB94">
        <v>662649</v>
      </c>
      <c r="AE94">
        <v>309285.31</v>
      </c>
      <c r="AF94">
        <v>3665.01</v>
      </c>
      <c r="AG94" s="76">
        <f t="shared" si="12"/>
        <v>443267.5</v>
      </c>
      <c r="AH94" s="31">
        <f t="shared" si="13"/>
        <v>-500</v>
      </c>
      <c r="AI94" s="21">
        <f t="shared" si="14"/>
        <v>443767.5</v>
      </c>
      <c r="AJ94" s="15">
        <f t="shared" si="15"/>
        <v>1072699.54</v>
      </c>
      <c r="AK94" s="16">
        <f t="shared" si="16"/>
        <v>975599.32000000007</v>
      </c>
      <c r="AL94" s="26">
        <f t="shared" si="11"/>
        <v>97100.219999999972</v>
      </c>
    </row>
    <row r="95" spans="1:38" x14ac:dyDescent="0.25">
      <c r="A95" s="1" t="s">
        <v>477</v>
      </c>
      <c r="B95" s="1" t="s">
        <v>478</v>
      </c>
      <c r="C95" s="66">
        <v>4020</v>
      </c>
      <c r="D95" s="67" t="s">
        <v>1156</v>
      </c>
      <c r="E95" t="s">
        <v>3085</v>
      </c>
      <c r="F95" s="301">
        <v>340968.37</v>
      </c>
      <c r="G95" s="301">
        <v>0</v>
      </c>
      <c r="H95" s="301">
        <v>16823.82</v>
      </c>
      <c r="J95">
        <v>2168.33</v>
      </c>
      <c r="K95">
        <v>63677.52</v>
      </c>
      <c r="S95">
        <v>-1928458.6</v>
      </c>
      <c r="T95">
        <v>2305013.7999999998</v>
      </c>
      <c r="W95" s="301">
        <v>333238.25</v>
      </c>
      <c r="X95" s="301">
        <v>50400</v>
      </c>
      <c r="Z95" s="301">
        <v>572670</v>
      </c>
      <c r="AA95" s="301">
        <v>7500</v>
      </c>
      <c r="AB95">
        <v>684380</v>
      </c>
      <c r="AE95">
        <v>163007.84</v>
      </c>
      <c r="AF95">
        <v>9000.57</v>
      </c>
      <c r="AG95" s="76">
        <f t="shared" si="12"/>
        <v>357792.19</v>
      </c>
      <c r="AH95" s="31">
        <f t="shared" si="13"/>
        <v>0</v>
      </c>
      <c r="AI95" s="21">
        <f t="shared" si="14"/>
        <v>357792.19</v>
      </c>
      <c r="AJ95" s="15">
        <f t="shared" si="15"/>
        <v>963808.25</v>
      </c>
      <c r="AK95" s="16">
        <f t="shared" si="16"/>
        <v>856388.40999999992</v>
      </c>
      <c r="AL95" s="26">
        <f t="shared" si="11"/>
        <v>107419.84000000008</v>
      </c>
    </row>
    <row r="96" spans="1:38" x14ac:dyDescent="0.25">
      <c r="A96" s="1" t="s">
        <v>477</v>
      </c>
      <c r="B96" s="1" t="s">
        <v>478</v>
      </c>
      <c r="C96" s="66">
        <v>4210</v>
      </c>
      <c r="D96" s="67" t="s">
        <v>1157</v>
      </c>
      <c r="E96" t="s">
        <v>3086</v>
      </c>
      <c r="F96" s="301">
        <v>340046.2</v>
      </c>
      <c r="G96" s="301">
        <v>0</v>
      </c>
      <c r="H96" s="301">
        <v>36142.89</v>
      </c>
      <c r="J96">
        <v>4</v>
      </c>
      <c r="K96">
        <v>3321.38</v>
      </c>
      <c r="P96" s="301">
        <v>256.14</v>
      </c>
      <c r="S96">
        <v>167918.86</v>
      </c>
      <c r="T96">
        <v>266818</v>
      </c>
      <c r="W96" s="301">
        <v>316617.84000000003</v>
      </c>
      <c r="X96" s="301">
        <v>34000</v>
      </c>
      <c r="Z96" s="301">
        <v>661860</v>
      </c>
      <c r="AA96" s="301">
        <v>9000</v>
      </c>
      <c r="AB96">
        <v>757489</v>
      </c>
      <c r="AE96">
        <v>252436.37</v>
      </c>
      <c r="AF96">
        <v>3367.5</v>
      </c>
      <c r="AG96" s="76">
        <f t="shared" si="12"/>
        <v>376189.09</v>
      </c>
      <c r="AH96" s="31">
        <f t="shared" si="13"/>
        <v>256.14</v>
      </c>
      <c r="AI96" s="21">
        <f t="shared" si="14"/>
        <v>375932.95</v>
      </c>
      <c r="AJ96" s="15">
        <f t="shared" si="15"/>
        <v>1021477.8400000001</v>
      </c>
      <c r="AK96" s="16">
        <f t="shared" si="16"/>
        <v>1013292.87</v>
      </c>
      <c r="AL96" s="26">
        <f t="shared" si="11"/>
        <v>8184.9700000000885</v>
      </c>
    </row>
    <row r="97" spans="1:38" x14ac:dyDescent="0.25">
      <c r="A97" s="1" t="s">
        <v>477</v>
      </c>
      <c r="B97" s="1" t="s">
        <v>478</v>
      </c>
      <c r="C97" s="66">
        <v>3316</v>
      </c>
      <c r="D97" s="67" t="s">
        <v>1158</v>
      </c>
      <c r="E97" t="s">
        <v>3087</v>
      </c>
      <c r="F97" s="301">
        <v>220058.14</v>
      </c>
      <c r="G97" s="301">
        <v>0</v>
      </c>
      <c r="H97" s="301">
        <v>29176.86</v>
      </c>
      <c r="J97">
        <v>34106</v>
      </c>
      <c r="K97">
        <v>65702.94</v>
      </c>
      <c r="P97" s="301">
        <v>2035.78</v>
      </c>
      <c r="S97">
        <v>-1495769.9</v>
      </c>
      <c r="T97">
        <v>1877398.81</v>
      </c>
      <c r="W97" s="301">
        <v>326953.08</v>
      </c>
      <c r="Z97" s="301">
        <v>430950</v>
      </c>
      <c r="AA97" s="301">
        <v>4500</v>
      </c>
      <c r="AB97">
        <v>585774</v>
      </c>
      <c r="AE97">
        <v>149051.24</v>
      </c>
      <c r="AF97">
        <v>6186.09</v>
      </c>
      <c r="AG97" s="76">
        <f t="shared" si="12"/>
        <v>249235</v>
      </c>
      <c r="AH97" s="31">
        <f t="shared" si="13"/>
        <v>2035.78</v>
      </c>
      <c r="AI97" s="21">
        <f t="shared" si="14"/>
        <v>247199.22</v>
      </c>
      <c r="AJ97" s="15">
        <f t="shared" si="15"/>
        <v>762403.08000000007</v>
      </c>
      <c r="AK97" s="16">
        <f t="shared" si="16"/>
        <v>741011.33</v>
      </c>
      <c r="AL97" s="26">
        <f t="shared" si="11"/>
        <v>21391.750000000116</v>
      </c>
    </row>
    <row r="98" spans="1:38" x14ac:dyDescent="0.25">
      <c r="A98" s="1" t="s">
        <v>477</v>
      </c>
      <c r="B98" s="1" t="s">
        <v>478</v>
      </c>
      <c r="C98" s="66">
        <v>6867</v>
      </c>
      <c r="D98" s="67" t="s">
        <v>1159</v>
      </c>
      <c r="E98" t="s">
        <v>3088</v>
      </c>
      <c r="F98" s="301">
        <v>40719.440000000002</v>
      </c>
      <c r="G98" s="301">
        <v>0</v>
      </c>
      <c r="H98" s="301">
        <v>41621.83</v>
      </c>
      <c r="J98">
        <v>470364.11</v>
      </c>
      <c r="K98">
        <v>31.05</v>
      </c>
      <c r="P98" s="301">
        <v>655.75</v>
      </c>
      <c r="S98">
        <v>-216721.96</v>
      </c>
      <c r="T98">
        <v>804941.61</v>
      </c>
      <c r="W98" s="301">
        <v>503459.34</v>
      </c>
      <c r="Y98" s="301">
        <v>4.21</v>
      </c>
      <c r="Z98" s="301">
        <v>521550</v>
      </c>
      <c r="AA98" s="301">
        <v>7500</v>
      </c>
      <c r="AB98">
        <v>679392</v>
      </c>
      <c r="AE98">
        <v>279515.5</v>
      </c>
      <c r="AF98">
        <v>3407.52</v>
      </c>
      <c r="AG98" s="76">
        <f t="shared" si="12"/>
        <v>82341.27</v>
      </c>
      <c r="AH98" s="31">
        <f t="shared" si="13"/>
        <v>655.75</v>
      </c>
      <c r="AI98" s="21">
        <f t="shared" si="14"/>
        <v>81685.52</v>
      </c>
      <c r="AJ98" s="15">
        <f t="shared" si="15"/>
        <v>1032513.55</v>
      </c>
      <c r="AK98" s="16">
        <f t="shared" si="16"/>
        <v>962315.02</v>
      </c>
      <c r="AL98" s="26">
        <f t="shared" si="11"/>
        <v>70198.530000000028</v>
      </c>
    </row>
    <row r="99" spans="1:38" x14ac:dyDescent="0.25">
      <c r="A99" s="1" t="s">
        <v>477</v>
      </c>
      <c r="B99" s="1" t="s">
        <v>478</v>
      </c>
      <c r="C99" s="66">
        <v>3657</v>
      </c>
      <c r="D99" s="67" t="s">
        <v>1160</v>
      </c>
      <c r="E99" t="s">
        <v>3089</v>
      </c>
      <c r="F99" s="301">
        <v>237265.8</v>
      </c>
      <c r="G99" s="301">
        <v>0</v>
      </c>
      <c r="H99" s="301">
        <v>22557.919999999998</v>
      </c>
      <c r="J99">
        <v>3</v>
      </c>
      <c r="K99">
        <v>4388.53</v>
      </c>
      <c r="S99">
        <v>-2269555.08</v>
      </c>
      <c r="T99">
        <v>2543552.06</v>
      </c>
      <c r="W99" s="301">
        <v>259432.85</v>
      </c>
      <c r="X99" s="301">
        <v>45760</v>
      </c>
      <c r="Z99" s="301">
        <v>267900</v>
      </c>
      <c r="AA99" s="301">
        <v>6000</v>
      </c>
      <c r="AB99">
        <v>319448</v>
      </c>
      <c r="AE99">
        <v>218778.17</v>
      </c>
      <c r="AF99">
        <v>110.91</v>
      </c>
      <c r="AG99" s="76">
        <f t="shared" si="12"/>
        <v>259823.71999999997</v>
      </c>
      <c r="AH99" s="31">
        <f t="shared" si="13"/>
        <v>0</v>
      </c>
      <c r="AI99" s="21">
        <f t="shared" si="14"/>
        <v>259823.71999999997</v>
      </c>
      <c r="AJ99" s="15">
        <f t="shared" si="15"/>
        <v>579092.85</v>
      </c>
      <c r="AK99" s="16">
        <f t="shared" si="16"/>
        <v>538337.08000000007</v>
      </c>
      <c r="AL99" s="26">
        <f t="shared" si="11"/>
        <v>40755.769999999902</v>
      </c>
    </row>
    <row r="100" spans="1:38" x14ac:dyDescent="0.25">
      <c r="A100" s="1" t="s">
        <v>477</v>
      </c>
      <c r="B100" s="1" t="s">
        <v>478</v>
      </c>
      <c r="C100" s="66">
        <v>6817</v>
      </c>
      <c r="D100" s="67" t="s">
        <v>1161</v>
      </c>
      <c r="E100" t="s">
        <v>3090</v>
      </c>
      <c r="F100" s="301">
        <v>219672.07</v>
      </c>
      <c r="G100" s="301">
        <v>0</v>
      </c>
      <c r="H100" s="301">
        <v>37565.31</v>
      </c>
      <c r="J100">
        <v>32435.64</v>
      </c>
      <c r="K100">
        <v>121788.75</v>
      </c>
      <c r="P100" s="301">
        <v>190.27</v>
      </c>
      <c r="S100">
        <v>-1176848.45</v>
      </c>
      <c r="T100">
        <v>1708771</v>
      </c>
      <c r="W100" s="301">
        <v>387554.1</v>
      </c>
      <c r="X100" s="301">
        <v>55120</v>
      </c>
      <c r="Y100" s="301">
        <v>17.12</v>
      </c>
      <c r="Z100" s="301">
        <v>717660</v>
      </c>
      <c r="AA100" s="301">
        <v>9000</v>
      </c>
      <c r="AB100">
        <v>821459</v>
      </c>
      <c r="AD100">
        <v>1500</v>
      </c>
      <c r="AE100">
        <v>377364.74</v>
      </c>
      <c r="AF100">
        <v>33418.53</v>
      </c>
      <c r="AG100" s="76">
        <f t="shared" si="12"/>
        <v>257237.38</v>
      </c>
      <c r="AH100" s="31">
        <f t="shared" si="13"/>
        <v>190.27</v>
      </c>
      <c r="AI100" s="21">
        <f t="shared" si="14"/>
        <v>257047.11000000002</v>
      </c>
      <c r="AJ100" s="15">
        <f t="shared" si="15"/>
        <v>1169351.22</v>
      </c>
      <c r="AK100" s="16">
        <f t="shared" si="16"/>
        <v>1233742.27</v>
      </c>
      <c r="AL100" s="26">
        <f t="shared" si="11"/>
        <v>-64391.050000000047</v>
      </c>
    </row>
    <row r="101" spans="1:38" x14ac:dyDescent="0.25">
      <c r="A101" s="1" t="s">
        <v>477</v>
      </c>
      <c r="B101" s="1" t="s">
        <v>478</v>
      </c>
      <c r="C101" s="66">
        <v>5077</v>
      </c>
      <c r="D101" s="67" t="s">
        <v>1162</v>
      </c>
      <c r="E101" t="s">
        <v>3091</v>
      </c>
      <c r="F101" s="301">
        <v>148901.9</v>
      </c>
      <c r="G101" s="301">
        <v>0</v>
      </c>
      <c r="H101" s="301">
        <v>68202.929999999993</v>
      </c>
      <c r="J101">
        <v>41227.9</v>
      </c>
      <c r="K101">
        <v>-71314.89</v>
      </c>
      <c r="P101" s="301">
        <v>1923</v>
      </c>
      <c r="S101">
        <v>-2102031.17</v>
      </c>
      <c r="T101">
        <v>2266060.31</v>
      </c>
      <c r="W101" s="301">
        <v>435466.5</v>
      </c>
      <c r="X101" s="301">
        <v>53680</v>
      </c>
      <c r="Z101" s="301">
        <v>581670</v>
      </c>
      <c r="AA101" s="301">
        <v>9000</v>
      </c>
      <c r="AB101">
        <v>736310</v>
      </c>
      <c r="AE101">
        <v>236244.89</v>
      </c>
      <c r="AF101">
        <v>19970.91</v>
      </c>
      <c r="AG101" s="76">
        <f t="shared" si="12"/>
        <v>217104.83</v>
      </c>
      <c r="AH101" s="31">
        <f t="shared" si="13"/>
        <v>1923</v>
      </c>
      <c r="AI101" s="21">
        <f t="shared" si="14"/>
        <v>215181.83</v>
      </c>
      <c r="AJ101" s="15">
        <f t="shared" si="15"/>
        <v>1079816.5</v>
      </c>
      <c r="AK101" s="16">
        <f t="shared" si="16"/>
        <v>992525.8</v>
      </c>
      <c r="AL101" s="26">
        <f t="shared" si="11"/>
        <v>87290.699999999953</v>
      </c>
    </row>
    <row r="102" spans="1:38" x14ac:dyDescent="0.25">
      <c r="A102" s="1" t="s">
        <v>477</v>
      </c>
      <c r="B102" s="1" t="s">
        <v>478</v>
      </c>
      <c r="C102" s="66">
        <v>3046</v>
      </c>
      <c r="D102" s="67" t="s">
        <v>1163</v>
      </c>
      <c r="E102" t="s">
        <v>3092</v>
      </c>
      <c r="F102" s="301">
        <v>109670.95</v>
      </c>
      <c r="G102" s="301">
        <v>0</v>
      </c>
      <c r="H102" s="301">
        <v>23515.79</v>
      </c>
      <c r="J102">
        <v>4</v>
      </c>
      <c r="K102">
        <v>3645.07</v>
      </c>
      <c r="S102">
        <v>-692972.73</v>
      </c>
      <c r="T102">
        <v>803987.63</v>
      </c>
      <c r="W102" s="301">
        <v>315205.03000000003</v>
      </c>
      <c r="X102" s="301">
        <v>29200</v>
      </c>
      <c r="Z102" s="301">
        <v>302040</v>
      </c>
      <c r="AA102" s="301">
        <v>4500</v>
      </c>
      <c r="AB102">
        <v>423630</v>
      </c>
      <c r="AE102">
        <v>156539.9</v>
      </c>
      <c r="AF102">
        <v>416.67</v>
      </c>
      <c r="AG102" s="76">
        <f t="shared" si="12"/>
        <v>133186.74</v>
      </c>
      <c r="AH102" s="31">
        <f t="shared" si="13"/>
        <v>0</v>
      </c>
      <c r="AI102" s="21">
        <f t="shared" si="14"/>
        <v>133186.74</v>
      </c>
      <c r="AJ102" s="15">
        <f t="shared" si="15"/>
        <v>650945.03</v>
      </c>
      <c r="AK102" s="16">
        <f t="shared" si="16"/>
        <v>580586.57000000007</v>
      </c>
      <c r="AL102" s="26">
        <f t="shared" si="11"/>
        <v>70358.459999999963</v>
      </c>
    </row>
    <row r="103" spans="1:38" x14ac:dyDescent="0.25">
      <c r="A103" s="1" t="s">
        <v>477</v>
      </c>
      <c r="B103" s="1" t="s">
        <v>478</v>
      </c>
      <c r="C103" s="66">
        <v>3486</v>
      </c>
      <c r="D103" s="67" t="s">
        <v>1164</v>
      </c>
      <c r="E103" t="s">
        <v>3093</v>
      </c>
      <c r="F103" s="301">
        <v>452885.95</v>
      </c>
      <c r="G103" s="301">
        <v>0</v>
      </c>
      <c r="H103" s="301">
        <v>32673.13</v>
      </c>
      <c r="J103">
        <v>57712.24</v>
      </c>
      <c r="K103">
        <v>-440.43</v>
      </c>
      <c r="S103">
        <v>-2440959.6</v>
      </c>
      <c r="T103">
        <v>2982456.62</v>
      </c>
      <c r="W103" s="301">
        <v>367262.55</v>
      </c>
      <c r="X103" s="301">
        <v>30000</v>
      </c>
      <c r="Z103" s="301">
        <v>499770</v>
      </c>
      <c r="AA103" s="301">
        <v>10500</v>
      </c>
      <c r="AB103">
        <v>629715</v>
      </c>
      <c r="AE103">
        <v>200558.99</v>
      </c>
      <c r="AF103">
        <v>7487.19</v>
      </c>
      <c r="AG103" s="76">
        <f t="shared" si="12"/>
        <v>485559.08</v>
      </c>
      <c r="AH103" s="31">
        <f t="shared" si="13"/>
        <v>0</v>
      </c>
      <c r="AI103" s="21">
        <f t="shared" si="14"/>
        <v>485559.08</v>
      </c>
      <c r="AJ103" s="15">
        <f t="shared" si="15"/>
        <v>907532.55</v>
      </c>
      <c r="AK103" s="16">
        <f t="shared" si="16"/>
        <v>837761.17999999993</v>
      </c>
      <c r="AL103" s="26">
        <f t="shared" si="11"/>
        <v>69771.370000000112</v>
      </c>
    </row>
    <row r="104" spans="1:38" x14ac:dyDescent="0.25">
      <c r="A104" s="1" t="s">
        <v>477</v>
      </c>
      <c r="B104" s="1" t="s">
        <v>478</v>
      </c>
      <c r="C104" s="66">
        <v>4158</v>
      </c>
      <c r="D104" s="67" t="s">
        <v>1165</v>
      </c>
      <c r="E104" t="s">
        <v>3094</v>
      </c>
      <c r="F104" s="301">
        <v>85252.46</v>
      </c>
      <c r="G104" s="301">
        <v>0</v>
      </c>
      <c r="H104" s="301">
        <v>28716.47</v>
      </c>
      <c r="J104">
        <v>5</v>
      </c>
      <c r="K104">
        <v>193482.6</v>
      </c>
      <c r="P104" s="301">
        <v>141.16999999999999</v>
      </c>
      <c r="S104">
        <v>-1736504.39</v>
      </c>
      <c r="T104">
        <v>2096504</v>
      </c>
      <c r="W104" s="301">
        <v>315599.74</v>
      </c>
      <c r="X104" s="301">
        <v>38880</v>
      </c>
      <c r="Z104" s="301">
        <v>498850</v>
      </c>
      <c r="AA104" s="301">
        <v>7500</v>
      </c>
      <c r="AB104">
        <v>624876</v>
      </c>
      <c r="AE104">
        <v>229728.25</v>
      </c>
      <c r="AF104">
        <v>10084.74</v>
      </c>
      <c r="AG104" s="76">
        <f t="shared" si="12"/>
        <v>113968.93000000001</v>
      </c>
      <c r="AH104" s="31">
        <f t="shared" si="13"/>
        <v>141.16999999999999</v>
      </c>
      <c r="AI104" s="21">
        <f t="shared" si="14"/>
        <v>113827.76000000001</v>
      </c>
      <c r="AJ104" s="15">
        <f t="shared" si="15"/>
        <v>860829.74</v>
      </c>
      <c r="AK104" s="16">
        <f t="shared" si="16"/>
        <v>864688.99</v>
      </c>
      <c r="AL104" s="26">
        <f t="shared" si="11"/>
        <v>-3859.25</v>
      </c>
    </row>
    <row r="105" spans="1:38" x14ac:dyDescent="0.25">
      <c r="A105" s="1" t="s">
        <v>477</v>
      </c>
      <c r="B105" s="1" t="s">
        <v>478</v>
      </c>
      <c r="C105" s="66">
        <v>4935</v>
      </c>
      <c r="D105" s="67" t="s">
        <v>1166</v>
      </c>
      <c r="E105" t="s">
        <v>3095</v>
      </c>
      <c r="F105" s="301">
        <v>81155.820000000007</v>
      </c>
      <c r="G105" s="301">
        <v>0</v>
      </c>
      <c r="H105" s="301">
        <v>57077.03</v>
      </c>
      <c r="J105">
        <v>224237.75</v>
      </c>
      <c r="K105">
        <v>111576.24</v>
      </c>
      <c r="P105" s="301">
        <v>101948.22</v>
      </c>
      <c r="S105">
        <v>-3937947.74</v>
      </c>
      <c r="T105">
        <v>4349913</v>
      </c>
      <c r="W105" s="301">
        <v>553446.63</v>
      </c>
      <c r="Z105" s="301">
        <v>546090</v>
      </c>
      <c r="AA105" s="301">
        <v>10234</v>
      </c>
      <c r="AB105">
        <v>731882</v>
      </c>
      <c r="AE105">
        <v>319401.65000000002</v>
      </c>
      <c r="AF105">
        <v>40153.620000000003</v>
      </c>
      <c r="AG105" s="76">
        <f t="shared" si="12"/>
        <v>138232.85</v>
      </c>
      <c r="AH105" s="31">
        <f t="shared" si="13"/>
        <v>101948.22</v>
      </c>
      <c r="AI105" s="21">
        <f t="shared" si="14"/>
        <v>36284.630000000005</v>
      </c>
      <c r="AJ105" s="15">
        <f t="shared" si="15"/>
        <v>1109770.6299999999</v>
      </c>
      <c r="AK105" s="16">
        <f t="shared" si="16"/>
        <v>1091437.27</v>
      </c>
      <c r="AL105" s="26">
        <f t="shared" si="11"/>
        <v>18333.35999999987</v>
      </c>
    </row>
    <row r="106" spans="1:38" x14ac:dyDescent="0.25">
      <c r="A106" s="1" t="s">
        <v>477</v>
      </c>
      <c r="B106" s="1" t="s">
        <v>478</v>
      </c>
      <c r="C106" s="66">
        <v>4567</v>
      </c>
      <c r="D106" s="67" t="s">
        <v>1167</v>
      </c>
      <c r="E106" t="s">
        <v>3096</v>
      </c>
      <c r="F106" s="301">
        <v>399329.69</v>
      </c>
      <c r="G106" s="301">
        <v>0</v>
      </c>
      <c r="H106" s="301">
        <v>69872.12</v>
      </c>
      <c r="J106">
        <v>195089.93</v>
      </c>
      <c r="K106">
        <v>4256.6400000000003</v>
      </c>
      <c r="S106">
        <v>-758552.19</v>
      </c>
      <c r="T106">
        <v>1350408.04</v>
      </c>
      <c r="W106" s="301">
        <v>362642.34</v>
      </c>
      <c r="X106" s="301">
        <v>156840</v>
      </c>
      <c r="Y106" s="301">
        <v>27.3</v>
      </c>
      <c r="Z106" s="301">
        <v>531960</v>
      </c>
      <c r="AA106" s="301">
        <v>9000</v>
      </c>
      <c r="AB106">
        <v>684700</v>
      </c>
      <c r="AE106">
        <v>217057.11</v>
      </c>
      <c r="AF106">
        <v>6757.5</v>
      </c>
      <c r="AG106" s="76">
        <f t="shared" si="12"/>
        <v>469201.81</v>
      </c>
      <c r="AH106" s="31">
        <f t="shared" si="13"/>
        <v>0</v>
      </c>
      <c r="AI106" s="21">
        <f t="shared" si="14"/>
        <v>469201.81</v>
      </c>
      <c r="AJ106" s="15">
        <f t="shared" si="15"/>
        <v>1060469.6400000001</v>
      </c>
      <c r="AK106" s="16">
        <f t="shared" si="16"/>
        <v>908514.61</v>
      </c>
      <c r="AL106" s="26">
        <f t="shared" si="11"/>
        <v>151955.03000000014</v>
      </c>
    </row>
    <row r="107" spans="1:38" x14ac:dyDescent="0.25">
      <c r="A107" s="1" t="s">
        <v>477</v>
      </c>
      <c r="B107" s="1" t="s">
        <v>478</v>
      </c>
      <c r="C107" s="66">
        <v>2903</v>
      </c>
      <c r="D107" s="67" t="s">
        <v>1168</v>
      </c>
      <c r="E107" t="s">
        <v>3179</v>
      </c>
      <c r="F107" s="301">
        <v>203130.34</v>
      </c>
      <c r="G107" s="301">
        <v>0</v>
      </c>
      <c r="H107" s="301">
        <v>30317.67</v>
      </c>
      <c r="J107">
        <v>10994.91</v>
      </c>
      <c r="K107">
        <v>18126.34</v>
      </c>
      <c r="P107" s="301">
        <v>323.2</v>
      </c>
      <c r="S107">
        <v>-2080594.44</v>
      </c>
      <c r="T107">
        <v>2389700.83</v>
      </c>
      <c r="W107" s="301">
        <v>341739.43</v>
      </c>
      <c r="Z107" s="301">
        <v>436140</v>
      </c>
      <c r="AA107" s="301">
        <v>4500</v>
      </c>
      <c r="AB107">
        <v>588822</v>
      </c>
      <c r="AE107">
        <v>158627.82</v>
      </c>
      <c r="AF107">
        <v>27652.44</v>
      </c>
      <c r="AG107" s="76">
        <f t="shared" si="12"/>
        <v>233448.01</v>
      </c>
      <c r="AH107" s="31">
        <f t="shared" si="13"/>
        <v>323.2</v>
      </c>
      <c r="AI107" s="21">
        <f t="shared" si="14"/>
        <v>233124.81</v>
      </c>
      <c r="AJ107" s="15">
        <f t="shared" si="15"/>
        <v>782379.42999999993</v>
      </c>
      <c r="AK107" s="16">
        <f t="shared" si="16"/>
        <v>775102.26</v>
      </c>
      <c r="AL107" s="26">
        <f t="shared" si="11"/>
        <v>7277.1699999999255</v>
      </c>
    </row>
    <row r="108" spans="1:38" x14ac:dyDescent="0.25">
      <c r="A108" s="1" t="s">
        <v>477</v>
      </c>
      <c r="B108" s="1" t="s">
        <v>478</v>
      </c>
      <c r="C108" s="66">
        <v>3112</v>
      </c>
      <c r="D108" s="67" t="s">
        <v>1169</v>
      </c>
      <c r="E108" t="s">
        <v>3180</v>
      </c>
      <c r="F108" s="301">
        <v>264475.48</v>
      </c>
      <c r="G108" s="301">
        <v>0</v>
      </c>
      <c r="H108" s="301">
        <v>21213</v>
      </c>
      <c r="J108">
        <v>107207.17</v>
      </c>
      <c r="K108">
        <v>1025</v>
      </c>
      <c r="S108">
        <v>-4985665.6399999997</v>
      </c>
      <c r="T108">
        <v>5385590.1100000003</v>
      </c>
      <c r="W108" s="301">
        <v>283625.84000000003</v>
      </c>
      <c r="X108" s="301">
        <v>37640</v>
      </c>
      <c r="Z108" s="301">
        <v>309660</v>
      </c>
      <c r="AA108" s="301">
        <v>6000</v>
      </c>
      <c r="AB108">
        <v>430367</v>
      </c>
      <c r="AE108">
        <v>157077.71</v>
      </c>
      <c r="AF108">
        <v>7347.45</v>
      </c>
      <c r="AG108" s="76">
        <f t="shared" si="12"/>
        <v>285688.48</v>
      </c>
      <c r="AH108" s="31">
        <f t="shared" si="13"/>
        <v>0</v>
      </c>
      <c r="AI108" s="21">
        <f t="shared" si="14"/>
        <v>285688.48</v>
      </c>
      <c r="AJ108" s="15">
        <f t="shared" si="15"/>
        <v>636925.84000000008</v>
      </c>
      <c r="AK108" s="16">
        <f t="shared" si="16"/>
        <v>594792.15999999992</v>
      </c>
      <c r="AL108" s="26">
        <f t="shared" si="11"/>
        <v>42133.680000000168</v>
      </c>
    </row>
    <row r="109" spans="1:38" x14ac:dyDescent="0.25">
      <c r="A109" s="1" t="s">
        <v>481</v>
      </c>
      <c r="B109" s="1" t="s">
        <v>482</v>
      </c>
      <c r="C109" s="66">
        <v>2783</v>
      </c>
      <c r="D109" s="67" t="s">
        <v>1170</v>
      </c>
      <c r="E109" t="s">
        <v>3097</v>
      </c>
      <c r="F109" s="301">
        <v>411961.15</v>
      </c>
      <c r="H109" s="301">
        <v>60642.75</v>
      </c>
      <c r="J109">
        <v>143968.04</v>
      </c>
      <c r="K109">
        <v>4260.3900000000003</v>
      </c>
      <c r="P109" s="301">
        <v>0</v>
      </c>
      <c r="S109">
        <v>-1275633.1000000001</v>
      </c>
      <c r="T109">
        <v>1851650.31</v>
      </c>
      <c r="W109" s="301">
        <v>432781.25</v>
      </c>
      <c r="Z109" s="301">
        <v>327920</v>
      </c>
      <c r="AA109" s="301">
        <v>13150</v>
      </c>
      <c r="AB109">
        <v>450317</v>
      </c>
      <c r="AE109">
        <v>130385.35</v>
      </c>
      <c r="AF109">
        <v>9581.2800000000007</v>
      </c>
      <c r="AG109" s="76">
        <f t="shared" si="12"/>
        <v>472603.9</v>
      </c>
      <c r="AH109" s="31">
        <f t="shared" si="13"/>
        <v>0</v>
      </c>
      <c r="AI109" s="21">
        <f t="shared" si="14"/>
        <v>472603.9</v>
      </c>
      <c r="AJ109" s="15">
        <f t="shared" si="15"/>
        <v>773851.25</v>
      </c>
      <c r="AK109" s="16">
        <f t="shared" si="16"/>
        <v>590283.63</v>
      </c>
      <c r="AL109" s="26">
        <f t="shared" si="11"/>
        <v>183567.62</v>
      </c>
    </row>
    <row r="110" spans="1:38" x14ac:dyDescent="0.25">
      <c r="A110" s="1" t="s">
        <v>481</v>
      </c>
      <c r="B110" s="1" t="s">
        <v>482</v>
      </c>
      <c r="C110" s="66">
        <v>3884</v>
      </c>
      <c r="D110" s="67" t="s">
        <v>1171</v>
      </c>
      <c r="E110" t="s">
        <v>3098</v>
      </c>
      <c r="F110" s="301">
        <v>461818.48</v>
      </c>
      <c r="G110" s="301">
        <v>0</v>
      </c>
      <c r="H110" s="301">
        <v>17645.650000000001</v>
      </c>
      <c r="J110">
        <v>477132.74</v>
      </c>
      <c r="K110">
        <v>623821.25</v>
      </c>
      <c r="P110" s="301">
        <v>0</v>
      </c>
      <c r="S110">
        <v>88761.600000000006</v>
      </c>
      <c r="T110">
        <v>1448584.45</v>
      </c>
      <c r="W110" s="301">
        <v>665027.83999999997</v>
      </c>
      <c r="Z110" s="301">
        <v>605640</v>
      </c>
      <c r="AA110" s="301">
        <v>9000</v>
      </c>
      <c r="AB110">
        <v>727148</v>
      </c>
      <c r="AE110">
        <v>229577.02</v>
      </c>
      <c r="AF110">
        <v>86020.75</v>
      </c>
      <c r="AG110" s="76">
        <f t="shared" si="12"/>
        <v>479464.13</v>
      </c>
      <c r="AH110" s="31">
        <f t="shared" si="13"/>
        <v>0</v>
      </c>
      <c r="AI110" s="21">
        <f t="shared" si="14"/>
        <v>479464.13</v>
      </c>
      <c r="AJ110" s="15">
        <f t="shared" si="15"/>
        <v>1279667.8399999999</v>
      </c>
      <c r="AK110" s="16">
        <f t="shared" si="16"/>
        <v>1042745.77</v>
      </c>
      <c r="AL110" s="26">
        <f t="shared" si="11"/>
        <v>236922.06999999983</v>
      </c>
    </row>
    <row r="111" spans="1:38" x14ac:dyDescent="0.25">
      <c r="A111" s="1" t="s">
        <v>481</v>
      </c>
      <c r="B111" s="1" t="s">
        <v>482</v>
      </c>
      <c r="C111" s="66">
        <v>4358</v>
      </c>
      <c r="D111" s="67" t="s">
        <v>1172</v>
      </c>
      <c r="E111" t="s">
        <v>3099</v>
      </c>
      <c r="F111" s="301">
        <v>107032.58</v>
      </c>
      <c r="H111" s="301">
        <v>28883.13</v>
      </c>
      <c r="J111">
        <v>203437.44</v>
      </c>
      <c r="K111">
        <v>65077.88</v>
      </c>
      <c r="P111" s="301">
        <v>234</v>
      </c>
      <c r="S111">
        <v>-1655768.67</v>
      </c>
      <c r="T111">
        <v>2294612.94</v>
      </c>
      <c r="W111" s="301">
        <v>364164.3</v>
      </c>
      <c r="Y111" s="301">
        <v>131.47</v>
      </c>
      <c r="Z111" s="301">
        <v>473740</v>
      </c>
      <c r="AA111" s="301">
        <v>4500</v>
      </c>
      <c r="AB111">
        <v>627635</v>
      </c>
      <c r="AE111">
        <v>217219.20000000001</v>
      </c>
      <c r="AF111">
        <v>41636.31</v>
      </c>
      <c r="AG111" s="76">
        <f t="shared" si="12"/>
        <v>135915.71</v>
      </c>
      <c r="AH111" s="31">
        <f t="shared" si="13"/>
        <v>234</v>
      </c>
      <c r="AI111" s="21">
        <f t="shared" si="14"/>
        <v>135681.71</v>
      </c>
      <c r="AJ111" s="15">
        <f t="shared" si="15"/>
        <v>842535.77</v>
      </c>
      <c r="AK111" s="16">
        <f t="shared" si="16"/>
        <v>886490.51</v>
      </c>
      <c r="AL111" s="26">
        <f t="shared" si="11"/>
        <v>-43954.739999999991</v>
      </c>
    </row>
    <row r="112" spans="1:38" x14ac:dyDescent="0.25">
      <c r="A112" s="1" t="s">
        <v>481</v>
      </c>
      <c r="B112" s="1" t="s">
        <v>482</v>
      </c>
      <c r="C112" s="66">
        <v>1985</v>
      </c>
      <c r="D112" s="67" t="s">
        <v>1173</v>
      </c>
      <c r="E112" t="s">
        <v>3100</v>
      </c>
      <c r="F112" s="301">
        <v>32767.86</v>
      </c>
      <c r="G112" s="301">
        <v>0</v>
      </c>
      <c r="H112" s="301">
        <v>24147.119999999999</v>
      </c>
      <c r="J112">
        <v>18870.2</v>
      </c>
      <c r="K112">
        <v>26009.52</v>
      </c>
      <c r="P112" s="301">
        <v>1067.03</v>
      </c>
      <c r="S112">
        <v>-1663487.46</v>
      </c>
      <c r="T112">
        <v>1767292.42</v>
      </c>
      <c r="W112" s="301">
        <v>312707.42</v>
      </c>
      <c r="Y112" s="301">
        <v>394.19</v>
      </c>
      <c r="Z112" s="301">
        <v>567690</v>
      </c>
      <c r="AA112" s="301">
        <v>8400</v>
      </c>
      <c r="AB112">
        <v>661249</v>
      </c>
      <c r="AE112">
        <v>128841.09</v>
      </c>
      <c r="AF112">
        <v>7678.81</v>
      </c>
      <c r="AG112" s="76">
        <f t="shared" si="12"/>
        <v>56914.979999999996</v>
      </c>
      <c r="AH112" s="31">
        <f t="shared" si="13"/>
        <v>1067.03</v>
      </c>
      <c r="AI112" s="21">
        <f t="shared" si="14"/>
        <v>55847.95</v>
      </c>
      <c r="AJ112" s="15">
        <f t="shared" si="15"/>
        <v>889191.61</v>
      </c>
      <c r="AK112" s="16">
        <f t="shared" si="16"/>
        <v>797768.9</v>
      </c>
      <c r="AL112" s="26">
        <f t="shared" si="11"/>
        <v>91422.709999999963</v>
      </c>
    </row>
    <row r="113" spans="1:38" x14ac:dyDescent="0.25">
      <c r="A113" s="1" t="s">
        <v>481</v>
      </c>
      <c r="B113" s="1" t="s">
        <v>482</v>
      </c>
      <c r="C113" s="66">
        <v>4265</v>
      </c>
      <c r="D113" s="67" t="s">
        <v>1174</v>
      </c>
      <c r="E113" t="s">
        <v>3101</v>
      </c>
      <c r="F113" s="301">
        <v>1118051.9099999999</v>
      </c>
      <c r="G113" s="301">
        <v>0</v>
      </c>
      <c r="H113" s="301">
        <v>3991.98</v>
      </c>
      <c r="J113">
        <v>543544.01</v>
      </c>
      <c r="K113">
        <v>46878.36</v>
      </c>
      <c r="P113" s="301">
        <v>0</v>
      </c>
      <c r="S113">
        <v>-976750.96</v>
      </c>
      <c r="T113">
        <v>1775492.61</v>
      </c>
      <c r="W113" s="301">
        <v>1545202.16</v>
      </c>
      <c r="Z113" s="301">
        <v>525580</v>
      </c>
      <c r="AA113" s="301">
        <v>7350</v>
      </c>
      <c r="AB113">
        <v>698191</v>
      </c>
      <c r="AE113">
        <v>213079.5</v>
      </c>
      <c r="AF113">
        <v>39462.050000000003</v>
      </c>
      <c r="AG113" s="76">
        <f t="shared" si="12"/>
        <v>1122043.8899999999</v>
      </c>
      <c r="AH113" s="31">
        <f t="shared" si="13"/>
        <v>0</v>
      </c>
      <c r="AI113" s="21">
        <f t="shared" si="14"/>
        <v>1122043.8899999999</v>
      </c>
      <c r="AJ113" s="15">
        <f t="shared" si="15"/>
        <v>2078132.16</v>
      </c>
      <c r="AK113" s="16">
        <f t="shared" si="16"/>
        <v>950732.55</v>
      </c>
      <c r="AL113" s="26">
        <f t="shared" si="11"/>
        <v>1127399.6099999999</v>
      </c>
    </row>
    <row r="114" spans="1:38" x14ac:dyDescent="0.25">
      <c r="A114" s="1" t="s">
        <v>481</v>
      </c>
      <c r="B114" s="1" t="s">
        <v>482</v>
      </c>
      <c r="C114" s="66">
        <v>2947</v>
      </c>
      <c r="D114" s="67" t="s">
        <v>1175</v>
      </c>
      <c r="E114" t="s">
        <v>3181</v>
      </c>
      <c r="F114" s="301">
        <v>613039.89</v>
      </c>
      <c r="G114" s="301">
        <v>19200</v>
      </c>
      <c r="H114" s="301">
        <v>23259.43</v>
      </c>
      <c r="J114">
        <v>150919.17000000001</v>
      </c>
      <c r="K114">
        <v>41778.83</v>
      </c>
      <c r="P114" s="301">
        <v>-2212</v>
      </c>
      <c r="S114">
        <v>-1796129.5</v>
      </c>
      <c r="T114">
        <v>2441491.2400000002</v>
      </c>
      <c r="W114" s="301">
        <v>637882.77</v>
      </c>
      <c r="Z114" s="301">
        <v>437180</v>
      </c>
      <c r="AA114" s="301">
        <v>4500</v>
      </c>
      <c r="AB114">
        <v>522897</v>
      </c>
      <c r="AE114">
        <v>218542.99</v>
      </c>
      <c r="AF114">
        <v>12837.7</v>
      </c>
      <c r="AG114" s="76">
        <f t="shared" si="12"/>
        <v>655499.32000000007</v>
      </c>
      <c r="AH114" s="31">
        <f t="shared" si="13"/>
        <v>-2212</v>
      </c>
      <c r="AI114" s="21">
        <f t="shared" si="14"/>
        <v>657711.32000000007</v>
      </c>
      <c r="AJ114" s="15">
        <f t="shared" si="15"/>
        <v>1079562.77</v>
      </c>
      <c r="AK114" s="16">
        <f t="shared" si="16"/>
        <v>754277.69</v>
      </c>
      <c r="AL114" s="26">
        <f t="shared" si="11"/>
        <v>325285.08000000007</v>
      </c>
    </row>
    <row r="115" spans="1:38" x14ac:dyDescent="0.25">
      <c r="A115" s="1" t="s">
        <v>485</v>
      </c>
      <c r="B115" s="1" t="s">
        <v>486</v>
      </c>
      <c r="C115" s="66">
        <v>4403</v>
      </c>
      <c r="D115" s="67" t="s">
        <v>1176</v>
      </c>
      <c r="E115" t="s">
        <v>3102</v>
      </c>
      <c r="F115" s="301">
        <v>799140.24</v>
      </c>
      <c r="G115" s="301">
        <v>0</v>
      </c>
      <c r="H115" s="301">
        <v>44180.42</v>
      </c>
      <c r="J115">
        <v>74012.38</v>
      </c>
      <c r="K115">
        <v>134365.93</v>
      </c>
      <c r="P115" s="301">
        <v>153.38</v>
      </c>
      <c r="S115">
        <v>-832113.24</v>
      </c>
      <c r="T115">
        <v>1753510.53</v>
      </c>
      <c r="W115" s="301">
        <v>538178.64</v>
      </c>
      <c r="X115" s="301">
        <v>102000</v>
      </c>
      <c r="Z115" s="301">
        <v>713130</v>
      </c>
      <c r="AB115">
        <v>937325</v>
      </c>
      <c r="AE115">
        <v>193140.65</v>
      </c>
      <c r="AF115">
        <v>17049.689999999999</v>
      </c>
      <c r="AG115" s="76">
        <f t="shared" si="12"/>
        <v>843320.66</v>
      </c>
      <c r="AH115" s="31">
        <f t="shared" si="13"/>
        <v>153.38</v>
      </c>
      <c r="AI115" s="21">
        <f t="shared" si="14"/>
        <v>843167.28</v>
      </c>
      <c r="AJ115" s="15">
        <f t="shared" si="15"/>
        <v>1353308.6400000001</v>
      </c>
      <c r="AK115" s="16">
        <f t="shared" si="16"/>
        <v>1147515.3399999999</v>
      </c>
      <c r="AL115" s="26">
        <f t="shared" si="11"/>
        <v>205793.30000000028</v>
      </c>
    </row>
    <row r="116" spans="1:38" x14ac:dyDescent="0.25">
      <c r="A116" s="1" t="s">
        <v>485</v>
      </c>
      <c r="B116" s="1" t="s">
        <v>486</v>
      </c>
      <c r="C116" s="66">
        <v>5267</v>
      </c>
      <c r="D116" s="67" t="s">
        <v>1177</v>
      </c>
      <c r="E116" t="s">
        <v>3103</v>
      </c>
      <c r="F116" s="301">
        <v>958448.27</v>
      </c>
      <c r="G116" s="301">
        <v>0</v>
      </c>
      <c r="H116" s="301">
        <v>31658.71</v>
      </c>
      <c r="J116">
        <v>117580.43</v>
      </c>
      <c r="K116">
        <v>54356.77</v>
      </c>
      <c r="P116" s="301">
        <v>770.93</v>
      </c>
      <c r="S116">
        <v>-1434065.21</v>
      </c>
      <c r="T116">
        <v>2570940.36</v>
      </c>
      <c r="V116" s="301">
        <v>9.26</v>
      </c>
      <c r="W116" s="301">
        <v>704306.48</v>
      </c>
      <c r="Z116" s="301">
        <v>486720</v>
      </c>
      <c r="AB116">
        <v>823094</v>
      </c>
      <c r="AE116">
        <v>260637.46</v>
      </c>
      <c r="AF116">
        <v>14190.68</v>
      </c>
      <c r="AG116" s="76">
        <f t="shared" si="12"/>
        <v>990106.98</v>
      </c>
      <c r="AH116" s="31">
        <f t="shared" si="13"/>
        <v>770.93</v>
      </c>
      <c r="AI116" s="21">
        <f t="shared" si="14"/>
        <v>989336.04999999993</v>
      </c>
      <c r="AJ116" s="15">
        <f t="shared" si="15"/>
        <v>1191035.74</v>
      </c>
      <c r="AK116" s="16">
        <f t="shared" si="16"/>
        <v>1097922.1399999999</v>
      </c>
      <c r="AL116" s="26">
        <f t="shared" si="11"/>
        <v>93113.600000000093</v>
      </c>
    </row>
    <row r="117" spans="1:38" x14ac:dyDescent="0.25">
      <c r="A117" s="1" t="s">
        <v>485</v>
      </c>
      <c r="B117" s="1" t="s">
        <v>486</v>
      </c>
      <c r="C117" s="66">
        <v>5254</v>
      </c>
      <c r="D117" s="67" t="s">
        <v>1178</v>
      </c>
      <c r="E117" t="s">
        <v>3104</v>
      </c>
      <c r="F117" s="301">
        <v>851367.14</v>
      </c>
      <c r="G117" s="301">
        <v>0</v>
      </c>
      <c r="H117" s="301">
        <v>32932.5</v>
      </c>
      <c r="J117">
        <v>935786.36</v>
      </c>
      <c r="K117">
        <v>185229.01</v>
      </c>
      <c r="P117" s="301">
        <v>445.79</v>
      </c>
      <c r="S117">
        <v>-305956.89</v>
      </c>
      <c r="T117">
        <v>2193906.69</v>
      </c>
      <c r="W117" s="301">
        <v>665497.96</v>
      </c>
      <c r="Z117" s="301">
        <v>792450</v>
      </c>
      <c r="AA117" s="301">
        <v>1000</v>
      </c>
      <c r="AB117">
        <v>1020612</v>
      </c>
      <c r="AD117">
        <v>960</v>
      </c>
      <c r="AE117">
        <v>161480.9</v>
      </c>
      <c r="AF117">
        <v>55660.639999999999</v>
      </c>
      <c r="AG117" s="76">
        <f t="shared" si="12"/>
        <v>884299.64</v>
      </c>
      <c r="AH117" s="31">
        <f t="shared" si="13"/>
        <v>445.79</v>
      </c>
      <c r="AI117" s="21">
        <f t="shared" si="14"/>
        <v>883853.85</v>
      </c>
      <c r="AJ117" s="15">
        <f t="shared" si="15"/>
        <v>1458947.96</v>
      </c>
      <c r="AK117" s="16">
        <f t="shared" si="16"/>
        <v>1238713.5399999998</v>
      </c>
      <c r="AL117" s="26">
        <f t="shared" si="11"/>
        <v>220234.42000000016</v>
      </c>
    </row>
    <row r="118" spans="1:38" x14ac:dyDescent="0.25">
      <c r="A118" s="1" t="s">
        <v>485</v>
      </c>
      <c r="B118" s="1" t="s">
        <v>486</v>
      </c>
      <c r="C118" s="66">
        <v>3104</v>
      </c>
      <c r="D118" s="67" t="s">
        <v>1179</v>
      </c>
      <c r="E118" t="s">
        <v>3105</v>
      </c>
      <c r="F118" s="301">
        <v>664805.56000000006</v>
      </c>
      <c r="G118" s="301">
        <v>0</v>
      </c>
      <c r="H118" s="301">
        <v>51937.120000000003</v>
      </c>
      <c r="J118">
        <v>250607.31</v>
      </c>
      <c r="K118">
        <v>80585.34</v>
      </c>
      <c r="P118" s="301">
        <v>0</v>
      </c>
      <c r="S118">
        <v>-1285503.9099999999</v>
      </c>
      <c r="T118">
        <v>2140701.11</v>
      </c>
      <c r="W118" s="301">
        <v>413919.78</v>
      </c>
      <c r="X118" s="301">
        <v>139000</v>
      </c>
      <c r="Z118" s="301">
        <v>200310</v>
      </c>
      <c r="AB118">
        <v>309048.5</v>
      </c>
      <c r="AE118">
        <v>145191.89000000001</v>
      </c>
      <c r="AF118">
        <v>36526.26</v>
      </c>
      <c r="AG118" s="76">
        <f t="shared" si="12"/>
        <v>716742.68</v>
      </c>
      <c r="AH118" s="31">
        <f t="shared" si="13"/>
        <v>0</v>
      </c>
      <c r="AI118" s="21">
        <f t="shared" si="14"/>
        <v>716742.68</v>
      </c>
      <c r="AJ118" s="15">
        <f t="shared" si="15"/>
        <v>753229.78</v>
      </c>
      <c r="AK118" s="16">
        <f t="shared" si="16"/>
        <v>490766.65</v>
      </c>
      <c r="AL118" s="26">
        <f t="shared" si="11"/>
        <v>262463.13</v>
      </c>
    </row>
    <row r="119" spans="1:38" x14ac:dyDescent="0.25">
      <c r="A119" s="1" t="s">
        <v>485</v>
      </c>
      <c r="B119" s="1" t="s">
        <v>486</v>
      </c>
      <c r="C119" s="66">
        <v>5560</v>
      </c>
      <c r="D119" s="67" t="s">
        <v>1180</v>
      </c>
      <c r="E119" t="s">
        <v>3106</v>
      </c>
      <c r="F119" s="301">
        <v>920064.61</v>
      </c>
      <c r="G119" s="301">
        <v>0</v>
      </c>
      <c r="H119" s="301">
        <v>12215.01</v>
      </c>
      <c r="J119">
        <v>165331.25</v>
      </c>
      <c r="K119">
        <v>155670.54999999999</v>
      </c>
      <c r="P119" s="301">
        <v>0</v>
      </c>
      <c r="S119">
        <v>-1768148.63</v>
      </c>
      <c r="T119">
        <v>2916966.34</v>
      </c>
      <c r="W119" s="301">
        <v>649754.25</v>
      </c>
      <c r="Z119" s="301">
        <v>707370</v>
      </c>
      <c r="AB119">
        <v>922943</v>
      </c>
      <c r="AE119">
        <v>150570.78</v>
      </c>
      <c r="AF119">
        <v>57596.76</v>
      </c>
      <c r="AG119" s="76">
        <f t="shared" si="12"/>
        <v>932279.62</v>
      </c>
      <c r="AH119" s="31">
        <f t="shared" si="13"/>
        <v>0</v>
      </c>
      <c r="AI119" s="21">
        <f t="shared" si="14"/>
        <v>932279.62</v>
      </c>
      <c r="AJ119" s="15">
        <f t="shared" si="15"/>
        <v>1357124.25</v>
      </c>
      <c r="AK119" s="16">
        <f t="shared" si="16"/>
        <v>1131110.54</v>
      </c>
      <c r="AL119" s="26">
        <f t="shared" si="11"/>
        <v>226013.70999999996</v>
      </c>
    </row>
    <row r="120" spans="1:38" x14ac:dyDescent="0.25">
      <c r="A120" s="1" t="s">
        <v>485</v>
      </c>
      <c r="B120" s="1" t="s">
        <v>486</v>
      </c>
      <c r="C120" s="66">
        <v>4224</v>
      </c>
      <c r="D120" s="67" t="s">
        <v>1181</v>
      </c>
      <c r="E120" t="s">
        <v>3107</v>
      </c>
      <c r="F120" s="301">
        <v>799972.99</v>
      </c>
      <c r="G120" s="301">
        <v>0</v>
      </c>
      <c r="H120" s="301">
        <v>25217.55</v>
      </c>
      <c r="J120">
        <v>2055219.28</v>
      </c>
      <c r="K120">
        <v>688470.34</v>
      </c>
      <c r="P120" s="301">
        <v>1675</v>
      </c>
      <c r="S120">
        <v>2343528.63</v>
      </c>
      <c r="T120">
        <v>1273796.02</v>
      </c>
      <c r="W120" s="301">
        <v>531215.1</v>
      </c>
      <c r="Z120" s="301">
        <v>350640</v>
      </c>
      <c r="AB120">
        <v>557975</v>
      </c>
      <c r="AE120">
        <v>202773.74</v>
      </c>
      <c r="AF120">
        <v>87950.85</v>
      </c>
      <c r="AG120" s="76">
        <f t="shared" si="12"/>
        <v>825190.54</v>
      </c>
      <c r="AH120" s="31">
        <f t="shared" si="13"/>
        <v>1675</v>
      </c>
      <c r="AI120" s="21">
        <f t="shared" si="14"/>
        <v>823515.54</v>
      </c>
      <c r="AJ120" s="15">
        <f t="shared" si="15"/>
        <v>881855.1</v>
      </c>
      <c r="AK120" s="16">
        <f t="shared" si="16"/>
        <v>848699.59</v>
      </c>
      <c r="AL120" s="26">
        <f t="shared" si="11"/>
        <v>33155.510000000009</v>
      </c>
    </row>
    <row r="121" spans="1:38" x14ac:dyDescent="0.25">
      <c r="A121" s="1" t="s">
        <v>485</v>
      </c>
      <c r="B121" s="1" t="s">
        <v>486</v>
      </c>
      <c r="C121" s="66">
        <v>6946</v>
      </c>
      <c r="D121" s="67" t="s">
        <v>1182</v>
      </c>
      <c r="E121" t="s">
        <v>3108</v>
      </c>
      <c r="F121" s="301">
        <v>1071191.07</v>
      </c>
      <c r="G121" s="301">
        <v>0</v>
      </c>
      <c r="H121" s="301">
        <v>78455.89</v>
      </c>
      <c r="J121">
        <v>926250.55</v>
      </c>
      <c r="K121">
        <v>205740.32</v>
      </c>
      <c r="P121" s="301">
        <v>259.5</v>
      </c>
      <c r="S121">
        <v>775983.4</v>
      </c>
      <c r="T121">
        <v>1503797.2</v>
      </c>
      <c r="W121" s="301">
        <v>720085.49</v>
      </c>
      <c r="Z121" s="301">
        <v>725040</v>
      </c>
      <c r="AB121">
        <v>999176.74</v>
      </c>
      <c r="AE121">
        <v>259445.03</v>
      </c>
      <c r="AF121">
        <v>36218.49</v>
      </c>
      <c r="AG121" s="76">
        <f t="shared" si="12"/>
        <v>1149646.96</v>
      </c>
      <c r="AH121" s="31">
        <f t="shared" si="13"/>
        <v>259.5</v>
      </c>
      <c r="AI121" s="21">
        <f t="shared" si="14"/>
        <v>1149387.46</v>
      </c>
      <c r="AJ121" s="15">
        <f t="shared" si="15"/>
        <v>1445125.49</v>
      </c>
      <c r="AK121" s="16">
        <f t="shared" si="16"/>
        <v>1294840.26</v>
      </c>
      <c r="AL121" s="26">
        <f t="shared" si="11"/>
        <v>150285.22999999998</v>
      </c>
    </row>
    <row r="122" spans="1:38" x14ac:dyDescent="0.25">
      <c r="A122" s="1" t="s">
        <v>485</v>
      </c>
      <c r="B122" s="1" t="s">
        <v>486</v>
      </c>
      <c r="C122" s="66">
        <v>4263</v>
      </c>
      <c r="D122" s="67" t="s">
        <v>1183</v>
      </c>
      <c r="E122" t="s">
        <v>3109</v>
      </c>
      <c r="F122" s="301">
        <v>1131837.47</v>
      </c>
      <c r="G122" s="301">
        <v>0</v>
      </c>
      <c r="H122" s="301">
        <v>34973.089999999997</v>
      </c>
      <c r="J122">
        <v>362945.99</v>
      </c>
      <c r="K122">
        <v>94138.06</v>
      </c>
      <c r="P122" s="301">
        <v>0</v>
      </c>
      <c r="S122">
        <v>-6917.49</v>
      </c>
      <c r="T122">
        <v>1567499.51</v>
      </c>
      <c r="W122" s="301">
        <v>504372.72</v>
      </c>
      <c r="Z122" s="301">
        <v>591600</v>
      </c>
      <c r="AB122">
        <v>776639</v>
      </c>
      <c r="AE122">
        <v>140687.63</v>
      </c>
      <c r="AF122">
        <v>23406</v>
      </c>
      <c r="AG122" s="76">
        <f t="shared" si="12"/>
        <v>1166810.56</v>
      </c>
      <c r="AH122" s="31">
        <f t="shared" si="13"/>
        <v>0</v>
      </c>
      <c r="AI122" s="21">
        <f t="shared" si="14"/>
        <v>1166810.56</v>
      </c>
      <c r="AJ122" s="15">
        <f t="shared" si="15"/>
        <v>1095972.72</v>
      </c>
      <c r="AK122" s="16">
        <f t="shared" si="16"/>
        <v>940732.63</v>
      </c>
      <c r="AL122" s="26">
        <f t="shared" si="11"/>
        <v>155240.08999999997</v>
      </c>
    </row>
    <row r="123" spans="1:38" x14ac:dyDescent="0.25">
      <c r="A123" s="1" t="s">
        <v>485</v>
      </c>
      <c r="B123" s="1" t="s">
        <v>486</v>
      </c>
      <c r="C123" s="66">
        <v>3035</v>
      </c>
      <c r="D123" s="67" t="s">
        <v>1184</v>
      </c>
      <c r="E123" t="s">
        <v>3185</v>
      </c>
      <c r="F123" s="301">
        <v>567636.78</v>
      </c>
      <c r="G123" s="301">
        <v>0</v>
      </c>
      <c r="H123" s="301">
        <v>28163.56</v>
      </c>
      <c r="J123">
        <v>379692.53</v>
      </c>
      <c r="K123">
        <v>95148.12</v>
      </c>
      <c r="P123" s="301">
        <v>0</v>
      </c>
      <c r="S123">
        <v>-1516399.29</v>
      </c>
      <c r="T123">
        <v>2486417.9700000002</v>
      </c>
      <c r="W123" s="301">
        <v>425956.13</v>
      </c>
      <c r="Z123" s="301">
        <v>424110</v>
      </c>
      <c r="AB123">
        <v>578249</v>
      </c>
      <c r="AE123">
        <v>84728.76</v>
      </c>
      <c r="AF123">
        <v>43153.06</v>
      </c>
      <c r="AG123" s="76">
        <f t="shared" si="12"/>
        <v>595800.34000000008</v>
      </c>
      <c r="AH123" s="31">
        <f t="shared" si="13"/>
        <v>0</v>
      </c>
      <c r="AI123" s="21">
        <f t="shared" si="14"/>
        <v>595800.34000000008</v>
      </c>
      <c r="AJ123" s="15">
        <f t="shared" si="15"/>
        <v>850066.13</v>
      </c>
      <c r="AK123" s="16">
        <f t="shared" si="16"/>
        <v>706130.82000000007</v>
      </c>
      <c r="AL123" s="26">
        <f t="shared" si="11"/>
        <v>143935.30999999994</v>
      </c>
    </row>
    <row r="124" spans="1:38" x14ac:dyDescent="0.25">
      <c r="A124" s="1" t="s">
        <v>485</v>
      </c>
      <c r="B124" s="1" t="s">
        <v>486</v>
      </c>
      <c r="C124" s="66">
        <v>3444</v>
      </c>
      <c r="D124" s="67" t="s">
        <v>1185</v>
      </c>
      <c r="E124" t="s">
        <v>3186</v>
      </c>
      <c r="F124" s="301">
        <v>850425.25</v>
      </c>
      <c r="G124" s="301">
        <v>0</v>
      </c>
      <c r="H124" s="301">
        <v>29543.97</v>
      </c>
      <c r="J124">
        <v>183496.68</v>
      </c>
      <c r="K124">
        <v>527768.17000000004</v>
      </c>
      <c r="P124" s="301">
        <v>0</v>
      </c>
      <c r="S124">
        <v>-1086957.96</v>
      </c>
      <c r="T124">
        <v>2517902.33</v>
      </c>
      <c r="W124" s="301">
        <v>471460.97</v>
      </c>
      <c r="X124" s="301">
        <v>156000</v>
      </c>
      <c r="Z124" s="301">
        <v>288210</v>
      </c>
      <c r="AB124">
        <v>471674</v>
      </c>
      <c r="AE124">
        <v>144951.21</v>
      </c>
      <c r="AF124">
        <v>71043.56</v>
      </c>
      <c r="AG124" s="76">
        <f t="shared" si="12"/>
        <v>879969.22</v>
      </c>
      <c r="AH124" s="31">
        <f t="shared" si="13"/>
        <v>0</v>
      </c>
      <c r="AI124" s="21">
        <f t="shared" si="14"/>
        <v>879969.22</v>
      </c>
      <c r="AJ124" s="15">
        <f t="shared" si="15"/>
        <v>915670.97</v>
      </c>
      <c r="AK124" s="16">
        <f t="shared" si="16"/>
        <v>687668.77</v>
      </c>
      <c r="AL124" s="26">
        <f t="shared" si="11"/>
        <v>228002.19999999995</v>
      </c>
    </row>
    <row r="125" spans="1:38" x14ac:dyDescent="0.25">
      <c r="A125" s="1" t="s">
        <v>489</v>
      </c>
      <c r="B125" s="1" t="s">
        <v>490</v>
      </c>
      <c r="C125" s="66">
        <v>2224</v>
      </c>
      <c r="D125" s="67" t="s">
        <v>1186</v>
      </c>
      <c r="E125" t="s">
        <v>3110</v>
      </c>
      <c r="F125" s="301">
        <v>611999.43999999994</v>
      </c>
      <c r="G125" s="301">
        <v>0</v>
      </c>
      <c r="H125" s="301">
        <v>34817.839999999997</v>
      </c>
      <c r="J125">
        <v>12273.11</v>
      </c>
      <c r="K125">
        <v>55374.33</v>
      </c>
      <c r="P125" s="301">
        <v>0</v>
      </c>
      <c r="S125">
        <v>-1392520.58</v>
      </c>
      <c r="T125">
        <v>2171633.4300000002</v>
      </c>
      <c r="W125" s="301">
        <v>519240.85</v>
      </c>
      <c r="X125" s="301">
        <v>19300</v>
      </c>
      <c r="Y125" s="301">
        <v>15.86</v>
      </c>
      <c r="Z125" s="301">
        <v>436207.4</v>
      </c>
      <c r="AB125">
        <v>580493.4</v>
      </c>
      <c r="AE125">
        <v>376615.52</v>
      </c>
      <c r="AF125">
        <v>7003.32</v>
      </c>
      <c r="AG125" s="76">
        <f t="shared" si="12"/>
        <v>646817.27999999991</v>
      </c>
      <c r="AH125" s="31">
        <f t="shared" si="13"/>
        <v>0</v>
      </c>
      <c r="AI125" s="21">
        <f t="shared" si="14"/>
        <v>646817.27999999991</v>
      </c>
      <c r="AJ125" s="15">
        <f t="shared" si="15"/>
        <v>974764.11</v>
      </c>
      <c r="AK125" s="16">
        <f t="shared" si="16"/>
        <v>964112.24</v>
      </c>
      <c r="AL125" s="26">
        <f t="shared" si="11"/>
        <v>10651.869999999995</v>
      </c>
    </row>
    <row r="126" spans="1:38" x14ac:dyDescent="0.25">
      <c r="A126" s="1" t="s">
        <v>489</v>
      </c>
      <c r="B126" s="1" t="s">
        <v>490</v>
      </c>
      <c r="C126" s="66">
        <v>6948</v>
      </c>
      <c r="D126" s="67" t="s">
        <v>1187</v>
      </c>
      <c r="E126" t="s">
        <v>3111</v>
      </c>
      <c r="F126" s="301">
        <v>656094.44999999995</v>
      </c>
      <c r="G126" s="301">
        <v>0</v>
      </c>
      <c r="H126" s="301">
        <v>176759.89</v>
      </c>
      <c r="J126">
        <v>8</v>
      </c>
      <c r="K126">
        <v>157608.41</v>
      </c>
      <c r="P126" s="301">
        <v>0</v>
      </c>
      <c r="S126">
        <v>-1537870.25</v>
      </c>
      <c r="T126">
        <v>1977387.82</v>
      </c>
      <c r="W126" s="301">
        <v>1075182.02</v>
      </c>
      <c r="X126" s="301">
        <v>30000</v>
      </c>
      <c r="Y126" s="301">
        <v>30.57</v>
      </c>
      <c r="Z126" s="301">
        <v>980911.5</v>
      </c>
      <c r="AB126">
        <v>1155567.5</v>
      </c>
      <c r="AE126">
        <v>210560.09</v>
      </c>
      <c r="AF126">
        <v>21205.82</v>
      </c>
      <c r="AG126" s="76">
        <f t="shared" si="12"/>
        <v>832854.34</v>
      </c>
      <c r="AH126" s="31">
        <f t="shared" si="13"/>
        <v>0</v>
      </c>
      <c r="AI126" s="21">
        <f t="shared" si="14"/>
        <v>832854.34</v>
      </c>
      <c r="AJ126" s="15">
        <f t="shared" si="15"/>
        <v>2086124.09</v>
      </c>
      <c r="AK126" s="16">
        <f t="shared" si="16"/>
        <v>1387333.4100000001</v>
      </c>
      <c r="AL126" s="26">
        <f t="shared" si="11"/>
        <v>698790.67999999993</v>
      </c>
    </row>
    <row r="127" spans="1:38" x14ac:dyDescent="0.25">
      <c r="A127" s="1" t="s">
        <v>489</v>
      </c>
      <c r="B127" s="1" t="s">
        <v>490</v>
      </c>
      <c r="C127" s="66">
        <v>2265</v>
      </c>
      <c r="D127" s="67" t="s">
        <v>1188</v>
      </c>
      <c r="E127" t="s">
        <v>3112</v>
      </c>
      <c r="F127" s="301">
        <v>420437.54</v>
      </c>
      <c r="G127" s="301">
        <v>0</v>
      </c>
      <c r="H127" s="301">
        <v>34875.019999999997</v>
      </c>
      <c r="J127">
        <v>114029.84</v>
      </c>
      <c r="K127">
        <v>90758.99</v>
      </c>
      <c r="S127">
        <v>-1415371.96</v>
      </c>
      <c r="T127">
        <v>1774116.27</v>
      </c>
      <c r="W127" s="301">
        <v>493379.45</v>
      </c>
      <c r="Y127" s="301">
        <v>1.1399999999999999</v>
      </c>
      <c r="Z127" s="301">
        <v>406587</v>
      </c>
      <c r="AB127">
        <v>504797</v>
      </c>
      <c r="AE127">
        <v>64373.5</v>
      </c>
      <c r="AF127">
        <v>11910.01</v>
      </c>
      <c r="AG127" s="76">
        <f t="shared" si="12"/>
        <v>455312.56</v>
      </c>
      <c r="AH127" s="31">
        <f t="shared" si="13"/>
        <v>0</v>
      </c>
      <c r="AI127" s="21">
        <f t="shared" si="14"/>
        <v>455312.56</v>
      </c>
      <c r="AJ127" s="15">
        <f t="shared" si="15"/>
        <v>899967.59000000008</v>
      </c>
      <c r="AK127" s="16">
        <f t="shared" si="16"/>
        <v>581080.51</v>
      </c>
      <c r="AL127" s="26">
        <f t="shared" si="11"/>
        <v>318887.08000000007</v>
      </c>
    </row>
    <row r="128" spans="1:38" x14ac:dyDescent="0.25">
      <c r="A128" s="1" t="s">
        <v>489</v>
      </c>
      <c r="B128" s="1" t="s">
        <v>490</v>
      </c>
      <c r="C128" s="66">
        <v>4502</v>
      </c>
      <c r="D128" s="67" t="s">
        <v>1189</v>
      </c>
      <c r="E128" t="s">
        <v>3113</v>
      </c>
      <c r="F128" s="301">
        <v>1338238.23</v>
      </c>
      <c r="G128" s="301">
        <v>0</v>
      </c>
      <c r="H128" s="301">
        <v>121557.29</v>
      </c>
      <c r="J128">
        <v>82620.98</v>
      </c>
      <c r="K128">
        <v>140239.57</v>
      </c>
      <c r="P128" s="301">
        <v>953.9</v>
      </c>
      <c r="S128">
        <v>-607514.43999999994</v>
      </c>
      <c r="T128">
        <v>1942485.74</v>
      </c>
      <c r="W128" s="301">
        <v>704723.67</v>
      </c>
      <c r="Y128" s="301">
        <v>26.27</v>
      </c>
      <c r="Z128" s="301">
        <v>783709.5</v>
      </c>
      <c r="AB128">
        <v>856520.5</v>
      </c>
      <c r="AE128">
        <v>219922.82</v>
      </c>
      <c r="AF128">
        <v>20185.25</v>
      </c>
      <c r="AG128" s="76">
        <f t="shared" si="12"/>
        <v>1459795.52</v>
      </c>
      <c r="AH128" s="31">
        <f t="shared" si="13"/>
        <v>953.9</v>
      </c>
      <c r="AI128" s="21">
        <f t="shared" si="14"/>
        <v>1458841.62</v>
      </c>
      <c r="AJ128" s="15">
        <f t="shared" si="15"/>
        <v>1488459.44</v>
      </c>
      <c r="AK128" s="16">
        <f t="shared" si="16"/>
        <v>1096628.57</v>
      </c>
      <c r="AL128" s="26">
        <f t="shared" si="11"/>
        <v>391830.86999999988</v>
      </c>
    </row>
    <row r="129" spans="1:38" x14ac:dyDescent="0.25">
      <c r="A129" s="1" t="s">
        <v>489</v>
      </c>
      <c r="B129" s="1" t="s">
        <v>490</v>
      </c>
      <c r="C129" s="66">
        <v>6455</v>
      </c>
      <c r="D129" s="67" t="s">
        <v>1190</v>
      </c>
      <c r="E129" t="s">
        <v>3114</v>
      </c>
      <c r="F129" s="301">
        <v>1161401.99</v>
      </c>
      <c r="G129" s="301">
        <v>0</v>
      </c>
      <c r="H129" s="301">
        <v>44879.17</v>
      </c>
      <c r="J129">
        <v>116903.84</v>
      </c>
      <c r="K129">
        <v>433739.49</v>
      </c>
      <c r="P129" s="301">
        <v>0</v>
      </c>
      <c r="S129">
        <v>-1109080.07</v>
      </c>
      <c r="T129">
        <v>2436322.09</v>
      </c>
      <c r="W129" s="301">
        <v>1249689.51</v>
      </c>
      <c r="Z129" s="301">
        <v>714234</v>
      </c>
      <c r="AA129" s="301">
        <v>116746.94</v>
      </c>
      <c r="AB129">
        <v>885481</v>
      </c>
      <c r="AE129">
        <v>604695</v>
      </c>
      <c r="AF129">
        <v>38861.980000000003</v>
      </c>
      <c r="AG129" s="76">
        <f t="shared" si="12"/>
        <v>1206281.1599999999</v>
      </c>
      <c r="AH129" s="31">
        <f t="shared" si="13"/>
        <v>0</v>
      </c>
      <c r="AI129" s="21">
        <f t="shared" si="14"/>
        <v>1206281.1599999999</v>
      </c>
      <c r="AJ129" s="15">
        <f t="shared" si="15"/>
        <v>2080670.45</v>
      </c>
      <c r="AK129" s="16">
        <f t="shared" si="16"/>
        <v>1529037.98</v>
      </c>
      <c r="AL129" s="26">
        <f t="shared" si="11"/>
        <v>551632.47</v>
      </c>
    </row>
    <row r="130" spans="1:38" x14ac:dyDescent="0.25">
      <c r="A130" s="1" t="s">
        <v>489</v>
      </c>
      <c r="B130" s="1" t="s">
        <v>490</v>
      </c>
      <c r="C130" s="66">
        <v>1661</v>
      </c>
      <c r="D130" s="67" t="s">
        <v>1191</v>
      </c>
      <c r="E130" t="s">
        <v>3115</v>
      </c>
      <c r="F130" s="301">
        <v>340224.86</v>
      </c>
      <c r="G130" s="301">
        <v>0</v>
      </c>
      <c r="H130" s="301">
        <v>80036.09</v>
      </c>
      <c r="J130">
        <v>155226.46</v>
      </c>
      <c r="K130">
        <v>88428.51</v>
      </c>
      <c r="P130" s="301">
        <v>0</v>
      </c>
      <c r="S130">
        <v>-1233716.8700000001</v>
      </c>
      <c r="T130">
        <v>1752442.7</v>
      </c>
      <c r="W130" s="301">
        <v>450632.09</v>
      </c>
      <c r="Z130" s="301">
        <v>224929.5</v>
      </c>
      <c r="AB130">
        <v>325757.5</v>
      </c>
      <c r="AE130">
        <v>139171.76999999999</v>
      </c>
      <c r="AF130">
        <v>39172.230000000003</v>
      </c>
      <c r="AG130" s="76">
        <f t="shared" si="12"/>
        <v>420260.94999999995</v>
      </c>
      <c r="AH130" s="31">
        <f t="shared" si="13"/>
        <v>0</v>
      </c>
      <c r="AI130" s="21">
        <f t="shared" si="14"/>
        <v>420260.94999999995</v>
      </c>
      <c r="AJ130" s="15">
        <f t="shared" si="15"/>
        <v>675561.59000000008</v>
      </c>
      <c r="AK130" s="16">
        <f t="shared" si="16"/>
        <v>504101.5</v>
      </c>
      <c r="AL130" s="26">
        <f t="shared" si="11"/>
        <v>171460.09000000008</v>
      </c>
    </row>
    <row r="131" spans="1:38" x14ac:dyDescent="0.25">
      <c r="A131" s="1" t="s">
        <v>489</v>
      </c>
      <c r="B131" s="1" t="s">
        <v>490</v>
      </c>
      <c r="C131" s="66">
        <v>1935</v>
      </c>
      <c r="D131" s="67" t="s">
        <v>1192</v>
      </c>
      <c r="E131" t="s">
        <v>3116</v>
      </c>
      <c r="F131" s="301">
        <v>493206.74</v>
      </c>
      <c r="G131" s="301">
        <v>0</v>
      </c>
      <c r="H131" s="301">
        <v>70692.759999999995</v>
      </c>
      <c r="J131">
        <v>166974.01</v>
      </c>
      <c r="K131">
        <v>62649.88</v>
      </c>
      <c r="P131" s="301">
        <v>7</v>
      </c>
      <c r="S131">
        <v>-2086934.38</v>
      </c>
      <c r="T131">
        <v>2586652.75</v>
      </c>
      <c r="W131" s="301">
        <v>608398.17000000004</v>
      </c>
      <c r="Z131" s="301">
        <v>296608.5</v>
      </c>
      <c r="AB131">
        <v>440754.5</v>
      </c>
      <c r="AE131">
        <v>92970.32</v>
      </c>
      <c r="AF131">
        <v>32263.83</v>
      </c>
      <c r="AG131" s="76">
        <f t="shared" si="12"/>
        <v>563899.5</v>
      </c>
      <c r="AH131" s="31">
        <f t="shared" si="13"/>
        <v>7</v>
      </c>
      <c r="AI131" s="21">
        <f t="shared" si="14"/>
        <v>563892.5</v>
      </c>
      <c r="AJ131" s="15">
        <f t="shared" si="15"/>
        <v>905006.67</v>
      </c>
      <c r="AK131" s="16">
        <f t="shared" si="16"/>
        <v>565988.65</v>
      </c>
      <c r="AL131" s="26">
        <f t="shared" si="11"/>
        <v>339018.02</v>
      </c>
    </row>
    <row r="132" spans="1:38" x14ac:dyDescent="0.25">
      <c r="A132" s="1" t="s">
        <v>489</v>
      </c>
      <c r="B132" s="1" t="s">
        <v>490</v>
      </c>
      <c r="C132" s="66">
        <v>4296</v>
      </c>
      <c r="D132" s="67" t="s">
        <v>1193</v>
      </c>
      <c r="E132" t="s">
        <v>3117</v>
      </c>
      <c r="F132" s="301">
        <v>890702.03</v>
      </c>
      <c r="G132" s="301">
        <v>0</v>
      </c>
      <c r="H132" s="301">
        <v>170530.52</v>
      </c>
      <c r="J132">
        <v>11508.03</v>
      </c>
      <c r="K132">
        <v>143073.78</v>
      </c>
      <c r="S132">
        <v>-1044038.62</v>
      </c>
      <c r="T132">
        <v>1898238.82</v>
      </c>
      <c r="W132" s="301">
        <v>779498.38</v>
      </c>
      <c r="Z132" s="301">
        <v>566494.5</v>
      </c>
      <c r="AB132">
        <v>734024.5</v>
      </c>
      <c r="AE132">
        <v>147170.04</v>
      </c>
      <c r="AF132">
        <v>14334.18</v>
      </c>
      <c r="AG132" s="76">
        <f t="shared" si="12"/>
        <v>1061232.55</v>
      </c>
      <c r="AH132" s="31">
        <f t="shared" si="13"/>
        <v>0</v>
      </c>
      <c r="AI132" s="21">
        <f t="shared" si="14"/>
        <v>1061232.55</v>
      </c>
      <c r="AJ132" s="15">
        <f t="shared" si="15"/>
        <v>1345992.88</v>
      </c>
      <c r="AK132" s="16">
        <f t="shared" si="16"/>
        <v>895528.72000000009</v>
      </c>
      <c r="AL132" s="26">
        <f t="shared" si="11"/>
        <v>450464.1599999998</v>
      </c>
    </row>
    <row r="133" spans="1:38" x14ac:dyDescent="0.25">
      <c r="A133" s="1" t="s">
        <v>489</v>
      </c>
      <c r="B133" s="1" t="s">
        <v>490</v>
      </c>
      <c r="C133" s="66">
        <v>4985</v>
      </c>
      <c r="D133" s="67" t="s">
        <v>1194</v>
      </c>
      <c r="E133" t="s">
        <v>3118</v>
      </c>
      <c r="F133" s="301">
        <v>756188.13</v>
      </c>
      <c r="G133" s="301">
        <v>0</v>
      </c>
      <c r="H133" s="301">
        <v>105634.35</v>
      </c>
      <c r="J133">
        <v>149870.26</v>
      </c>
      <c r="K133">
        <v>128312.4</v>
      </c>
      <c r="P133" s="301">
        <v>2000</v>
      </c>
      <c r="S133">
        <v>-1719795.39</v>
      </c>
      <c r="T133">
        <v>2434424.27</v>
      </c>
      <c r="W133" s="301">
        <v>1030251.61</v>
      </c>
      <c r="Z133" s="301">
        <v>522888</v>
      </c>
      <c r="AB133">
        <v>676902</v>
      </c>
      <c r="AE133">
        <v>297605.13</v>
      </c>
      <c r="AF133">
        <v>39877.14</v>
      </c>
      <c r="AG133" s="76">
        <f t="shared" si="12"/>
        <v>861822.48</v>
      </c>
      <c r="AH133" s="31">
        <f t="shared" si="13"/>
        <v>2000</v>
      </c>
      <c r="AI133" s="21">
        <f t="shared" si="14"/>
        <v>859822.48</v>
      </c>
      <c r="AJ133" s="15">
        <f t="shared" si="15"/>
        <v>1553139.6099999999</v>
      </c>
      <c r="AK133" s="16">
        <f t="shared" si="16"/>
        <v>1014384.27</v>
      </c>
      <c r="AL133" s="26">
        <f t="shared" ref="AL133:AL189" si="17">AJ133-AK133</f>
        <v>538755.33999999985</v>
      </c>
    </row>
    <row r="134" spans="1:38" x14ac:dyDescent="0.25">
      <c r="A134" s="1" t="s">
        <v>489</v>
      </c>
      <c r="B134" s="1" t="s">
        <v>490</v>
      </c>
      <c r="C134" s="66">
        <v>6488</v>
      </c>
      <c r="D134" s="67" t="s">
        <v>1195</v>
      </c>
      <c r="E134" t="s">
        <v>3119</v>
      </c>
      <c r="F134" s="301">
        <v>883377.55</v>
      </c>
      <c r="G134" s="301">
        <v>0</v>
      </c>
      <c r="H134" s="301">
        <v>69851.289999999994</v>
      </c>
      <c r="J134">
        <v>252162.24</v>
      </c>
      <c r="K134">
        <v>39149.54</v>
      </c>
      <c r="P134" s="301">
        <v>0</v>
      </c>
      <c r="S134">
        <v>-1658626.46</v>
      </c>
      <c r="T134">
        <v>2150215.54</v>
      </c>
      <c r="W134" s="301">
        <v>982434.87</v>
      </c>
      <c r="X134" s="301">
        <v>354500</v>
      </c>
      <c r="Z134" s="301">
        <v>493672.5</v>
      </c>
      <c r="AB134">
        <v>702099.5</v>
      </c>
      <c r="AE134">
        <v>230888.92</v>
      </c>
      <c r="AF134">
        <v>23892.41</v>
      </c>
      <c r="AG134" s="76">
        <f t="shared" si="12"/>
        <v>953228.84000000008</v>
      </c>
      <c r="AH134" s="31">
        <f t="shared" si="13"/>
        <v>0</v>
      </c>
      <c r="AI134" s="21">
        <f t="shared" si="14"/>
        <v>953228.84000000008</v>
      </c>
      <c r="AJ134" s="15">
        <f t="shared" si="15"/>
        <v>1830607.37</v>
      </c>
      <c r="AK134" s="16">
        <f t="shared" si="16"/>
        <v>956880.83000000007</v>
      </c>
      <c r="AL134" s="26">
        <f t="shared" si="17"/>
        <v>873726.54</v>
      </c>
    </row>
    <row r="135" spans="1:38" x14ac:dyDescent="0.25">
      <c r="A135" s="1" t="s">
        <v>489</v>
      </c>
      <c r="B135" s="1" t="s">
        <v>490</v>
      </c>
      <c r="C135" s="66">
        <v>789</v>
      </c>
      <c r="D135" s="67" t="s">
        <v>1196</v>
      </c>
      <c r="E135" t="s">
        <v>3182</v>
      </c>
      <c r="F135" s="301">
        <v>555027.61</v>
      </c>
      <c r="G135" s="301">
        <v>0</v>
      </c>
      <c r="H135" s="301">
        <v>19799.490000000002</v>
      </c>
      <c r="J135">
        <v>122856.74</v>
      </c>
      <c r="K135">
        <v>45073.64</v>
      </c>
      <c r="P135" s="301">
        <v>7</v>
      </c>
      <c r="S135">
        <v>-1186217.42</v>
      </c>
      <c r="T135">
        <v>1699412.19</v>
      </c>
      <c r="W135" s="301">
        <v>417500.42</v>
      </c>
      <c r="Y135" s="301">
        <v>57.78</v>
      </c>
      <c r="Z135" s="301">
        <v>263067</v>
      </c>
      <c r="AB135">
        <v>323415</v>
      </c>
      <c r="AE135">
        <v>70584.66</v>
      </c>
      <c r="AF135">
        <v>12894.83</v>
      </c>
      <c r="AG135" s="76">
        <f t="shared" si="12"/>
        <v>574827.1</v>
      </c>
      <c r="AH135" s="31">
        <f t="shared" si="13"/>
        <v>7</v>
      </c>
      <c r="AI135" s="21">
        <f t="shared" si="14"/>
        <v>574820.1</v>
      </c>
      <c r="AJ135" s="15">
        <f t="shared" si="15"/>
        <v>680625.2</v>
      </c>
      <c r="AK135" s="16">
        <f t="shared" si="16"/>
        <v>406894.49000000005</v>
      </c>
      <c r="AL135" s="26">
        <f t="shared" si="17"/>
        <v>273730.7099999999</v>
      </c>
    </row>
    <row r="136" spans="1:38" x14ac:dyDescent="0.25">
      <c r="A136" s="1" t="s">
        <v>493</v>
      </c>
      <c r="B136" s="1" t="s">
        <v>494</v>
      </c>
      <c r="C136" s="66">
        <v>8307</v>
      </c>
      <c r="D136" s="67" t="s">
        <v>1197</v>
      </c>
      <c r="E136" t="s">
        <v>3120</v>
      </c>
      <c r="F136" s="301">
        <v>917775.4</v>
      </c>
      <c r="G136" s="301">
        <v>0</v>
      </c>
      <c r="H136" s="301">
        <v>124392.26</v>
      </c>
      <c r="J136">
        <v>682399.68</v>
      </c>
      <c r="K136">
        <v>681507.58</v>
      </c>
      <c r="P136" s="301">
        <v>58819.199999999997</v>
      </c>
      <c r="R136">
        <v>-1077115.68</v>
      </c>
      <c r="T136">
        <v>3628521.74</v>
      </c>
      <c r="W136" s="301">
        <v>1563748.85</v>
      </c>
      <c r="X136" s="301">
        <v>40500</v>
      </c>
      <c r="Z136" s="301">
        <v>1298606.1299999999</v>
      </c>
      <c r="AA136" s="301">
        <v>31500</v>
      </c>
      <c r="AB136">
        <v>1568290.13</v>
      </c>
      <c r="AE136">
        <v>1626058.06</v>
      </c>
      <c r="AF136">
        <v>60692.13</v>
      </c>
      <c r="AG136" s="76">
        <f t="shared" si="12"/>
        <v>1042167.66</v>
      </c>
      <c r="AH136" s="31">
        <f t="shared" si="13"/>
        <v>58819.199999999997</v>
      </c>
      <c r="AI136" s="21">
        <f t="shared" si="14"/>
        <v>983348.46000000008</v>
      </c>
      <c r="AJ136" s="15">
        <f t="shared" si="15"/>
        <v>2934354.98</v>
      </c>
      <c r="AK136" s="16">
        <f t="shared" si="16"/>
        <v>3255040.32</v>
      </c>
      <c r="AL136" s="26">
        <f t="shared" si="17"/>
        <v>-320685.33999999985</v>
      </c>
    </row>
    <row r="137" spans="1:38" x14ac:dyDescent="0.25">
      <c r="A137" s="1" t="s">
        <v>493</v>
      </c>
      <c r="B137" s="1" t="s">
        <v>494</v>
      </c>
      <c r="C137" s="66">
        <v>4857</v>
      </c>
      <c r="D137" s="67" t="s">
        <v>1198</v>
      </c>
      <c r="E137" t="s">
        <v>3121</v>
      </c>
      <c r="F137" s="301">
        <v>255649.26</v>
      </c>
      <c r="G137" s="301">
        <v>24850</v>
      </c>
      <c r="H137" s="301">
        <v>66434.289999999994</v>
      </c>
      <c r="J137">
        <v>1162859.8799999999</v>
      </c>
      <c r="K137">
        <v>374138.8</v>
      </c>
      <c r="P137" s="301">
        <v>114100</v>
      </c>
      <c r="R137">
        <v>1516554.98</v>
      </c>
      <c r="T137">
        <v>365872.84</v>
      </c>
      <c r="W137" s="301">
        <v>802163.93</v>
      </c>
      <c r="Z137" s="301">
        <v>481459.5</v>
      </c>
      <c r="AA137" s="301">
        <v>4500</v>
      </c>
      <c r="AB137">
        <v>619376.5</v>
      </c>
      <c r="AE137">
        <v>702972.8</v>
      </c>
      <c r="AF137">
        <v>67082.22</v>
      </c>
      <c r="AG137" s="76">
        <f t="shared" si="12"/>
        <v>346933.55</v>
      </c>
      <c r="AH137" s="31">
        <f t="shared" si="13"/>
        <v>114100</v>
      </c>
      <c r="AI137" s="21">
        <f t="shared" si="14"/>
        <v>232833.55</v>
      </c>
      <c r="AJ137" s="15">
        <f t="shared" si="15"/>
        <v>1288123.4300000002</v>
      </c>
      <c r="AK137" s="16">
        <f t="shared" si="16"/>
        <v>1389431.52</v>
      </c>
      <c r="AL137" s="26">
        <f t="shared" si="17"/>
        <v>-101308.08999999985</v>
      </c>
    </row>
    <row r="138" spans="1:38" x14ac:dyDescent="0.25">
      <c r="A138" s="1" t="s">
        <v>493</v>
      </c>
      <c r="B138" s="1" t="s">
        <v>494</v>
      </c>
      <c r="C138" s="66">
        <v>4343</v>
      </c>
      <c r="D138" s="67" t="s">
        <v>1199</v>
      </c>
      <c r="E138" t="s">
        <v>3122</v>
      </c>
      <c r="F138" s="301">
        <v>398431.44</v>
      </c>
      <c r="G138" s="301">
        <v>0</v>
      </c>
      <c r="H138" s="301">
        <v>191166.12</v>
      </c>
      <c r="J138">
        <v>78628.14</v>
      </c>
      <c r="K138">
        <v>55538.52</v>
      </c>
      <c r="P138" s="301">
        <v>175684</v>
      </c>
      <c r="R138">
        <v>-1519592.63</v>
      </c>
      <c r="T138">
        <v>2122751.4700000002</v>
      </c>
      <c r="W138" s="301">
        <v>837668.75</v>
      </c>
      <c r="X138" s="301">
        <v>30000</v>
      </c>
      <c r="Z138" s="301">
        <v>561340.5</v>
      </c>
      <c r="AA138" s="301">
        <v>9000</v>
      </c>
      <c r="AB138">
        <v>772537.5</v>
      </c>
      <c r="AE138">
        <v>705069.85</v>
      </c>
      <c r="AF138">
        <v>8533.02</v>
      </c>
      <c r="AG138" s="76">
        <f t="shared" si="12"/>
        <v>589597.56000000006</v>
      </c>
      <c r="AH138" s="31">
        <f t="shared" si="13"/>
        <v>175684</v>
      </c>
      <c r="AI138" s="21">
        <f t="shared" si="14"/>
        <v>413913.56000000006</v>
      </c>
      <c r="AJ138" s="15">
        <f t="shared" si="15"/>
        <v>1438009.25</v>
      </c>
      <c r="AK138" s="16">
        <f t="shared" si="16"/>
        <v>1486140.37</v>
      </c>
      <c r="AL138" s="26">
        <f t="shared" si="17"/>
        <v>-48131.120000000112</v>
      </c>
    </row>
    <row r="139" spans="1:38" x14ac:dyDescent="0.25">
      <c r="A139" s="1" t="s">
        <v>493</v>
      </c>
      <c r="B139" s="1" t="s">
        <v>494</v>
      </c>
      <c r="C139" s="66">
        <v>4628</v>
      </c>
      <c r="D139" s="67" t="s">
        <v>1200</v>
      </c>
      <c r="E139" t="s">
        <v>3123</v>
      </c>
      <c r="F139" s="301">
        <v>654053.04</v>
      </c>
      <c r="G139" s="301">
        <v>0</v>
      </c>
      <c r="H139" s="301">
        <v>117237.14</v>
      </c>
      <c r="J139">
        <v>1803789.51</v>
      </c>
      <c r="K139">
        <v>163747.75</v>
      </c>
      <c r="P139" s="301">
        <v>165000</v>
      </c>
      <c r="R139">
        <v>2028064.37</v>
      </c>
      <c r="T139">
        <v>765116.2</v>
      </c>
      <c r="W139" s="301">
        <v>691173.26</v>
      </c>
      <c r="Z139" s="301">
        <v>569845.5</v>
      </c>
      <c r="AA139" s="301">
        <v>4500</v>
      </c>
      <c r="AB139">
        <v>748399.5</v>
      </c>
      <c r="AC139">
        <v>1500</v>
      </c>
      <c r="AE139">
        <v>660512.56000000006</v>
      </c>
      <c r="AF139">
        <v>68982.33</v>
      </c>
      <c r="AG139" s="76">
        <f t="shared" si="12"/>
        <v>771290.18</v>
      </c>
      <c r="AH139" s="31">
        <f t="shared" si="13"/>
        <v>165000</v>
      </c>
      <c r="AI139" s="21">
        <f t="shared" si="14"/>
        <v>606290.18000000005</v>
      </c>
      <c r="AJ139" s="15">
        <f t="shared" si="15"/>
        <v>1265518.76</v>
      </c>
      <c r="AK139" s="16">
        <f t="shared" si="16"/>
        <v>1479394.3900000001</v>
      </c>
      <c r="AL139" s="26">
        <f t="shared" si="17"/>
        <v>-213875.63000000012</v>
      </c>
    </row>
    <row r="140" spans="1:38" x14ac:dyDescent="0.25">
      <c r="A140" s="1" t="s">
        <v>493</v>
      </c>
      <c r="B140" s="1" t="s">
        <v>494</v>
      </c>
      <c r="C140" s="66">
        <v>5183</v>
      </c>
      <c r="D140" s="67" t="s">
        <v>1201</v>
      </c>
      <c r="E140" t="s">
        <v>3124</v>
      </c>
      <c r="F140" s="301">
        <v>216359.7</v>
      </c>
      <c r="G140" s="301">
        <v>0</v>
      </c>
      <c r="H140" s="301">
        <v>133199.4</v>
      </c>
      <c r="J140">
        <v>40681.4</v>
      </c>
      <c r="K140">
        <v>666862.11</v>
      </c>
      <c r="P140" s="301">
        <v>-15160</v>
      </c>
      <c r="R140">
        <v>-1975188.72</v>
      </c>
      <c r="T140">
        <v>3234091.19</v>
      </c>
      <c r="W140" s="301">
        <v>923407.71</v>
      </c>
      <c r="Z140" s="301">
        <v>328209</v>
      </c>
      <c r="AA140" s="301">
        <v>4500</v>
      </c>
      <c r="AB140">
        <v>463445</v>
      </c>
      <c r="AE140">
        <v>998293.75</v>
      </c>
      <c r="AF140">
        <v>72490.320000000007</v>
      </c>
      <c r="AG140" s="76">
        <f t="shared" si="12"/>
        <v>349559.1</v>
      </c>
      <c r="AH140" s="31">
        <f t="shared" si="13"/>
        <v>-15160</v>
      </c>
      <c r="AI140" s="21">
        <f t="shared" si="14"/>
        <v>364719.1</v>
      </c>
      <c r="AJ140" s="15">
        <f t="shared" si="15"/>
        <v>1256116.71</v>
      </c>
      <c r="AK140" s="16">
        <f t="shared" si="16"/>
        <v>1534229.07</v>
      </c>
      <c r="AL140" s="26">
        <f t="shared" si="17"/>
        <v>-278112.3600000001</v>
      </c>
    </row>
    <row r="141" spans="1:38" x14ac:dyDescent="0.25">
      <c r="A141" s="1" t="s">
        <v>493</v>
      </c>
      <c r="B141" s="1" t="s">
        <v>494</v>
      </c>
      <c r="C141" s="66">
        <v>3400</v>
      </c>
      <c r="D141" s="67" t="s">
        <v>1202</v>
      </c>
      <c r="E141" t="s">
        <v>3125</v>
      </c>
      <c r="F141" s="301">
        <v>242205.08</v>
      </c>
      <c r="G141" s="301">
        <v>15000</v>
      </c>
      <c r="H141" s="301">
        <v>133686.44</v>
      </c>
      <c r="J141">
        <v>390712.94</v>
      </c>
      <c r="K141">
        <v>66582.960000000006</v>
      </c>
      <c r="R141">
        <v>-1020153.28</v>
      </c>
      <c r="T141">
        <v>1809525.85</v>
      </c>
      <c r="W141" s="301">
        <v>843227.94</v>
      </c>
      <c r="Z141" s="301">
        <v>406161.45</v>
      </c>
      <c r="AA141" s="301">
        <v>4042.3</v>
      </c>
      <c r="AB141">
        <v>492340.75</v>
      </c>
      <c r="AE141">
        <v>705584.44</v>
      </c>
      <c r="AF141">
        <v>32244.15</v>
      </c>
      <c r="AG141" s="76">
        <f t="shared" si="12"/>
        <v>390891.52000000002</v>
      </c>
      <c r="AH141" s="31">
        <f t="shared" si="13"/>
        <v>0</v>
      </c>
      <c r="AI141" s="21">
        <f t="shared" si="14"/>
        <v>390891.52000000002</v>
      </c>
      <c r="AJ141" s="15">
        <f t="shared" si="15"/>
        <v>1253431.69</v>
      </c>
      <c r="AK141" s="16">
        <f t="shared" si="16"/>
        <v>1230169.3399999999</v>
      </c>
      <c r="AL141" s="26">
        <f t="shared" si="17"/>
        <v>23262.350000000093</v>
      </c>
    </row>
    <row r="142" spans="1:38" x14ac:dyDescent="0.25">
      <c r="A142" s="1" t="s">
        <v>493</v>
      </c>
      <c r="B142" s="1" t="s">
        <v>494</v>
      </c>
      <c r="C142" s="66">
        <v>7272</v>
      </c>
      <c r="D142" s="67" t="s">
        <v>1203</v>
      </c>
      <c r="E142" t="s">
        <v>3126</v>
      </c>
      <c r="F142" s="301">
        <v>451129.05</v>
      </c>
      <c r="G142" s="301">
        <v>0</v>
      </c>
      <c r="H142" s="301">
        <v>73420.53</v>
      </c>
      <c r="J142">
        <v>898162.12</v>
      </c>
      <c r="K142">
        <v>773263.28</v>
      </c>
      <c r="P142" s="301">
        <v>13678</v>
      </c>
      <c r="R142">
        <v>1154674.74</v>
      </c>
      <c r="T142">
        <v>1034850.95</v>
      </c>
      <c r="W142" s="301">
        <v>1184145.8600000001</v>
      </c>
      <c r="Z142" s="301">
        <v>438238.5</v>
      </c>
      <c r="AA142" s="301">
        <v>4500</v>
      </c>
      <c r="AB142">
        <v>660515.5</v>
      </c>
      <c r="AE142">
        <v>926761.34</v>
      </c>
      <c r="AF142">
        <v>41633.730000000003</v>
      </c>
      <c r="AG142" s="76">
        <f t="shared" si="12"/>
        <v>524549.57999999996</v>
      </c>
      <c r="AH142" s="31">
        <f t="shared" si="13"/>
        <v>13678</v>
      </c>
      <c r="AI142" s="21">
        <f t="shared" si="14"/>
        <v>510871.57999999996</v>
      </c>
      <c r="AJ142" s="15">
        <f t="shared" si="15"/>
        <v>1626884.36</v>
      </c>
      <c r="AK142" s="16">
        <f t="shared" si="16"/>
        <v>1628910.5699999998</v>
      </c>
      <c r="AL142" s="26">
        <f t="shared" si="17"/>
        <v>-2026.2099999997299</v>
      </c>
    </row>
    <row r="143" spans="1:38" x14ac:dyDescent="0.25">
      <c r="A143" s="1" t="s">
        <v>493</v>
      </c>
      <c r="B143" s="1" t="s">
        <v>494</v>
      </c>
      <c r="C143" s="66">
        <v>4130</v>
      </c>
      <c r="D143" s="67" t="s">
        <v>1204</v>
      </c>
      <c r="E143" t="s">
        <v>3127</v>
      </c>
      <c r="F143" s="301">
        <v>483795.63</v>
      </c>
      <c r="G143" s="301">
        <v>0</v>
      </c>
      <c r="H143" s="301">
        <v>75978</v>
      </c>
      <c r="J143">
        <v>105610.69</v>
      </c>
      <c r="K143">
        <v>31712</v>
      </c>
      <c r="P143" s="301">
        <v>48304.9</v>
      </c>
      <c r="R143">
        <v>-1184545.1399999999</v>
      </c>
      <c r="T143">
        <v>1778360.15</v>
      </c>
      <c r="W143" s="301">
        <v>1021601.6</v>
      </c>
      <c r="Z143" s="301">
        <v>500173.5</v>
      </c>
      <c r="AA143" s="301">
        <v>9000</v>
      </c>
      <c r="AB143">
        <v>695975.5</v>
      </c>
      <c r="AE143">
        <v>738128.06</v>
      </c>
      <c r="AF143">
        <v>14825.07</v>
      </c>
      <c r="AG143" s="76">
        <f t="shared" si="12"/>
        <v>559773.63</v>
      </c>
      <c r="AH143" s="31">
        <f t="shared" si="13"/>
        <v>48304.9</v>
      </c>
      <c r="AI143" s="21">
        <f t="shared" si="14"/>
        <v>511468.73</v>
      </c>
      <c r="AJ143" s="15">
        <f t="shared" si="15"/>
        <v>1530775.1</v>
      </c>
      <c r="AK143" s="16">
        <f t="shared" si="16"/>
        <v>1448928.6300000001</v>
      </c>
      <c r="AL143" s="26">
        <f t="shared" si="17"/>
        <v>81846.469999999972</v>
      </c>
    </row>
    <row r="144" spans="1:38" x14ac:dyDescent="0.25">
      <c r="A144" s="1" t="s">
        <v>493</v>
      </c>
      <c r="B144" s="1" t="s">
        <v>494</v>
      </c>
      <c r="C144" s="66">
        <v>3177</v>
      </c>
      <c r="D144" s="67" t="s">
        <v>1205</v>
      </c>
      <c r="E144" t="s">
        <v>3128</v>
      </c>
      <c r="F144" s="301">
        <v>221260.16</v>
      </c>
      <c r="G144" s="301">
        <v>90285</v>
      </c>
      <c r="H144" s="301">
        <v>129457.24</v>
      </c>
      <c r="J144">
        <v>470497.99</v>
      </c>
      <c r="K144">
        <v>3247.33</v>
      </c>
      <c r="P144" s="301">
        <v>98444.25</v>
      </c>
      <c r="R144">
        <v>-1677638.01</v>
      </c>
      <c r="T144">
        <v>2463401.71</v>
      </c>
      <c r="W144" s="301">
        <v>871498.01</v>
      </c>
      <c r="X144" s="301">
        <v>119455</v>
      </c>
      <c r="Z144" s="301">
        <v>463470</v>
      </c>
      <c r="AA144" s="301">
        <v>4500</v>
      </c>
      <c r="AB144">
        <v>580600</v>
      </c>
      <c r="AE144">
        <v>808946.73</v>
      </c>
      <c r="AF144">
        <v>37475.01</v>
      </c>
      <c r="AG144" s="76">
        <f t="shared" si="12"/>
        <v>441002.4</v>
      </c>
      <c r="AH144" s="31">
        <f t="shared" si="13"/>
        <v>98444.25</v>
      </c>
      <c r="AI144" s="21">
        <f t="shared" si="14"/>
        <v>342558.15</v>
      </c>
      <c r="AJ144" s="15">
        <f t="shared" si="15"/>
        <v>1458923.01</v>
      </c>
      <c r="AK144" s="16">
        <f t="shared" si="16"/>
        <v>1427021.74</v>
      </c>
      <c r="AL144" s="26">
        <f t="shared" si="17"/>
        <v>31901.270000000019</v>
      </c>
    </row>
    <row r="145" spans="1:38" x14ac:dyDescent="0.25">
      <c r="A145" s="1" t="s">
        <v>493</v>
      </c>
      <c r="B145" s="1" t="s">
        <v>494</v>
      </c>
      <c r="C145" s="66">
        <v>5043</v>
      </c>
      <c r="D145" s="67" t="s">
        <v>1206</v>
      </c>
      <c r="E145" t="s">
        <v>3129</v>
      </c>
      <c r="F145" s="301">
        <v>520244.12</v>
      </c>
      <c r="G145" s="301">
        <v>58900</v>
      </c>
      <c r="H145" s="301">
        <v>212726.98</v>
      </c>
      <c r="J145">
        <v>21923.81</v>
      </c>
      <c r="K145">
        <v>19255.32</v>
      </c>
      <c r="P145" s="301">
        <v>90009.12</v>
      </c>
      <c r="R145">
        <v>-897136.65</v>
      </c>
      <c r="T145">
        <v>1748544.54</v>
      </c>
      <c r="W145" s="301">
        <v>1233094.97</v>
      </c>
      <c r="Y145" s="301">
        <v>20.49</v>
      </c>
      <c r="Z145" s="301">
        <v>742544.5</v>
      </c>
      <c r="AA145" s="301">
        <v>4500</v>
      </c>
      <c r="AB145">
        <v>842006.5</v>
      </c>
      <c r="AC145">
        <v>20584</v>
      </c>
      <c r="AE145">
        <v>1154638.5900000001</v>
      </c>
      <c r="AF145">
        <v>11995.15</v>
      </c>
      <c r="AG145" s="76">
        <f t="shared" si="12"/>
        <v>791871.1</v>
      </c>
      <c r="AH145" s="31">
        <f t="shared" si="13"/>
        <v>90009.12</v>
      </c>
      <c r="AI145" s="21">
        <f t="shared" si="14"/>
        <v>701861.98</v>
      </c>
      <c r="AJ145" s="15">
        <f t="shared" si="15"/>
        <v>1980159.96</v>
      </c>
      <c r="AK145" s="16">
        <f t="shared" si="16"/>
        <v>2029224.24</v>
      </c>
      <c r="AL145" s="26">
        <f t="shared" si="17"/>
        <v>-49064.280000000028</v>
      </c>
    </row>
    <row r="146" spans="1:38" x14ac:dyDescent="0.25">
      <c r="A146" s="1" t="s">
        <v>493</v>
      </c>
      <c r="B146" s="1" t="s">
        <v>494</v>
      </c>
      <c r="C146" s="66">
        <v>4781</v>
      </c>
      <c r="D146" s="67" t="s">
        <v>1207</v>
      </c>
      <c r="E146" t="s">
        <v>3130</v>
      </c>
      <c r="F146" s="301">
        <v>394261.12</v>
      </c>
      <c r="G146" s="301">
        <v>52500</v>
      </c>
      <c r="H146" s="301">
        <v>234004.75</v>
      </c>
      <c r="J146">
        <v>1049613.1200000001</v>
      </c>
      <c r="K146">
        <v>46116.19</v>
      </c>
      <c r="R146">
        <v>1209491.26</v>
      </c>
      <c r="T146">
        <v>577706.88</v>
      </c>
      <c r="W146" s="301">
        <v>1082324.3899999999</v>
      </c>
      <c r="Z146" s="301">
        <v>738216.5</v>
      </c>
      <c r="AA146" s="301">
        <v>4500</v>
      </c>
      <c r="AB146">
        <v>932027.38</v>
      </c>
      <c r="AE146">
        <v>893448.58</v>
      </c>
      <c r="AF146">
        <v>39408.480000000003</v>
      </c>
      <c r="AG146" s="76">
        <f t="shared" si="12"/>
        <v>680765.87</v>
      </c>
      <c r="AH146" s="31">
        <f t="shared" si="13"/>
        <v>0</v>
      </c>
      <c r="AI146" s="21">
        <f t="shared" si="14"/>
        <v>680765.87</v>
      </c>
      <c r="AJ146" s="15">
        <f t="shared" si="15"/>
        <v>1825040.89</v>
      </c>
      <c r="AK146" s="16">
        <f t="shared" si="16"/>
        <v>1864884.44</v>
      </c>
      <c r="AL146" s="26">
        <f t="shared" si="17"/>
        <v>-39843.550000000047</v>
      </c>
    </row>
    <row r="147" spans="1:38" x14ac:dyDescent="0.25">
      <c r="A147" s="1" t="s">
        <v>493</v>
      </c>
      <c r="B147" s="1" t="s">
        <v>494</v>
      </c>
      <c r="C147" s="66">
        <v>7022</v>
      </c>
      <c r="D147" s="67" t="s">
        <v>1208</v>
      </c>
      <c r="E147" t="s">
        <v>3131</v>
      </c>
      <c r="F147" s="301">
        <v>565781.26</v>
      </c>
      <c r="G147" s="301">
        <v>0</v>
      </c>
      <c r="H147" s="301">
        <v>235595.66</v>
      </c>
      <c r="J147">
        <v>62203.02</v>
      </c>
      <c r="K147">
        <v>83827.55</v>
      </c>
      <c r="P147" s="301">
        <v>191269.82</v>
      </c>
      <c r="R147">
        <v>-1607109.34</v>
      </c>
      <c r="T147">
        <v>3628551.99</v>
      </c>
      <c r="W147" s="301">
        <v>1057047.19</v>
      </c>
      <c r="X147" s="301">
        <v>610499</v>
      </c>
      <c r="Y147" s="301">
        <v>28.91</v>
      </c>
      <c r="Z147" s="301">
        <v>822727.5</v>
      </c>
      <c r="AA147" s="301">
        <v>4500</v>
      </c>
      <c r="AB147">
        <v>956427.5</v>
      </c>
      <c r="AC147">
        <v>4500</v>
      </c>
      <c r="AE147">
        <v>2156185.2200000002</v>
      </c>
      <c r="AF147">
        <v>9994.86</v>
      </c>
      <c r="AG147" s="76">
        <f t="shared" si="12"/>
        <v>801376.92</v>
      </c>
      <c r="AH147" s="31">
        <f t="shared" si="13"/>
        <v>191269.82</v>
      </c>
      <c r="AI147" s="21">
        <f t="shared" si="14"/>
        <v>610107.10000000009</v>
      </c>
      <c r="AJ147" s="15">
        <f t="shared" si="15"/>
        <v>2494802.5999999996</v>
      </c>
      <c r="AK147" s="16">
        <f t="shared" si="16"/>
        <v>3127107.58</v>
      </c>
      <c r="AL147" s="26">
        <f t="shared" si="17"/>
        <v>-632304.98000000045</v>
      </c>
    </row>
    <row r="148" spans="1:38" x14ac:dyDescent="0.25">
      <c r="A148" s="1" t="s">
        <v>493</v>
      </c>
      <c r="B148" s="1" t="s">
        <v>494</v>
      </c>
      <c r="C148" s="66">
        <v>5099</v>
      </c>
      <c r="D148" s="67" t="s">
        <v>1209</v>
      </c>
      <c r="E148" t="s">
        <v>3132</v>
      </c>
      <c r="F148" s="301">
        <v>813625.34</v>
      </c>
      <c r="G148" s="301">
        <v>0</v>
      </c>
      <c r="H148" s="301">
        <v>382435.25</v>
      </c>
      <c r="J148">
        <v>447618.97</v>
      </c>
      <c r="K148">
        <v>51284.800000000003</v>
      </c>
      <c r="P148" s="301">
        <v>188832</v>
      </c>
      <c r="R148">
        <v>-710280.34</v>
      </c>
      <c r="T148">
        <v>2252597.11</v>
      </c>
      <c r="W148" s="301">
        <v>1085330.3500000001</v>
      </c>
      <c r="X148" s="301">
        <v>12000</v>
      </c>
      <c r="Z148" s="301">
        <v>590205</v>
      </c>
      <c r="AA148" s="301">
        <v>9000</v>
      </c>
      <c r="AB148">
        <v>737257</v>
      </c>
      <c r="AE148">
        <v>991287.24</v>
      </c>
      <c r="AF148">
        <v>25266.240000000002</v>
      </c>
      <c r="AG148" s="76">
        <f t="shared" si="12"/>
        <v>1196060.5899999999</v>
      </c>
      <c r="AH148" s="31">
        <f t="shared" si="13"/>
        <v>188832</v>
      </c>
      <c r="AI148" s="21">
        <f t="shared" si="14"/>
        <v>1007228.5899999999</v>
      </c>
      <c r="AJ148" s="15">
        <f t="shared" si="15"/>
        <v>1696535.35</v>
      </c>
      <c r="AK148" s="16">
        <f t="shared" si="16"/>
        <v>1753810.48</v>
      </c>
      <c r="AL148" s="26">
        <f t="shared" si="17"/>
        <v>-57275.129999999888</v>
      </c>
    </row>
    <row r="149" spans="1:38" x14ac:dyDescent="0.25">
      <c r="A149" s="1" t="s">
        <v>493</v>
      </c>
      <c r="B149" s="1" t="s">
        <v>494</v>
      </c>
      <c r="C149" s="66">
        <v>2341</v>
      </c>
      <c r="D149" s="67" t="s">
        <v>1210</v>
      </c>
      <c r="E149" t="s">
        <v>3133</v>
      </c>
      <c r="F149" s="301">
        <v>242329.51</v>
      </c>
      <c r="G149" s="301">
        <v>0</v>
      </c>
      <c r="H149" s="301">
        <v>40423.519999999997</v>
      </c>
      <c r="J149">
        <v>1191778.32</v>
      </c>
      <c r="K149">
        <v>12298.98</v>
      </c>
      <c r="P149" s="301">
        <v>43800</v>
      </c>
      <c r="R149">
        <v>875914.91</v>
      </c>
      <c r="T149">
        <v>605433.22</v>
      </c>
      <c r="W149" s="301">
        <v>655862.76</v>
      </c>
      <c r="Z149" s="301">
        <v>353115</v>
      </c>
      <c r="AB149">
        <v>495243</v>
      </c>
      <c r="AE149">
        <v>525328.06000000006</v>
      </c>
      <c r="AF149">
        <v>35779.5</v>
      </c>
      <c r="AG149" s="76">
        <f t="shared" si="12"/>
        <v>282753.03000000003</v>
      </c>
      <c r="AH149" s="31">
        <f t="shared" si="13"/>
        <v>43800</v>
      </c>
      <c r="AI149" s="21">
        <f t="shared" si="14"/>
        <v>238953.03000000003</v>
      </c>
      <c r="AJ149" s="15">
        <f t="shared" si="15"/>
        <v>1008977.76</v>
      </c>
      <c r="AK149" s="16">
        <f t="shared" si="16"/>
        <v>1056350.56</v>
      </c>
      <c r="AL149" s="26">
        <f t="shared" si="17"/>
        <v>-47372.800000000047</v>
      </c>
    </row>
    <row r="150" spans="1:38" x14ac:dyDescent="0.25">
      <c r="A150" s="1" t="s">
        <v>493</v>
      </c>
      <c r="B150" s="1" t="s">
        <v>494</v>
      </c>
      <c r="C150" s="66">
        <v>1923</v>
      </c>
      <c r="D150" s="67" t="s">
        <v>1211</v>
      </c>
      <c r="E150" t="s">
        <v>3134</v>
      </c>
      <c r="F150" s="301">
        <v>138843.98000000001</v>
      </c>
      <c r="G150" s="301">
        <v>0</v>
      </c>
      <c r="H150" s="301">
        <v>104510.56</v>
      </c>
      <c r="J150">
        <v>1229253.3500000001</v>
      </c>
      <c r="K150">
        <v>17779.669999999998</v>
      </c>
      <c r="P150" s="301">
        <v>25497.05</v>
      </c>
      <c r="R150">
        <v>927555.26</v>
      </c>
      <c r="T150">
        <v>698047.3</v>
      </c>
      <c r="W150" s="301">
        <v>392276.1</v>
      </c>
      <c r="X150" s="301">
        <v>34819.49</v>
      </c>
      <c r="Z150" s="301">
        <v>498178.5</v>
      </c>
      <c r="AA150" s="301">
        <v>9000</v>
      </c>
      <c r="AB150">
        <v>631400.5</v>
      </c>
      <c r="AE150">
        <v>392475.3</v>
      </c>
      <c r="AF150">
        <v>29060.34</v>
      </c>
      <c r="AG150" s="76">
        <f t="shared" si="12"/>
        <v>243354.54</v>
      </c>
      <c r="AH150" s="31">
        <f t="shared" si="13"/>
        <v>25497.05</v>
      </c>
      <c r="AI150" s="21">
        <f t="shared" si="14"/>
        <v>217857.49000000002</v>
      </c>
      <c r="AJ150" s="15">
        <f t="shared" si="15"/>
        <v>934274.09</v>
      </c>
      <c r="AK150" s="16">
        <f t="shared" si="16"/>
        <v>1052936.1400000001</v>
      </c>
      <c r="AL150" s="26">
        <f t="shared" si="17"/>
        <v>-118662.05000000016</v>
      </c>
    </row>
    <row r="151" spans="1:38" x14ac:dyDescent="0.25">
      <c r="A151" s="1" t="s">
        <v>493</v>
      </c>
      <c r="B151" s="1" t="s">
        <v>494</v>
      </c>
      <c r="C151" s="66">
        <v>1617</v>
      </c>
      <c r="D151" s="67" t="s">
        <v>1212</v>
      </c>
      <c r="E151" t="s">
        <v>3135</v>
      </c>
      <c r="F151" s="301">
        <v>106769.49</v>
      </c>
      <c r="G151" s="301">
        <v>0</v>
      </c>
      <c r="H151" s="301">
        <v>148802.34</v>
      </c>
      <c r="J151">
        <v>859884.38</v>
      </c>
      <c r="K151">
        <v>18175.990000000002</v>
      </c>
      <c r="P151" s="301">
        <v>38890.33</v>
      </c>
      <c r="R151">
        <v>587481.24</v>
      </c>
      <c r="T151">
        <v>399608.02</v>
      </c>
      <c r="W151" s="301">
        <v>551605.12</v>
      </c>
      <c r="X151" s="301">
        <v>16700</v>
      </c>
      <c r="Z151" s="301">
        <v>563572.5</v>
      </c>
      <c r="AA151" s="301">
        <v>6500</v>
      </c>
      <c r="AB151">
        <v>644248.5</v>
      </c>
      <c r="AE151">
        <v>338710.01</v>
      </c>
      <c r="AF151">
        <v>27789</v>
      </c>
      <c r="AG151" s="76">
        <f t="shared" ref="AG151:AG189" si="18">SUM(F151:I151)</f>
        <v>255571.83000000002</v>
      </c>
      <c r="AH151" s="31">
        <f t="shared" ref="AH151:AH189" si="19">SUM(L151:P151)</f>
        <v>38890.33</v>
      </c>
      <c r="AI151" s="21">
        <f t="shared" ref="AI151:AI189" si="20">AG151-AH151</f>
        <v>216681.5</v>
      </c>
      <c r="AJ151" s="15">
        <f t="shared" ref="AJ151:AJ189" si="21">SUM(U151:AA151)</f>
        <v>1138377.6200000001</v>
      </c>
      <c r="AK151" s="16">
        <f t="shared" ref="AK151:AK189" si="22">SUM(AB151:AF151)</f>
        <v>1010747.51</v>
      </c>
      <c r="AL151" s="26">
        <f t="shared" si="17"/>
        <v>127630.1100000001</v>
      </c>
    </row>
    <row r="152" spans="1:38" x14ac:dyDescent="0.25">
      <c r="A152" s="1" t="s">
        <v>493</v>
      </c>
      <c r="B152" s="1" t="s">
        <v>494</v>
      </c>
      <c r="C152" s="66">
        <v>1689</v>
      </c>
      <c r="D152" s="67" t="s">
        <v>1213</v>
      </c>
      <c r="E152" t="s">
        <v>3136</v>
      </c>
      <c r="F152" s="301">
        <v>266067.40000000002</v>
      </c>
      <c r="G152" s="301">
        <v>0</v>
      </c>
      <c r="H152" s="301">
        <v>84549.29</v>
      </c>
      <c r="J152">
        <v>302022.21000000002</v>
      </c>
      <c r="K152">
        <v>97856.76</v>
      </c>
      <c r="P152" s="301">
        <v>58030</v>
      </c>
      <c r="R152">
        <v>-1009202.71</v>
      </c>
      <c r="T152">
        <v>1677902.08</v>
      </c>
      <c r="W152" s="301">
        <v>608102.05000000005</v>
      </c>
      <c r="X152" s="301">
        <v>11970</v>
      </c>
      <c r="Y152" s="301">
        <v>31.2</v>
      </c>
      <c r="Z152" s="301">
        <v>412637</v>
      </c>
      <c r="AA152" s="301">
        <v>4500</v>
      </c>
      <c r="AB152">
        <v>565263</v>
      </c>
      <c r="AC152">
        <v>1500</v>
      </c>
      <c r="AE152">
        <v>418176.94</v>
      </c>
      <c r="AF152">
        <v>24476.52</v>
      </c>
      <c r="AG152" s="76">
        <f t="shared" si="18"/>
        <v>350616.69</v>
      </c>
      <c r="AH152" s="31">
        <f t="shared" si="19"/>
        <v>58030</v>
      </c>
      <c r="AI152" s="21">
        <f t="shared" si="20"/>
        <v>292586.69</v>
      </c>
      <c r="AJ152" s="15">
        <f t="shared" si="21"/>
        <v>1037240.25</v>
      </c>
      <c r="AK152" s="16">
        <f t="shared" si="22"/>
        <v>1009416.46</v>
      </c>
      <c r="AL152" s="26">
        <f t="shared" si="17"/>
        <v>27823.790000000037</v>
      </c>
    </row>
    <row r="153" spans="1:38" x14ac:dyDescent="0.25">
      <c r="A153" s="1" t="s">
        <v>493</v>
      </c>
      <c r="B153" s="1" t="s">
        <v>494</v>
      </c>
      <c r="C153" s="66">
        <v>4089</v>
      </c>
      <c r="D153" s="67" t="s">
        <v>1214</v>
      </c>
      <c r="E153" t="s">
        <v>3137</v>
      </c>
      <c r="F153" s="301">
        <v>370725.77</v>
      </c>
      <c r="G153" s="301">
        <v>24500</v>
      </c>
      <c r="H153" s="301">
        <v>218135.22</v>
      </c>
      <c r="J153">
        <v>801984.92</v>
      </c>
      <c r="K153">
        <v>54923.51</v>
      </c>
      <c r="P153" s="301">
        <v>190733.4</v>
      </c>
      <c r="R153">
        <v>662257.37</v>
      </c>
      <c r="T153">
        <v>511906.95</v>
      </c>
      <c r="W153" s="301">
        <v>993290.59</v>
      </c>
      <c r="X153" s="301">
        <v>71923</v>
      </c>
      <c r="Y153" s="301">
        <v>10.82</v>
      </c>
      <c r="Z153" s="301">
        <v>942154.5</v>
      </c>
      <c r="AA153" s="301">
        <v>21000</v>
      </c>
      <c r="AB153">
        <v>1160928.5</v>
      </c>
      <c r="AE153">
        <v>641351.56999999995</v>
      </c>
      <c r="AF153">
        <v>34453.199999999997</v>
      </c>
      <c r="AG153" s="76">
        <f t="shared" si="18"/>
        <v>613360.99</v>
      </c>
      <c r="AH153" s="31">
        <f t="shared" si="19"/>
        <v>190733.4</v>
      </c>
      <c r="AI153" s="21">
        <f t="shared" si="20"/>
        <v>422627.58999999997</v>
      </c>
      <c r="AJ153" s="15">
        <f t="shared" si="21"/>
        <v>2028378.91</v>
      </c>
      <c r="AK153" s="16">
        <f t="shared" si="22"/>
        <v>1836733.2699999998</v>
      </c>
      <c r="AL153" s="26">
        <f t="shared" si="17"/>
        <v>191645.64000000013</v>
      </c>
    </row>
    <row r="154" spans="1:38" x14ac:dyDescent="0.25">
      <c r="A154" s="1" t="s">
        <v>493</v>
      </c>
      <c r="B154" s="1" t="s">
        <v>494</v>
      </c>
      <c r="C154" s="66">
        <v>5940</v>
      </c>
      <c r="D154" s="67" t="s">
        <v>1215</v>
      </c>
      <c r="E154" t="s">
        <v>3138</v>
      </c>
      <c r="F154" s="301">
        <v>525070.02</v>
      </c>
      <c r="G154" s="301">
        <v>0</v>
      </c>
      <c r="H154" s="301">
        <v>165800.76999999999</v>
      </c>
      <c r="J154">
        <v>728342.34</v>
      </c>
      <c r="K154">
        <v>149627.32999999999</v>
      </c>
      <c r="P154" s="301">
        <v>83500</v>
      </c>
      <c r="R154">
        <v>-1553505.16</v>
      </c>
      <c r="T154">
        <v>3252587.34</v>
      </c>
      <c r="W154" s="301">
        <v>768172.09</v>
      </c>
      <c r="X154" s="301">
        <v>72000</v>
      </c>
      <c r="Y154" s="301">
        <v>2.68</v>
      </c>
      <c r="Z154" s="301">
        <v>601198</v>
      </c>
      <c r="AA154" s="301">
        <v>12000</v>
      </c>
      <c r="AB154">
        <v>810670</v>
      </c>
      <c r="AE154">
        <v>867724.63</v>
      </c>
      <c r="AF154">
        <v>58042.36</v>
      </c>
      <c r="AG154" s="76">
        <f t="shared" si="18"/>
        <v>690870.79</v>
      </c>
      <c r="AH154" s="31">
        <f t="shared" si="19"/>
        <v>83500</v>
      </c>
      <c r="AI154" s="21">
        <f t="shared" si="20"/>
        <v>607370.79</v>
      </c>
      <c r="AJ154" s="15">
        <f t="shared" si="21"/>
        <v>1453372.77</v>
      </c>
      <c r="AK154" s="16">
        <f t="shared" si="22"/>
        <v>1736436.99</v>
      </c>
      <c r="AL154" s="26">
        <f t="shared" si="17"/>
        <v>-283064.21999999997</v>
      </c>
    </row>
    <row r="155" spans="1:38" x14ac:dyDescent="0.25">
      <c r="A155" s="1" t="s">
        <v>493</v>
      </c>
      <c r="B155" s="1" t="s">
        <v>494</v>
      </c>
      <c r="C155" s="66">
        <v>3290</v>
      </c>
      <c r="D155" s="67" t="s">
        <v>1216</v>
      </c>
      <c r="E155" t="s">
        <v>3183</v>
      </c>
      <c r="F155" s="301">
        <v>463557.25</v>
      </c>
      <c r="G155" s="301">
        <v>0</v>
      </c>
      <c r="H155" s="301">
        <v>122718.12</v>
      </c>
      <c r="J155">
        <v>1547706.92</v>
      </c>
      <c r="K155">
        <v>88925.41</v>
      </c>
      <c r="P155" s="301">
        <v>213064.07</v>
      </c>
      <c r="R155">
        <v>-529564.99</v>
      </c>
      <c r="T155">
        <v>2705484.32</v>
      </c>
      <c r="W155" s="301">
        <v>666248.59</v>
      </c>
      <c r="Z155" s="301">
        <v>375849</v>
      </c>
      <c r="AA155" s="301">
        <v>4500</v>
      </c>
      <c r="AB155">
        <v>499922</v>
      </c>
      <c r="AE155">
        <v>672966.06</v>
      </c>
      <c r="AF155">
        <v>42647.73</v>
      </c>
      <c r="AG155" s="76">
        <f t="shared" si="18"/>
        <v>586275.37</v>
      </c>
      <c r="AH155" s="31">
        <f t="shared" si="19"/>
        <v>213064.07</v>
      </c>
      <c r="AI155" s="21">
        <f t="shared" si="20"/>
        <v>373211.3</v>
      </c>
      <c r="AJ155" s="15">
        <f t="shared" si="21"/>
        <v>1046597.59</v>
      </c>
      <c r="AK155" s="16">
        <f t="shared" si="22"/>
        <v>1215535.79</v>
      </c>
      <c r="AL155" s="26">
        <f t="shared" si="17"/>
        <v>-168938.20000000007</v>
      </c>
    </row>
    <row r="156" spans="1:38" x14ac:dyDescent="0.25">
      <c r="A156" s="1" t="s">
        <v>497</v>
      </c>
      <c r="B156" s="1" t="s">
        <v>498</v>
      </c>
      <c r="C156" s="66">
        <v>3875</v>
      </c>
      <c r="D156" s="67" t="s">
        <v>1217</v>
      </c>
      <c r="E156" t="s">
        <v>3139</v>
      </c>
      <c r="F156" s="301">
        <v>364612.41</v>
      </c>
      <c r="G156" s="301">
        <v>0</v>
      </c>
      <c r="H156" s="301">
        <v>62544.81</v>
      </c>
      <c r="J156">
        <v>345974.45</v>
      </c>
      <c r="K156">
        <v>200647.89</v>
      </c>
      <c r="P156" s="301">
        <v>668.04</v>
      </c>
      <c r="S156">
        <v>-780268.44</v>
      </c>
      <c r="T156">
        <v>1733406.94</v>
      </c>
      <c r="W156" s="301">
        <v>489016.81</v>
      </c>
      <c r="Z156" s="301">
        <v>578080</v>
      </c>
      <c r="AA156" s="301">
        <v>3000</v>
      </c>
      <c r="AB156">
        <v>793589</v>
      </c>
      <c r="AE156">
        <v>64534.84</v>
      </c>
      <c r="AF156">
        <v>78904.95</v>
      </c>
      <c r="AG156" s="76">
        <f t="shared" si="18"/>
        <v>427157.22</v>
      </c>
      <c r="AH156" s="31">
        <f t="shared" si="19"/>
        <v>668.04</v>
      </c>
      <c r="AI156" s="21">
        <f t="shared" si="20"/>
        <v>426489.18</v>
      </c>
      <c r="AJ156" s="15">
        <f t="shared" si="21"/>
        <v>1070096.81</v>
      </c>
      <c r="AK156" s="16">
        <f t="shared" si="22"/>
        <v>937028.78999999992</v>
      </c>
      <c r="AL156" s="26">
        <f t="shared" si="17"/>
        <v>133068.02000000014</v>
      </c>
    </row>
    <row r="157" spans="1:38" x14ac:dyDescent="0.25">
      <c r="A157" s="1" t="s">
        <v>497</v>
      </c>
      <c r="B157" s="1" t="s">
        <v>498</v>
      </c>
      <c r="C157" s="66">
        <v>4209</v>
      </c>
      <c r="D157" s="67" t="s">
        <v>1218</v>
      </c>
      <c r="E157" t="s">
        <v>3140</v>
      </c>
      <c r="F157" s="301">
        <v>264123.03000000003</v>
      </c>
      <c r="G157" s="301">
        <v>0</v>
      </c>
      <c r="H157" s="301">
        <v>29799.1</v>
      </c>
      <c r="J157">
        <v>77280.11</v>
      </c>
      <c r="K157">
        <v>77814.5</v>
      </c>
      <c r="P157" s="301">
        <v>0</v>
      </c>
      <c r="S157">
        <v>-1475347.24</v>
      </c>
      <c r="T157">
        <v>1890457.72</v>
      </c>
      <c r="W157" s="301">
        <v>355389.99</v>
      </c>
      <c r="Z157" s="301">
        <v>366560</v>
      </c>
      <c r="AA157" s="301">
        <v>9000</v>
      </c>
      <c r="AB157">
        <v>457872</v>
      </c>
      <c r="AE157">
        <v>91411.74</v>
      </c>
      <c r="AF157">
        <v>9834.99</v>
      </c>
      <c r="AG157" s="76">
        <f t="shared" si="18"/>
        <v>293922.13</v>
      </c>
      <c r="AH157" s="31">
        <f t="shared" si="19"/>
        <v>0</v>
      </c>
      <c r="AI157" s="21">
        <f t="shared" si="20"/>
        <v>293922.13</v>
      </c>
      <c r="AJ157" s="15">
        <f t="shared" si="21"/>
        <v>730949.99</v>
      </c>
      <c r="AK157" s="16">
        <f t="shared" si="22"/>
        <v>559118.73</v>
      </c>
      <c r="AL157" s="26">
        <f t="shared" si="17"/>
        <v>171831.26</v>
      </c>
    </row>
    <row r="158" spans="1:38" x14ac:dyDescent="0.25">
      <c r="A158" s="1" t="s">
        <v>497</v>
      </c>
      <c r="B158" s="1" t="s">
        <v>498</v>
      </c>
      <c r="C158" s="66">
        <v>5209</v>
      </c>
      <c r="D158" s="67" t="s">
        <v>1219</v>
      </c>
      <c r="E158" t="s">
        <v>3141</v>
      </c>
      <c r="F158" s="301">
        <v>234155.68</v>
      </c>
      <c r="G158" s="301">
        <v>0</v>
      </c>
      <c r="H158" s="301">
        <v>105313.25</v>
      </c>
      <c r="J158">
        <v>2017001.08</v>
      </c>
      <c r="K158">
        <v>59758.25</v>
      </c>
      <c r="P158" s="301">
        <v>0</v>
      </c>
      <c r="S158">
        <v>1780157.03</v>
      </c>
      <c r="T158">
        <v>715300.29</v>
      </c>
      <c r="W158" s="301">
        <v>616905.77</v>
      </c>
      <c r="Y158" s="301">
        <v>14.23</v>
      </c>
      <c r="Z158" s="301">
        <v>427370</v>
      </c>
      <c r="AA158" s="301">
        <v>4500</v>
      </c>
      <c r="AB158">
        <v>670821</v>
      </c>
      <c r="AE158">
        <v>152370.37</v>
      </c>
      <c r="AF158">
        <v>95765.19</v>
      </c>
      <c r="AG158" s="76">
        <f t="shared" si="18"/>
        <v>339468.93</v>
      </c>
      <c r="AH158" s="31">
        <f t="shared" si="19"/>
        <v>0</v>
      </c>
      <c r="AI158" s="21">
        <f t="shared" si="20"/>
        <v>339468.93</v>
      </c>
      <c r="AJ158" s="15">
        <f t="shared" si="21"/>
        <v>1048790</v>
      </c>
      <c r="AK158" s="16">
        <f t="shared" si="22"/>
        <v>918956.56</v>
      </c>
      <c r="AL158" s="26">
        <f t="shared" si="17"/>
        <v>129833.43999999994</v>
      </c>
    </row>
    <row r="159" spans="1:38" x14ac:dyDescent="0.25">
      <c r="A159" s="1" t="s">
        <v>497</v>
      </c>
      <c r="B159" s="1" t="s">
        <v>498</v>
      </c>
      <c r="C159" s="66">
        <v>5460</v>
      </c>
      <c r="D159" s="67" t="s">
        <v>1220</v>
      </c>
      <c r="E159" t="s">
        <v>3142</v>
      </c>
      <c r="F159" s="301">
        <v>428731.86</v>
      </c>
      <c r="G159" s="301">
        <v>0</v>
      </c>
      <c r="H159" s="301">
        <v>128533.8</v>
      </c>
      <c r="J159">
        <v>129023.87</v>
      </c>
      <c r="K159">
        <v>121537.37</v>
      </c>
      <c r="P159" s="301">
        <v>0</v>
      </c>
      <c r="S159">
        <v>-819109.57</v>
      </c>
      <c r="T159">
        <v>1595931.52</v>
      </c>
      <c r="W159" s="301">
        <v>583948.1</v>
      </c>
      <c r="Z159" s="301">
        <v>406980</v>
      </c>
      <c r="AB159">
        <v>650638</v>
      </c>
      <c r="AE159">
        <v>96901.06</v>
      </c>
      <c r="AF159">
        <v>41957.34</v>
      </c>
      <c r="AG159" s="76">
        <f t="shared" si="18"/>
        <v>557265.66</v>
      </c>
      <c r="AH159" s="31">
        <f t="shared" si="19"/>
        <v>0</v>
      </c>
      <c r="AI159" s="21">
        <f t="shared" si="20"/>
        <v>557265.66</v>
      </c>
      <c r="AJ159" s="15">
        <f t="shared" si="21"/>
        <v>990928.1</v>
      </c>
      <c r="AK159" s="16">
        <f t="shared" si="22"/>
        <v>789496.4</v>
      </c>
      <c r="AL159" s="26">
        <f t="shared" si="17"/>
        <v>201431.69999999995</v>
      </c>
    </row>
    <row r="160" spans="1:38" x14ac:dyDescent="0.25">
      <c r="A160" s="1" t="s">
        <v>501</v>
      </c>
      <c r="B160" s="1" t="s">
        <v>502</v>
      </c>
      <c r="C160" s="66">
        <v>2090</v>
      </c>
      <c r="D160" s="67" t="s">
        <v>1221</v>
      </c>
      <c r="E160" t="s">
        <v>3143</v>
      </c>
      <c r="F160" s="301">
        <v>391846.73</v>
      </c>
      <c r="G160" s="301">
        <v>0</v>
      </c>
      <c r="H160" s="301">
        <v>38306.68</v>
      </c>
      <c r="J160">
        <v>254127.62</v>
      </c>
      <c r="K160">
        <v>158963.32</v>
      </c>
      <c r="P160" s="301">
        <v>0</v>
      </c>
      <c r="S160">
        <v>-1351937.17</v>
      </c>
      <c r="T160">
        <v>2218013.29</v>
      </c>
      <c r="W160" s="301">
        <v>214239.9</v>
      </c>
      <c r="Y160" s="301">
        <v>666</v>
      </c>
      <c r="Z160" s="301">
        <v>458783</v>
      </c>
      <c r="AB160">
        <v>570604</v>
      </c>
      <c r="AE160">
        <v>99227.93</v>
      </c>
      <c r="AF160">
        <v>28589.24</v>
      </c>
      <c r="AG160" s="76">
        <f t="shared" si="18"/>
        <v>430153.41</v>
      </c>
      <c r="AH160" s="31">
        <f t="shared" si="19"/>
        <v>0</v>
      </c>
      <c r="AI160" s="21">
        <f t="shared" si="20"/>
        <v>430153.41</v>
      </c>
      <c r="AJ160" s="15">
        <f t="shared" si="21"/>
        <v>673688.9</v>
      </c>
      <c r="AK160" s="16">
        <f t="shared" si="22"/>
        <v>698421.16999999993</v>
      </c>
      <c r="AL160" s="26">
        <f t="shared" si="17"/>
        <v>-24732.269999999902</v>
      </c>
    </row>
    <row r="161" spans="1:38" x14ac:dyDescent="0.25">
      <c r="A161" s="1" t="s">
        <v>501</v>
      </c>
      <c r="B161" s="1" t="s">
        <v>502</v>
      </c>
      <c r="C161" s="66">
        <v>3852</v>
      </c>
      <c r="D161" s="67" t="s">
        <v>1222</v>
      </c>
      <c r="E161" t="s">
        <v>3144</v>
      </c>
      <c r="F161" s="301">
        <v>400412.21</v>
      </c>
      <c r="G161" s="301">
        <v>0</v>
      </c>
      <c r="H161" s="301">
        <v>90185.39</v>
      </c>
      <c r="J161">
        <v>113350.96</v>
      </c>
      <c r="K161">
        <v>416901.17</v>
      </c>
      <c r="P161" s="301">
        <v>1519.09</v>
      </c>
      <c r="S161">
        <v>-765562.14</v>
      </c>
      <c r="T161">
        <v>1904185.77</v>
      </c>
      <c r="W161" s="301">
        <v>265539.24</v>
      </c>
      <c r="Y161" s="301">
        <v>19.3</v>
      </c>
      <c r="Z161" s="301">
        <v>765763.5</v>
      </c>
      <c r="AB161">
        <v>922202.5</v>
      </c>
      <c r="AE161">
        <v>106776.3</v>
      </c>
      <c r="AF161">
        <v>52218.73</v>
      </c>
      <c r="AG161" s="76">
        <f t="shared" si="18"/>
        <v>490597.60000000003</v>
      </c>
      <c r="AH161" s="31">
        <f t="shared" si="19"/>
        <v>1519.09</v>
      </c>
      <c r="AI161" s="21">
        <f t="shared" si="20"/>
        <v>489078.51</v>
      </c>
      <c r="AJ161" s="15">
        <f t="shared" si="21"/>
        <v>1031322.04</v>
      </c>
      <c r="AK161" s="16">
        <f t="shared" si="22"/>
        <v>1081197.53</v>
      </c>
      <c r="AL161" s="26">
        <f t="shared" si="17"/>
        <v>-49875.489999999991</v>
      </c>
    </row>
    <row r="162" spans="1:38" x14ac:dyDescent="0.25">
      <c r="A162" s="1" t="s">
        <v>501</v>
      </c>
      <c r="B162" s="1" t="s">
        <v>502</v>
      </c>
      <c r="C162" s="66">
        <v>4000</v>
      </c>
      <c r="D162" s="67" t="s">
        <v>1223</v>
      </c>
      <c r="E162" t="s">
        <v>3145</v>
      </c>
      <c r="F162" s="301">
        <v>252291.61</v>
      </c>
      <c r="G162" s="301">
        <v>0</v>
      </c>
      <c r="H162" s="301">
        <v>12180.98</v>
      </c>
      <c r="J162">
        <v>365195.01</v>
      </c>
      <c r="K162">
        <v>476083.15</v>
      </c>
      <c r="P162" s="301">
        <v>0</v>
      </c>
      <c r="S162">
        <v>-872515.34</v>
      </c>
      <c r="T162">
        <v>2050038.21</v>
      </c>
      <c r="W162" s="301">
        <v>230744.62</v>
      </c>
      <c r="Y162" s="301">
        <v>33.82</v>
      </c>
      <c r="Z162" s="301">
        <v>460409</v>
      </c>
      <c r="AB162">
        <v>615248</v>
      </c>
      <c r="AE162">
        <v>29943.15</v>
      </c>
      <c r="AF162">
        <v>59330.91</v>
      </c>
      <c r="AG162" s="76">
        <f t="shared" si="18"/>
        <v>264472.58999999997</v>
      </c>
      <c r="AH162" s="31">
        <f t="shared" si="19"/>
        <v>0</v>
      </c>
      <c r="AI162" s="21">
        <f t="shared" si="20"/>
        <v>264472.58999999997</v>
      </c>
      <c r="AJ162" s="15">
        <f t="shared" si="21"/>
        <v>691187.44</v>
      </c>
      <c r="AK162" s="16">
        <f t="shared" si="22"/>
        <v>704522.06</v>
      </c>
      <c r="AL162" s="26">
        <f t="shared" si="17"/>
        <v>-13334.620000000112</v>
      </c>
    </row>
    <row r="163" spans="1:38" x14ac:dyDescent="0.25">
      <c r="A163" s="1" t="s">
        <v>501</v>
      </c>
      <c r="B163" s="1" t="s">
        <v>502</v>
      </c>
      <c r="C163" s="66">
        <v>5502</v>
      </c>
      <c r="D163" s="67" t="s">
        <v>1224</v>
      </c>
      <c r="E163" t="s">
        <v>3146</v>
      </c>
      <c r="F163" s="301">
        <v>459583.32</v>
      </c>
      <c r="G163" s="301">
        <v>0</v>
      </c>
      <c r="H163" s="301">
        <v>87607.89</v>
      </c>
      <c r="J163">
        <v>1368294.05</v>
      </c>
      <c r="K163">
        <v>301173.90999999997</v>
      </c>
      <c r="S163">
        <v>1961602.78</v>
      </c>
      <c r="T163">
        <v>345682.71</v>
      </c>
      <c r="W163" s="301">
        <v>295217.13</v>
      </c>
      <c r="Y163" s="301">
        <v>220.34</v>
      </c>
      <c r="Z163" s="301">
        <v>684442.5</v>
      </c>
      <c r="AB163">
        <v>826104.5</v>
      </c>
      <c r="AE163">
        <v>78519.820000000007</v>
      </c>
      <c r="AF163">
        <v>104794.47</v>
      </c>
      <c r="AG163" s="76">
        <f t="shared" si="18"/>
        <v>547191.21</v>
      </c>
      <c r="AH163" s="31">
        <f t="shared" si="19"/>
        <v>0</v>
      </c>
      <c r="AI163" s="21">
        <f t="shared" si="20"/>
        <v>547191.21</v>
      </c>
      <c r="AJ163" s="15">
        <f t="shared" si="21"/>
        <v>979879.97</v>
      </c>
      <c r="AK163" s="16">
        <f t="shared" si="22"/>
        <v>1009418.79</v>
      </c>
      <c r="AL163" s="26">
        <f t="shared" si="17"/>
        <v>-29538.820000000065</v>
      </c>
    </row>
    <row r="164" spans="1:38" x14ac:dyDescent="0.25">
      <c r="A164" s="1" t="s">
        <v>505</v>
      </c>
      <c r="B164" s="1" t="s">
        <v>506</v>
      </c>
      <c r="C164" s="66">
        <v>2505</v>
      </c>
      <c r="D164" s="67" t="s">
        <v>1225</v>
      </c>
      <c r="E164" t="s">
        <v>3147</v>
      </c>
      <c r="F164" s="301">
        <v>726174.4</v>
      </c>
      <c r="G164" s="301">
        <v>0</v>
      </c>
      <c r="H164" s="301">
        <v>71725.31</v>
      </c>
      <c r="J164">
        <v>737802.06</v>
      </c>
      <c r="K164">
        <v>161685.04999999999</v>
      </c>
      <c r="P164" s="301">
        <v>1075</v>
      </c>
      <c r="S164">
        <v>969753.64</v>
      </c>
      <c r="T164">
        <v>633085.80000000005</v>
      </c>
      <c r="W164" s="301">
        <v>363978.11</v>
      </c>
      <c r="Z164" s="301">
        <v>336110</v>
      </c>
      <c r="AA164" s="301">
        <v>9000</v>
      </c>
      <c r="AB164">
        <v>454409</v>
      </c>
      <c r="AE164">
        <v>108350.17</v>
      </c>
      <c r="AF164">
        <v>46748.34</v>
      </c>
      <c r="AG164" s="76">
        <f t="shared" si="18"/>
        <v>797899.71</v>
      </c>
      <c r="AH164" s="31">
        <f t="shared" si="19"/>
        <v>1075</v>
      </c>
      <c r="AI164" s="21">
        <f t="shared" si="20"/>
        <v>796824.71</v>
      </c>
      <c r="AJ164" s="15">
        <f t="shared" si="21"/>
        <v>709088.11</v>
      </c>
      <c r="AK164" s="16">
        <f t="shared" si="22"/>
        <v>609507.51</v>
      </c>
      <c r="AL164" s="26">
        <f t="shared" si="17"/>
        <v>99580.599999999977</v>
      </c>
    </row>
    <row r="165" spans="1:38" x14ac:dyDescent="0.25">
      <c r="A165" s="1" t="s">
        <v>505</v>
      </c>
      <c r="B165" s="1" t="s">
        <v>506</v>
      </c>
      <c r="C165" s="66">
        <v>3733</v>
      </c>
      <c r="D165" s="67" t="s">
        <v>1226</v>
      </c>
      <c r="E165" t="s">
        <v>3148</v>
      </c>
      <c r="F165" s="301">
        <v>1445037.74</v>
      </c>
      <c r="G165" s="301">
        <v>0</v>
      </c>
      <c r="H165" s="301">
        <v>49581.53</v>
      </c>
      <c r="J165">
        <v>71110.080000000002</v>
      </c>
      <c r="K165">
        <v>238136.05</v>
      </c>
      <c r="P165" s="301">
        <v>0</v>
      </c>
      <c r="S165">
        <v>148508.89000000001</v>
      </c>
      <c r="T165">
        <v>1315994.6399999999</v>
      </c>
      <c r="W165" s="301">
        <v>461288.86</v>
      </c>
      <c r="X165" s="301">
        <v>204000</v>
      </c>
      <c r="Z165" s="301">
        <v>475750</v>
      </c>
      <c r="AA165" s="301">
        <v>9000</v>
      </c>
      <c r="AB165">
        <v>598801</v>
      </c>
      <c r="AE165">
        <v>135773.87</v>
      </c>
      <c r="AF165">
        <v>9655.02</v>
      </c>
      <c r="AG165" s="76">
        <f t="shared" si="18"/>
        <v>1494619.27</v>
      </c>
      <c r="AH165" s="31">
        <f t="shared" si="19"/>
        <v>0</v>
      </c>
      <c r="AI165" s="21">
        <f t="shared" si="20"/>
        <v>1494619.27</v>
      </c>
      <c r="AJ165" s="15">
        <f t="shared" si="21"/>
        <v>1150038.8599999999</v>
      </c>
      <c r="AK165" s="16">
        <f t="shared" si="22"/>
        <v>744229.89</v>
      </c>
      <c r="AL165" s="26">
        <f t="shared" si="17"/>
        <v>405808.96999999986</v>
      </c>
    </row>
    <row r="166" spans="1:38" x14ac:dyDescent="0.25">
      <c r="A166" s="1" t="s">
        <v>505</v>
      </c>
      <c r="B166" s="1" t="s">
        <v>506</v>
      </c>
      <c r="C166" s="66">
        <v>5221</v>
      </c>
      <c r="D166" s="67" t="s">
        <v>1227</v>
      </c>
      <c r="E166" t="s">
        <v>3149</v>
      </c>
      <c r="F166" s="301">
        <v>828055.32</v>
      </c>
      <c r="G166" s="301">
        <v>0</v>
      </c>
      <c r="H166" s="301">
        <v>51426.07</v>
      </c>
      <c r="J166">
        <v>90674.22</v>
      </c>
      <c r="K166">
        <v>513987.68</v>
      </c>
      <c r="L166" s="301">
        <v>7500</v>
      </c>
      <c r="P166" s="301">
        <v>1717.77</v>
      </c>
      <c r="S166">
        <v>-410467.24</v>
      </c>
      <c r="T166">
        <v>1954472.19</v>
      </c>
      <c r="W166" s="301">
        <v>544477.9</v>
      </c>
      <c r="Z166" s="301">
        <v>724350</v>
      </c>
      <c r="AA166" s="301">
        <v>9000</v>
      </c>
      <c r="AB166">
        <v>863356</v>
      </c>
      <c r="AE166">
        <v>382682.92</v>
      </c>
      <c r="AF166">
        <v>52393.41</v>
      </c>
      <c r="AG166" s="76">
        <f t="shared" si="18"/>
        <v>879481.3899999999</v>
      </c>
      <c r="AH166" s="31">
        <f t="shared" si="19"/>
        <v>9217.77</v>
      </c>
      <c r="AI166" s="21">
        <f t="shared" si="20"/>
        <v>870263.61999999988</v>
      </c>
      <c r="AJ166" s="15">
        <f t="shared" si="21"/>
        <v>1277827.8999999999</v>
      </c>
      <c r="AK166" s="16">
        <f t="shared" si="22"/>
        <v>1298432.3299999998</v>
      </c>
      <c r="AL166" s="26">
        <f t="shared" si="17"/>
        <v>-20604.429999999935</v>
      </c>
    </row>
    <row r="167" spans="1:38" x14ac:dyDescent="0.25">
      <c r="A167" s="1" t="s">
        <v>505</v>
      </c>
      <c r="B167" s="1" t="s">
        <v>506</v>
      </c>
      <c r="C167" s="66">
        <v>2747</v>
      </c>
      <c r="D167" s="67" t="s">
        <v>1228</v>
      </c>
      <c r="E167" t="s">
        <v>3150</v>
      </c>
      <c r="F167" s="301">
        <v>1052747.8</v>
      </c>
      <c r="G167" s="301">
        <v>0</v>
      </c>
      <c r="H167" s="301">
        <v>29554.05</v>
      </c>
      <c r="J167">
        <v>353483.19</v>
      </c>
      <c r="K167">
        <v>26131.08</v>
      </c>
      <c r="L167" s="301">
        <v>12700</v>
      </c>
      <c r="P167" s="301">
        <v>149.85</v>
      </c>
      <c r="S167">
        <v>-258143.61</v>
      </c>
      <c r="T167">
        <v>1659140.58</v>
      </c>
      <c r="W167" s="301">
        <v>370856.54</v>
      </c>
      <c r="X167" s="301">
        <v>13000</v>
      </c>
      <c r="Z167" s="301">
        <v>472550</v>
      </c>
      <c r="AA167" s="301">
        <v>8500</v>
      </c>
      <c r="AB167">
        <v>573531</v>
      </c>
      <c r="AE167">
        <v>248503.14</v>
      </c>
      <c r="AF167">
        <v>28309.14</v>
      </c>
      <c r="AG167" s="76">
        <f t="shared" si="18"/>
        <v>1082301.8500000001</v>
      </c>
      <c r="AH167" s="31">
        <f t="shared" si="19"/>
        <v>12849.85</v>
      </c>
      <c r="AI167" s="21">
        <f t="shared" si="20"/>
        <v>1069452</v>
      </c>
      <c r="AJ167" s="15">
        <f t="shared" si="21"/>
        <v>864906.54</v>
      </c>
      <c r="AK167" s="16">
        <f t="shared" si="22"/>
        <v>850343.28</v>
      </c>
      <c r="AL167" s="26">
        <f t="shared" si="17"/>
        <v>14563.260000000009</v>
      </c>
    </row>
    <row r="168" spans="1:38" x14ac:dyDescent="0.25">
      <c r="A168" s="1" t="s">
        <v>505</v>
      </c>
      <c r="B168" s="1" t="s">
        <v>506</v>
      </c>
      <c r="C168" s="66">
        <v>3860</v>
      </c>
      <c r="D168" s="67" t="s">
        <v>1229</v>
      </c>
      <c r="E168" t="s">
        <v>3151</v>
      </c>
      <c r="F168" s="301">
        <v>450025.68</v>
      </c>
      <c r="G168" s="301">
        <v>0</v>
      </c>
      <c r="H168" s="301">
        <v>52329.47</v>
      </c>
      <c r="J168">
        <v>205493.41</v>
      </c>
      <c r="K168">
        <v>143954.84</v>
      </c>
      <c r="P168" s="301">
        <v>1649.73</v>
      </c>
      <c r="S168">
        <v>-2633095.4700000002</v>
      </c>
      <c r="T168">
        <v>3430123.36</v>
      </c>
      <c r="W168" s="301">
        <v>484986.77</v>
      </c>
      <c r="Z168" s="301">
        <v>763100</v>
      </c>
      <c r="AA168" s="301">
        <v>2000</v>
      </c>
      <c r="AB168">
        <v>886757</v>
      </c>
      <c r="AE168">
        <v>218902.22</v>
      </c>
      <c r="AF168">
        <v>30647.22</v>
      </c>
      <c r="AG168" s="76">
        <f t="shared" si="18"/>
        <v>502355.15</v>
      </c>
      <c r="AH168" s="31">
        <f t="shared" si="19"/>
        <v>1649.73</v>
      </c>
      <c r="AI168" s="21">
        <f t="shared" si="20"/>
        <v>500705.42000000004</v>
      </c>
      <c r="AJ168" s="15">
        <f t="shared" si="21"/>
        <v>1250086.77</v>
      </c>
      <c r="AK168" s="16">
        <f t="shared" si="22"/>
        <v>1136306.44</v>
      </c>
      <c r="AL168" s="26">
        <f t="shared" si="17"/>
        <v>113780.33000000007</v>
      </c>
    </row>
    <row r="169" spans="1:38" x14ac:dyDescent="0.25">
      <c r="A169" s="1" t="s">
        <v>509</v>
      </c>
      <c r="B169" s="1" t="s">
        <v>510</v>
      </c>
      <c r="C169" s="66">
        <v>992</v>
      </c>
      <c r="D169" s="67" t="s">
        <v>1230</v>
      </c>
      <c r="E169" t="s">
        <v>3152</v>
      </c>
      <c r="F169" s="301">
        <v>691300.21</v>
      </c>
      <c r="G169" s="301">
        <v>0</v>
      </c>
      <c r="H169" s="301">
        <v>92993.52</v>
      </c>
      <c r="J169">
        <v>412557.11</v>
      </c>
      <c r="K169">
        <v>101169.41</v>
      </c>
      <c r="P169" s="301">
        <v>1055.56</v>
      </c>
      <c r="S169">
        <v>915401.62</v>
      </c>
      <c r="W169" s="301">
        <v>1044124.19</v>
      </c>
      <c r="Z169" s="301">
        <v>363710</v>
      </c>
      <c r="AA169" s="301">
        <v>5000</v>
      </c>
      <c r="AB169">
        <v>506304</v>
      </c>
      <c r="AC169">
        <v>3000</v>
      </c>
      <c r="AE169">
        <v>112183.54</v>
      </c>
      <c r="AF169">
        <v>8326.08</v>
      </c>
      <c r="AG169" s="76">
        <f t="shared" si="18"/>
        <v>784293.73</v>
      </c>
      <c r="AH169" s="31">
        <f t="shared" si="19"/>
        <v>1055.56</v>
      </c>
      <c r="AI169" s="21">
        <f t="shared" si="20"/>
        <v>783238.16999999993</v>
      </c>
      <c r="AJ169" s="15">
        <f t="shared" si="21"/>
        <v>1412834.19</v>
      </c>
      <c r="AK169" s="16">
        <f t="shared" si="22"/>
        <v>629813.62</v>
      </c>
      <c r="AL169" s="26">
        <f t="shared" si="17"/>
        <v>783020.57</v>
      </c>
    </row>
    <row r="170" spans="1:38" x14ac:dyDescent="0.25">
      <c r="A170" s="1" t="s">
        <v>509</v>
      </c>
      <c r="B170" s="1" t="s">
        <v>510</v>
      </c>
      <c r="C170" s="66">
        <v>5690</v>
      </c>
      <c r="D170" s="67" t="s">
        <v>1231</v>
      </c>
      <c r="E170" t="s">
        <v>3153</v>
      </c>
      <c r="F170" s="301">
        <v>1005314.45</v>
      </c>
      <c r="G170" s="301">
        <v>0</v>
      </c>
      <c r="H170" s="301">
        <v>57086.43</v>
      </c>
      <c r="J170">
        <v>152839.32999999999</v>
      </c>
      <c r="K170">
        <v>520018.78</v>
      </c>
      <c r="P170" s="301">
        <v>646.95000000000005</v>
      </c>
      <c r="S170">
        <v>1261350.3999999999</v>
      </c>
      <c r="W170" s="301">
        <v>980146.26</v>
      </c>
      <c r="Z170" s="301">
        <v>493570</v>
      </c>
      <c r="AA170" s="301">
        <v>10000</v>
      </c>
      <c r="AB170">
        <v>699864.84</v>
      </c>
      <c r="AE170">
        <v>108491.8</v>
      </c>
      <c r="AF170">
        <v>40515.480000000003</v>
      </c>
      <c r="AG170" s="76">
        <f t="shared" si="18"/>
        <v>1062400.8799999999</v>
      </c>
      <c r="AH170" s="31">
        <f t="shared" si="19"/>
        <v>646.95000000000005</v>
      </c>
      <c r="AI170" s="21">
        <f t="shared" si="20"/>
        <v>1061753.93</v>
      </c>
      <c r="AJ170" s="15">
        <f t="shared" si="21"/>
        <v>1483716.26</v>
      </c>
      <c r="AK170" s="16">
        <f t="shared" si="22"/>
        <v>848872.12</v>
      </c>
      <c r="AL170" s="26">
        <f t="shared" si="17"/>
        <v>634844.14</v>
      </c>
    </row>
    <row r="171" spans="1:38" x14ac:dyDescent="0.25">
      <c r="A171" s="1" t="s">
        <v>509</v>
      </c>
      <c r="B171" s="1" t="s">
        <v>510</v>
      </c>
      <c r="C171" s="66">
        <v>3265</v>
      </c>
      <c r="D171" s="67" t="s">
        <v>1232</v>
      </c>
      <c r="E171" t="s">
        <v>3154</v>
      </c>
      <c r="F171" s="301">
        <v>535173.12</v>
      </c>
      <c r="G171" s="301">
        <v>0</v>
      </c>
      <c r="H171" s="301">
        <v>59338.720000000001</v>
      </c>
      <c r="J171">
        <v>349848.66</v>
      </c>
      <c r="K171">
        <v>650865.1</v>
      </c>
      <c r="P171" s="301">
        <v>27</v>
      </c>
      <c r="S171">
        <v>1190014.76</v>
      </c>
      <c r="W171" s="301">
        <v>782264.69</v>
      </c>
      <c r="Z171" s="301">
        <v>447680</v>
      </c>
      <c r="AA171" s="301">
        <v>6000</v>
      </c>
      <c r="AB171">
        <v>598341</v>
      </c>
      <c r="AC171">
        <v>1500</v>
      </c>
      <c r="AE171">
        <v>88555.02</v>
      </c>
      <c r="AF171">
        <v>20119.830000000002</v>
      </c>
      <c r="AG171" s="76">
        <f t="shared" si="18"/>
        <v>594511.84</v>
      </c>
      <c r="AH171" s="31">
        <f t="shared" si="19"/>
        <v>27</v>
      </c>
      <c r="AI171" s="21">
        <f t="shared" si="20"/>
        <v>594484.84</v>
      </c>
      <c r="AJ171" s="15">
        <f t="shared" si="21"/>
        <v>1235944.69</v>
      </c>
      <c r="AK171" s="16">
        <f t="shared" si="22"/>
        <v>708515.85</v>
      </c>
      <c r="AL171" s="26">
        <f t="shared" si="17"/>
        <v>527428.84</v>
      </c>
    </row>
    <row r="172" spans="1:38" x14ac:dyDescent="0.25">
      <c r="A172" s="1" t="s">
        <v>509</v>
      </c>
      <c r="B172" s="1" t="s">
        <v>510</v>
      </c>
      <c r="C172" s="66">
        <v>5131</v>
      </c>
      <c r="D172" s="67" t="s">
        <v>1233</v>
      </c>
      <c r="E172" t="s">
        <v>3155</v>
      </c>
      <c r="F172" s="301">
        <v>1126899.78</v>
      </c>
      <c r="G172" s="301">
        <v>0</v>
      </c>
      <c r="H172" s="301">
        <v>22341.59</v>
      </c>
      <c r="J172">
        <v>82533.86</v>
      </c>
      <c r="K172">
        <v>4779.28</v>
      </c>
      <c r="P172" s="301">
        <v>883.6</v>
      </c>
      <c r="S172">
        <v>722298.2</v>
      </c>
      <c r="W172" s="301">
        <v>938403.89</v>
      </c>
      <c r="Z172" s="301">
        <v>678190</v>
      </c>
      <c r="AA172" s="301">
        <v>10000</v>
      </c>
      <c r="AB172">
        <v>845385</v>
      </c>
      <c r="AD172">
        <v>6000</v>
      </c>
      <c r="AE172">
        <v>92610.31</v>
      </c>
      <c r="AF172">
        <v>44063.37</v>
      </c>
      <c r="AG172" s="76">
        <f t="shared" si="18"/>
        <v>1149241.3700000001</v>
      </c>
      <c r="AH172" s="31">
        <f t="shared" si="19"/>
        <v>883.6</v>
      </c>
      <c r="AI172" s="21">
        <f t="shared" si="20"/>
        <v>1148357.77</v>
      </c>
      <c r="AJ172" s="15">
        <f t="shared" si="21"/>
        <v>1626593.8900000001</v>
      </c>
      <c r="AK172" s="16">
        <f t="shared" si="22"/>
        <v>988058.68</v>
      </c>
      <c r="AL172" s="26">
        <f t="shared" si="17"/>
        <v>638535.21000000008</v>
      </c>
    </row>
    <row r="173" spans="1:38" x14ac:dyDescent="0.25">
      <c r="A173" s="1" t="s">
        <v>509</v>
      </c>
      <c r="B173" s="1" t="s">
        <v>510</v>
      </c>
      <c r="C173" s="66">
        <v>3470</v>
      </c>
      <c r="D173" s="67" t="s">
        <v>1234</v>
      </c>
      <c r="E173" t="s">
        <v>3156</v>
      </c>
      <c r="F173" s="301">
        <v>1083749.1100000001</v>
      </c>
      <c r="G173" s="301">
        <v>0</v>
      </c>
      <c r="H173" s="301">
        <v>144166.19</v>
      </c>
      <c r="J173">
        <v>54139</v>
      </c>
      <c r="K173">
        <v>330320.13</v>
      </c>
      <c r="P173" s="301">
        <v>14.98</v>
      </c>
      <c r="S173">
        <v>1516705.12</v>
      </c>
      <c r="W173" s="301">
        <v>540622.02</v>
      </c>
      <c r="Y173" s="301">
        <v>37.97</v>
      </c>
      <c r="Z173" s="301">
        <v>575990</v>
      </c>
      <c r="AA173" s="301">
        <v>9000</v>
      </c>
      <c r="AB173">
        <v>744094</v>
      </c>
      <c r="AC173">
        <v>4500</v>
      </c>
      <c r="AE173">
        <v>90690.79</v>
      </c>
      <c r="AF173">
        <v>42563.37</v>
      </c>
      <c r="AG173" s="76">
        <f t="shared" si="18"/>
        <v>1227915.3</v>
      </c>
      <c r="AH173" s="31">
        <f t="shared" si="19"/>
        <v>14.98</v>
      </c>
      <c r="AI173" s="21">
        <f t="shared" si="20"/>
        <v>1227900.32</v>
      </c>
      <c r="AJ173" s="15">
        <f t="shared" si="21"/>
        <v>1125649.99</v>
      </c>
      <c r="AK173" s="16">
        <f t="shared" si="22"/>
        <v>881848.16</v>
      </c>
      <c r="AL173" s="26">
        <f t="shared" si="17"/>
        <v>243801.82999999996</v>
      </c>
    </row>
    <row r="174" spans="1:38" x14ac:dyDescent="0.25">
      <c r="A174" s="1" t="s">
        <v>509</v>
      </c>
      <c r="B174" s="1" t="s">
        <v>510</v>
      </c>
      <c r="C174" s="66">
        <v>6314</v>
      </c>
      <c r="D174" s="67" t="s">
        <v>1235</v>
      </c>
      <c r="E174" t="s">
        <v>3157</v>
      </c>
      <c r="F174" s="301">
        <v>1215679.3</v>
      </c>
      <c r="G174" s="301">
        <v>0</v>
      </c>
      <c r="H174" s="301">
        <v>50104.84</v>
      </c>
      <c r="J174">
        <v>346701.33</v>
      </c>
      <c r="K174">
        <v>156389.54999999999</v>
      </c>
      <c r="P174" s="301">
        <v>359.1</v>
      </c>
      <c r="S174">
        <v>1064877.83</v>
      </c>
      <c r="W174" s="301">
        <v>1326945.33</v>
      </c>
      <c r="Z174" s="301">
        <v>540230</v>
      </c>
      <c r="AA174" s="301">
        <v>10000</v>
      </c>
      <c r="AB174">
        <v>834134.92</v>
      </c>
      <c r="AE174">
        <v>158722.5</v>
      </c>
      <c r="AF174">
        <v>26492.32</v>
      </c>
      <c r="AG174" s="76">
        <f t="shared" si="18"/>
        <v>1265784.1400000001</v>
      </c>
      <c r="AH174" s="31">
        <f t="shared" si="19"/>
        <v>359.1</v>
      </c>
      <c r="AI174" s="21">
        <f t="shared" si="20"/>
        <v>1265425.04</v>
      </c>
      <c r="AJ174" s="15">
        <f t="shared" si="21"/>
        <v>1877175.33</v>
      </c>
      <c r="AK174" s="16">
        <f t="shared" si="22"/>
        <v>1019349.74</v>
      </c>
      <c r="AL174" s="26">
        <f t="shared" si="17"/>
        <v>857825.59000000008</v>
      </c>
    </row>
    <row r="175" spans="1:38" x14ac:dyDescent="0.25">
      <c r="A175" s="1" t="s">
        <v>513</v>
      </c>
      <c r="B175" s="1" t="s">
        <v>514</v>
      </c>
      <c r="C175" s="66">
        <v>4818</v>
      </c>
      <c r="D175" s="67" t="s">
        <v>1236</v>
      </c>
      <c r="E175" t="s">
        <v>3158</v>
      </c>
      <c r="F175" s="301">
        <v>843917.09</v>
      </c>
      <c r="G175" s="301">
        <v>0</v>
      </c>
      <c r="H175" s="301">
        <v>285811.86</v>
      </c>
      <c r="I175" s="301">
        <v>0</v>
      </c>
      <c r="J175">
        <v>104467.87</v>
      </c>
      <c r="K175">
        <v>137299.63</v>
      </c>
      <c r="L175" s="301">
        <v>0</v>
      </c>
      <c r="M175" s="301">
        <v>0</v>
      </c>
      <c r="N175" s="301">
        <v>0</v>
      </c>
      <c r="O175" s="301">
        <v>0</v>
      </c>
      <c r="P175" s="301">
        <v>65.42</v>
      </c>
      <c r="S175">
        <v>-282522.40000000002</v>
      </c>
      <c r="T175">
        <v>1908740.29</v>
      </c>
      <c r="U175" s="301">
        <v>0</v>
      </c>
      <c r="W175" s="301">
        <v>136426.26999999999</v>
      </c>
      <c r="X175" s="301">
        <v>66000</v>
      </c>
      <c r="Z175" s="301">
        <v>515010</v>
      </c>
      <c r="AA175" s="301">
        <v>0</v>
      </c>
      <c r="AB175">
        <v>710120</v>
      </c>
      <c r="AE175">
        <v>112444.12</v>
      </c>
      <c r="AF175">
        <v>13971.51</v>
      </c>
      <c r="AG175" s="76">
        <f t="shared" si="18"/>
        <v>1129728.95</v>
      </c>
      <c r="AH175" s="31">
        <f t="shared" si="19"/>
        <v>65.42</v>
      </c>
      <c r="AI175" s="21">
        <f t="shared" si="20"/>
        <v>1129663.53</v>
      </c>
      <c r="AJ175" s="15">
        <f t="shared" si="21"/>
        <v>717436.27</v>
      </c>
      <c r="AK175" s="16">
        <f t="shared" si="22"/>
        <v>836535.63</v>
      </c>
      <c r="AL175" s="26">
        <f t="shared" si="17"/>
        <v>-119099.35999999999</v>
      </c>
    </row>
    <row r="176" spans="1:38" x14ac:dyDescent="0.25">
      <c r="A176" s="1" t="s">
        <v>513</v>
      </c>
      <c r="B176" s="1" t="s">
        <v>514</v>
      </c>
      <c r="C176" s="66">
        <v>3493</v>
      </c>
      <c r="D176" s="67" t="s">
        <v>1237</v>
      </c>
      <c r="E176" t="s">
        <v>3159</v>
      </c>
      <c r="F176" s="301">
        <v>556551.56999999995</v>
      </c>
      <c r="G176" s="301">
        <v>0</v>
      </c>
      <c r="H176" s="301">
        <v>191719.13</v>
      </c>
      <c r="J176">
        <v>294371.36</v>
      </c>
      <c r="K176">
        <v>114552.8</v>
      </c>
      <c r="P176" s="301">
        <v>46.73</v>
      </c>
      <c r="S176">
        <v>-625494.52</v>
      </c>
      <c r="T176">
        <v>2036218.61</v>
      </c>
      <c r="W176" s="301">
        <v>156939.44</v>
      </c>
      <c r="X176" s="301">
        <v>108000</v>
      </c>
      <c r="Y176" s="301">
        <v>66.97</v>
      </c>
      <c r="Z176" s="301">
        <v>368850</v>
      </c>
      <c r="AB176">
        <v>527785</v>
      </c>
      <c r="AE176">
        <v>135715.21</v>
      </c>
      <c r="AF176">
        <v>33527.160000000003</v>
      </c>
      <c r="AG176" s="76">
        <f t="shared" si="18"/>
        <v>748270.7</v>
      </c>
      <c r="AH176" s="31">
        <f t="shared" si="19"/>
        <v>46.73</v>
      </c>
      <c r="AI176" s="21">
        <f t="shared" si="20"/>
        <v>748223.97</v>
      </c>
      <c r="AJ176" s="15">
        <f t="shared" si="21"/>
        <v>633856.40999999992</v>
      </c>
      <c r="AK176" s="16">
        <f t="shared" si="22"/>
        <v>697027.37</v>
      </c>
      <c r="AL176" s="26">
        <f t="shared" si="17"/>
        <v>-63170.960000000079</v>
      </c>
    </row>
    <row r="177" spans="1:38" x14ac:dyDescent="0.25">
      <c r="A177" s="1" t="s">
        <v>513</v>
      </c>
      <c r="B177" s="1" t="s">
        <v>514</v>
      </c>
      <c r="C177" s="66">
        <v>2171</v>
      </c>
      <c r="D177" s="67" t="s">
        <v>1238</v>
      </c>
      <c r="E177" t="s">
        <v>3160</v>
      </c>
      <c r="F177" s="301">
        <v>553165.09</v>
      </c>
      <c r="G177" s="301">
        <v>0</v>
      </c>
      <c r="H177" s="301">
        <v>292171.2</v>
      </c>
      <c r="J177">
        <v>10</v>
      </c>
      <c r="K177">
        <v>119896.07</v>
      </c>
      <c r="P177" s="301">
        <v>37.380000000000003</v>
      </c>
      <c r="S177">
        <v>-1444997.47</v>
      </c>
      <c r="T177">
        <v>2581996.2400000002</v>
      </c>
      <c r="W177" s="301">
        <v>106209.71</v>
      </c>
      <c r="Z177" s="301">
        <v>336420</v>
      </c>
      <c r="AB177">
        <v>455272</v>
      </c>
      <c r="AE177">
        <v>55567.26</v>
      </c>
      <c r="AF177">
        <v>11284.24</v>
      </c>
      <c r="AG177" s="76">
        <f t="shared" si="18"/>
        <v>845336.29</v>
      </c>
      <c r="AH177" s="31">
        <f t="shared" si="19"/>
        <v>37.380000000000003</v>
      </c>
      <c r="AI177" s="21">
        <f t="shared" si="20"/>
        <v>845298.91</v>
      </c>
      <c r="AJ177" s="15">
        <f t="shared" si="21"/>
        <v>442629.71</v>
      </c>
      <c r="AK177" s="16">
        <f t="shared" si="22"/>
        <v>522123.5</v>
      </c>
      <c r="AL177" s="26">
        <f t="shared" si="17"/>
        <v>-79493.789999999979</v>
      </c>
    </row>
    <row r="178" spans="1:38" x14ac:dyDescent="0.25">
      <c r="A178" s="1" t="s">
        <v>513</v>
      </c>
      <c r="B178" s="1" t="s">
        <v>514</v>
      </c>
      <c r="C178" s="66">
        <v>4974</v>
      </c>
      <c r="D178" s="67" t="s">
        <v>1239</v>
      </c>
      <c r="E178" t="s">
        <v>3161</v>
      </c>
      <c r="F178" s="301">
        <v>317469.08</v>
      </c>
      <c r="G178" s="301">
        <v>0</v>
      </c>
      <c r="H178" s="301">
        <v>382372.05</v>
      </c>
      <c r="J178">
        <v>13092.42</v>
      </c>
      <c r="K178">
        <v>295592.08</v>
      </c>
      <c r="P178" s="301">
        <v>28.04</v>
      </c>
      <c r="S178">
        <v>22098.97</v>
      </c>
      <c r="T178">
        <v>1442473.15</v>
      </c>
      <c r="W178" s="301">
        <v>171087.84</v>
      </c>
      <c r="Y178" s="301">
        <v>27.61</v>
      </c>
      <c r="Z178" s="301">
        <v>387180</v>
      </c>
      <c r="AB178">
        <v>523171</v>
      </c>
      <c r="AE178">
        <v>217055.68</v>
      </c>
      <c r="AF178">
        <v>143080.79999999999</v>
      </c>
      <c r="AG178" s="76">
        <f t="shared" si="18"/>
        <v>699841.13</v>
      </c>
      <c r="AH178" s="31">
        <f t="shared" si="19"/>
        <v>28.04</v>
      </c>
      <c r="AI178" s="21">
        <f t="shared" si="20"/>
        <v>699813.09</v>
      </c>
      <c r="AJ178" s="15">
        <f t="shared" si="21"/>
        <v>558295.44999999995</v>
      </c>
      <c r="AK178" s="16">
        <f t="shared" si="22"/>
        <v>883307.48</v>
      </c>
      <c r="AL178" s="26">
        <f t="shared" si="17"/>
        <v>-325012.03000000003</v>
      </c>
    </row>
    <row r="179" spans="1:38" x14ac:dyDescent="0.25">
      <c r="A179" s="1" t="s">
        <v>513</v>
      </c>
      <c r="B179" s="1" t="s">
        <v>514</v>
      </c>
      <c r="C179" s="66">
        <v>2190</v>
      </c>
      <c r="D179" s="67" t="s">
        <v>1240</v>
      </c>
      <c r="E179" t="s">
        <v>3162</v>
      </c>
      <c r="F179" s="301">
        <v>598517.54</v>
      </c>
      <c r="G179" s="301">
        <v>0</v>
      </c>
      <c r="H179" s="301">
        <v>51605.31</v>
      </c>
      <c r="J179">
        <v>78014.75</v>
      </c>
      <c r="K179">
        <v>72083.66</v>
      </c>
      <c r="P179" s="301">
        <v>0</v>
      </c>
      <c r="S179">
        <v>-725814.17</v>
      </c>
      <c r="T179">
        <v>1708773.29</v>
      </c>
      <c r="W179" s="301">
        <v>89638.43</v>
      </c>
      <c r="Z179" s="301">
        <v>257520</v>
      </c>
      <c r="AB179">
        <v>326170</v>
      </c>
      <c r="AE179">
        <v>88947.45</v>
      </c>
      <c r="AF179">
        <v>42266.34</v>
      </c>
      <c r="AG179" s="76">
        <f t="shared" si="18"/>
        <v>650122.85000000009</v>
      </c>
      <c r="AH179" s="31">
        <f t="shared" si="19"/>
        <v>0</v>
      </c>
      <c r="AI179" s="21">
        <f t="shared" si="20"/>
        <v>650122.85000000009</v>
      </c>
      <c r="AJ179" s="15">
        <f t="shared" si="21"/>
        <v>347158.43</v>
      </c>
      <c r="AK179" s="16">
        <f t="shared" si="22"/>
        <v>457383.79000000004</v>
      </c>
      <c r="AL179" s="26">
        <f t="shared" si="17"/>
        <v>-110225.36000000004</v>
      </c>
    </row>
    <row r="180" spans="1:38" x14ac:dyDescent="0.25">
      <c r="A180" s="1" t="s">
        <v>513</v>
      </c>
      <c r="B180" s="1" t="s">
        <v>514</v>
      </c>
      <c r="C180" s="66">
        <v>3183</v>
      </c>
      <c r="D180" s="67" t="s">
        <v>1241</v>
      </c>
      <c r="E180" t="s">
        <v>3163</v>
      </c>
      <c r="F180" s="301">
        <v>329512.7</v>
      </c>
      <c r="G180" s="301">
        <v>0</v>
      </c>
      <c r="H180" s="301">
        <v>278535.94</v>
      </c>
      <c r="J180">
        <v>13295.4</v>
      </c>
      <c r="K180">
        <v>19235</v>
      </c>
      <c r="P180" s="301">
        <v>0</v>
      </c>
      <c r="S180">
        <v>-833970.31</v>
      </c>
      <c r="T180">
        <v>1572242.02</v>
      </c>
      <c r="W180" s="301">
        <v>159882.69</v>
      </c>
      <c r="Z180" s="301">
        <v>394320</v>
      </c>
      <c r="AB180">
        <v>511228</v>
      </c>
      <c r="AE180">
        <v>47966.05</v>
      </c>
      <c r="AF180">
        <v>3176.31</v>
      </c>
      <c r="AG180" s="76">
        <f t="shared" si="18"/>
        <v>608048.64000000001</v>
      </c>
      <c r="AH180" s="31">
        <f t="shared" si="19"/>
        <v>0</v>
      </c>
      <c r="AI180" s="21">
        <f t="shared" si="20"/>
        <v>608048.64000000001</v>
      </c>
      <c r="AJ180" s="15">
        <f t="shared" si="21"/>
        <v>554202.68999999994</v>
      </c>
      <c r="AK180" s="16">
        <f t="shared" si="22"/>
        <v>562370.3600000001</v>
      </c>
      <c r="AL180" s="26">
        <f t="shared" si="17"/>
        <v>-8167.6700000001583</v>
      </c>
    </row>
    <row r="181" spans="1:38" x14ac:dyDescent="0.25">
      <c r="A181" s="1" t="s">
        <v>513</v>
      </c>
      <c r="B181" s="1" t="s">
        <v>514</v>
      </c>
      <c r="C181" s="66">
        <v>3642</v>
      </c>
      <c r="D181" s="67" t="s">
        <v>1242</v>
      </c>
      <c r="E181" t="s">
        <v>3164</v>
      </c>
      <c r="F181" s="301">
        <v>469638.69</v>
      </c>
      <c r="G181" s="301">
        <v>0</v>
      </c>
      <c r="H181" s="301">
        <v>299255.65999999997</v>
      </c>
      <c r="J181">
        <v>80948.509999999995</v>
      </c>
      <c r="K181">
        <v>195799.85</v>
      </c>
      <c r="P181" s="301">
        <v>46.73</v>
      </c>
      <c r="S181">
        <v>154820.74</v>
      </c>
      <c r="T181">
        <v>1286359.3700000001</v>
      </c>
      <c r="W181" s="301">
        <v>136703.67999999999</v>
      </c>
      <c r="Z181" s="301">
        <v>539010</v>
      </c>
      <c r="AB181">
        <v>648688</v>
      </c>
      <c r="AE181">
        <v>207550.97</v>
      </c>
      <c r="AF181">
        <v>115233.84</v>
      </c>
      <c r="AG181" s="76">
        <f t="shared" si="18"/>
        <v>768894.35</v>
      </c>
      <c r="AH181" s="31">
        <f t="shared" si="19"/>
        <v>46.73</v>
      </c>
      <c r="AI181" s="21">
        <f t="shared" si="20"/>
        <v>768847.62</v>
      </c>
      <c r="AJ181" s="15">
        <f t="shared" si="21"/>
        <v>675713.67999999993</v>
      </c>
      <c r="AK181" s="16">
        <f t="shared" si="22"/>
        <v>971472.80999999994</v>
      </c>
      <c r="AL181" s="26">
        <f t="shared" si="17"/>
        <v>-295759.13</v>
      </c>
    </row>
    <row r="182" spans="1:38" x14ac:dyDescent="0.25">
      <c r="A182" s="1" t="s">
        <v>517</v>
      </c>
      <c r="B182" s="1" t="s">
        <v>519</v>
      </c>
      <c r="C182" s="66">
        <v>3093</v>
      </c>
      <c r="D182" s="67" t="s">
        <v>1243</v>
      </c>
      <c r="E182" t="s">
        <v>3165</v>
      </c>
      <c r="F182" s="301">
        <v>567471.75</v>
      </c>
      <c r="G182" s="301">
        <v>23658.880000000001</v>
      </c>
      <c r="H182" s="301">
        <v>53730.37</v>
      </c>
      <c r="J182">
        <v>197529.77</v>
      </c>
      <c r="K182">
        <v>72386.39</v>
      </c>
      <c r="L182" s="301">
        <v>31486.47</v>
      </c>
      <c r="O182" s="301">
        <v>1107</v>
      </c>
      <c r="S182">
        <v>-815884.01</v>
      </c>
      <c r="T182">
        <v>1621669.25</v>
      </c>
      <c r="W182" s="301">
        <v>214675</v>
      </c>
      <c r="Z182" s="301">
        <v>239320</v>
      </c>
      <c r="AA182" s="301">
        <v>63999.25</v>
      </c>
      <c r="AB182">
        <v>326765</v>
      </c>
      <c r="AE182">
        <v>67927.360000000001</v>
      </c>
      <c r="AF182">
        <v>18575.37</v>
      </c>
      <c r="AG182" s="76">
        <f t="shared" si="18"/>
        <v>644861</v>
      </c>
      <c r="AH182" s="31">
        <f t="shared" si="19"/>
        <v>32593.47</v>
      </c>
      <c r="AI182" s="21">
        <f t="shared" si="20"/>
        <v>612267.53</v>
      </c>
      <c r="AJ182" s="15">
        <f t="shared" si="21"/>
        <v>517994.25</v>
      </c>
      <c r="AK182" s="16">
        <f t="shared" si="22"/>
        <v>413267.73</v>
      </c>
      <c r="AL182" s="26">
        <f t="shared" si="17"/>
        <v>104726.52000000002</v>
      </c>
    </row>
    <row r="183" spans="1:38" x14ac:dyDescent="0.25">
      <c r="A183" s="1" t="s">
        <v>517</v>
      </c>
      <c r="B183" s="1" t="s">
        <v>519</v>
      </c>
      <c r="C183" s="66">
        <v>2775</v>
      </c>
      <c r="D183" s="67" t="s">
        <v>1244</v>
      </c>
      <c r="E183" t="s">
        <v>3166</v>
      </c>
      <c r="F183" s="301">
        <v>204014.83</v>
      </c>
      <c r="G183" s="301">
        <v>0</v>
      </c>
      <c r="H183" s="301">
        <v>72022.210000000006</v>
      </c>
      <c r="J183">
        <v>160696.32000000001</v>
      </c>
      <c r="K183">
        <v>654902.05000000005</v>
      </c>
      <c r="L183" s="301">
        <v>39685</v>
      </c>
      <c r="S183">
        <v>-1174867.04</v>
      </c>
      <c r="T183">
        <v>2143817.25</v>
      </c>
      <c r="W183" s="301">
        <v>353699.46</v>
      </c>
      <c r="Z183" s="301">
        <v>371510</v>
      </c>
      <c r="AA183" s="301">
        <v>110954.75</v>
      </c>
      <c r="AB183">
        <v>539078</v>
      </c>
      <c r="AE183">
        <v>47759.32</v>
      </c>
      <c r="AF183">
        <v>61908.19</v>
      </c>
      <c r="AG183" s="76">
        <f t="shared" si="18"/>
        <v>276037.03999999998</v>
      </c>
      <c r="AH183" s="31">
        <f t="shared" si="19"/>
        <v>39685</v>
      </c>
      <c r="AI183" s="21">
        <f t="shared" si="20"/>
        <v>236352.03999999998</v>
      </c>
      <c r="AJ183" s="15">
        <f t="shared" si="21"/>
        <v>836164.21</v>
      </c>
      <c r="AK183" s="16">
        <f t="shared" si="22"/>
        <v>648745.51</v>
      </c>
      <c r="AL183" s="26">
        <f t="shared" si="17"/>
        <v>187418.69999999995</v>
      </c>
    </row>
    <row r="184" spans="1:38" x14ac:dyDescent="0.25">
      <c r="A184" s="1" t="s">
        <v>517</v>
      </c>
      <c r="B184" s="1" t="s">
        <v>519</v>
      </c>
      <c r="C184" s="66">
        <v>2224</v>
      </c>
      <c r="D184" s="67" t="s">
        <v>1245</v>
      </c>
      <c r="E184" t="s">
        <v>3167</v>
      </c>
      <c r="F184" s="301">
        <v>467421.02</v>
      </c>
      <c r="G184" s="301">
        <v>56328</v>
      </c>
      <c r="H184" s="301">
        <v>26452.21</v>
      </c>
      <c r="J184">
        <v>2060217.98</v>
      </c>
      <c r="K184">
        <v>196185.8</v>
      </c>
      <c r="L184" s="301">
        <v>0</v>
      </c>
      <c r="S184">
        <v>2412212.64</v>
      </c>
      <c r="T184">
        <v>309335.96999999997</v>
      </c>
      <c r="W184" s="301">
        <v>205834.29</v>
      </c>
      <c r="Z184" s="301">
        <v>256800</v>
      </c>
      <c r="AA184" s="301">
        <v>78643.75</v>
      </c>
      <c r="AB184">
        <v>292779</v>
      </c>
      <c r="AE184">
        <v>70968.009999999995</v>
      </c>
      <c r="AF184">
        <v>45067.13</v>
      </c>
      <c r="AG184" s="76">
        <f t="shared" si="18"/>
        <v>550201.23</v>
      </c>
      <c r="AH184" s="31">
        <f t="shared" si="19"/>
        <v>0</v>
      </c>
      <c r="AI184" s="21">
        <f t="shared" si="20"/>
        <v>550201.23</v>
      </c>
      <c r="AJ184" s="15">
        <f t="shared" si="21"/>
        <v>541278.04</v>
      </c>
      <c r="AK184" s="16">
        <f t="shared" si="22"/>
        <v>408814.14</v>
      </c>
      <c r="AL184" s="26">
        <f t="shared" si="17"/>
        <v>132463.90000000002</v>
      </c>
    </row>
    <row r="185" spans="1:38" x14ac:dyDescent="0.25">
      <c r="A185" s="1" t="s">
        <v>517</v>
      </c>
      <c r="B185" s="1" t="s">
        <v>519</v>
      </c>
      <c r="C185" s="66">
        <v>2037</v>
      </c>
      <c r="D185" s="67" t="s">
        <v>1246</v>
      </c>
      <c r="E185" t="s">
        <v>3168</v>
      </c>
      <c r="F185" s="301">
        <v>237075.09</v>
      </c>
      <c r="G185" s="301">
        <v>35809.4</v>
      </c>
      <c r="H185" s="301">
        <v>30222.29</v>
      </c>
      <c r="J185">
        <v>87554.82</v>
      </c>
      <c r="K185">
        <v>629590.04</v>
      </c>
      <c r="L185" s="301">
        <v>18561</v>
      </c>
      <c r="P185" s="301">
        <v>2620</v>
      </c>
      <c r="S185">
        <v>-590879.96</v>
      </c>
      <c r="T185">
        <v>1558084.6</v>
      </c>
      <c r="W185" s="301">
        <v>160261.09</v>
      </c>
      <c r="X185" s="301">
        <v>22520</v>
      </c>
      <c r="Z185" s="301">
        <v>227790</v>
      </c>
      <c r="AA185" s="301">
        <v>72090.75</v>
      </c>
      <c r="AB185">
        <v>293000</v>
      </c>
      <c r="AE185">
        <v>124657.60000000001</v>
      </c>
      <c r="AF185">
        <v>47426.7</v>
      </c>
      <c r="AG185" s="76">
        <f t="shared" si="18"/>
        <v>303106.77999999997</v>
      </c>
      <c r="AH185" s="31">
        <f t="shared" si="19"/>
        <v>21181</v>
      </c>
      <c r="AI185" s="21">
        <f t="shared" si="20"/>
        <v>281925.77999999997</v>
      </c>
      <c r="AJ185" s="15">
        <f t="shared" si="21"/>
        <v>482661.83999999997</v>
      </c>
      <c r="AK185" s="16">
        <f t="shared" si="22"/>
        <v>465084.3</v>
      </c>
      <c r="AL185" s="26">
        <f t="shared" si="17"/>
        <v>17577.539999999979</v>
      </c>
    </row>
    <row r="186" spans="1:38" x14ac:dyDescent="0.25">
      <c r="A186" s="1" t="s">
        <v>517</v>
      </c>
      <c r="B186" s="1" t="s">
        <v>519</v>
      </c>
      <c r="C186" s="66">
        <v>3571</v>
      </c>
      <c r="D186" s="67" t="s">
        <v>1247</v>
      </c>
      <c r="E186" t="s">
        <v>3169</v>
      </c>
      <c r="F186" s="301">
        <v>490751.95</v>
      </c>
      <c r="G186" s="301">
        <v>0</v>
      </c>
      <c r="H186" s="301">
        <v>47034.98</v>
      </c>
      <c r="J186">
        <v>332873.40000000002</v>
      </c>
      <c r="K186">
        <v>60600.480000000003</v>
      </c>
      <c r="P186" s="301">
        <v>918</v>
      </c>
      <c r="S186">
        <v>-1031542.62</v>
      </c>
      <c r="T186">
        <v>1939631.19</v>
      </c>
      <c r="W186" s="301">
        <v>492603.95</v>
      </c>
      <c r="Z186" s="301">
        <v>433340</v>
      </c>
      <c r="AB186">
        <v>527118.80000000005</v>
      </c>
      <c r="AE186">
        <v>271733.59000000003</v>
      </c>
      <c r="AF186">
        <v>24799.82</v>
      </c>
      <c r="AG186" s="76">
        <f t="shared" si="18"/>
        <v>537786.93000000005</v>
      </c>
      <c r="AH186" s="31">
        <f t="shared" si="19"/>
        <v>918</v>
      </c>
      <c r="AI186" s="21">
        <f t="shared" si="20"/>
        <v>536868.93000000005</v>
      </c>
      <c r="AJ186" s="15">
        <f t="shared" si="21"/>
        <v>925943.95</v>
      </c>
      <c r="AK186" s="16">
        <f t="shared" si="22"/>
        <v>823652.21000000008</v>
      </c>
      <c r="AL186" s="26">
        <f t="shared" si="17"/>
        <v>102291.73999999987</v>
      </c>
    </row>
    <row r="187" spans="1:38" x14ac:dyDescent="0.25">
      <c r="A187" s="1" t="s">
        <v>517</v>
      </c>
      <c r="B187" s="1" t="s">
        <v>519</v>
      </c>
      <c r="C187" s="66">
        <v>6793</v>
      </c>
      <c r="D187" s="67" t="s">
        <v>1248</v>
      </c>
      <c r="E187" t="s">
        <v>3170</v>
      </c>
      <c r="F187" s="301">
        <v>600330.27</v>
      </c>
      <c r="G187" s="301">
        <v>68864.350000000006</v>
      </c>
      <c r="H187" s="301">
        <v>23768.49</v>
      </c>
      <c r="J187">
        <v>97100.28</v>
      </c>
      <c r="K187">
        <v>121543.97</v>
      </c>
      <c r="L187" s="301">
        <v>32830</v>
      </c>
      <c r="P187" s="301">
        <v>470</v>
      </c>
      <c r="S187">
        <v>-1213901.95</v>
      </c>
      <c r="T187">
        <v>2258666.42</v>
      </c>
      <c r="W187" s="301">
        <v>399880.98</v>
      </c>
      <c r="Y187" s="301">
        <v>0.03</v>
      </c>
      <c r="Z187" s="301">
        <v>723316</v>
      </c>
      <c r="AA187" s="301">
        <v>123041.75</v>
      </c>
      <c r="AB187">
        <v>914954</v>
      </c>
      <c r="AE187">
        <v>358003.62</v>
      </c>
      <c r="AF187">
        <v>19153.7</v>
      </c>
      <c r="AG187" s="76">
        <f t="shared" si="18"/>
        <v>692963.11</v>
      </c>
      <c r="AH187" s="31">
        <f t="shared" si="19"/>
        <v>33300</v>
      </c>
      <c r="AI187" s="21">
        <f t="shared" si="20"/>
        <v>659663.11</v>
      </c>
      <c r="AJ187" s="15">
        <f t="shared" si="21"/>
        <v>1246238.76</v>
      </c>
      <c r="AK187" s="16">
        <f t="shared" si="22"/>
        <v>1292111.32</v>
      </c>
      <c r="AL187" s="26">
        <f t="shared" si="17"/>
        <v>-45872.560000000056</v>
      </c>
    </row>
    <row r="188" spans="1:38" x14ac:dyDescent="0.25">
      <c r="A188" s="1" t="s">
        <v>517</v>
      </c>
      <c r="B188" s="1" t="s">
        <v>519</v>
      </c>
      <c r="C188" s="66">
        <v>1011</v>
      </c>
      <c r="D188" s="67" t="s">
        <v>1249</v>
      </c>
      <c r="E188" t="s">
        <v>3171</v>
      </c>
      <c r="F188" s="301">
        <v>186934.94</v>
      </c>
      <c r="G188" s="301">
        <v>43050.46</v>
      </c>
      <c r="H188" s="301">
        <v>63874.11</v>
      </c>
      <c r="J188">
        <v>-49685.16</v>
      </c>
      <c r="K188">
        <v>326550.12</v>
      </c>
      <c r="L188" s="301">
        <v>12697.22</v>
      </c>
      <c r="S188">
        <v>-2798713.46</v>
      </c>
      <c r="T188">
        <v>3335566.08</v>
      </c>
      <c r="W188" s="301">
        <v>179754.39</v>
      </c>
      <c r="Z188" s="301">
        <v>272710</v>
      </c>
      <c r="AA188" s="301">
        <v>72341.25</v>
      </c>
      <c r="AB188">
        <v>346567.48</v>
      </c>
      <c r="AE188">
        <v>64184.3</v>
      </c>
      <c r="AF188">
        <v>40439.230000000003</v>
      </c>
      <c r="AG188" s="76">
        <f t="shared" si="18"/>
        <v>293859.51</v>
      </c>
      <c r="AH188" s="31">
        <f t="shared" si="19"/>
        <v>12697.22</v>
      </c>
      <c r="AI188" s="21">
        <f t="shared" si="20"/>
        <v>281162.29000000004</v>
      </c>
      <c r="AJ188" s="15">
        <f t="shared" si="21"/>
        <v>524805.64</v>
      </c>
      <c r="AK188" s="16">
        <f t="shared" si="22"/>
        <v>451191.00999999995</v>
      </c>
      <c r="AL188" s="26">
        <f t="shared" si="17"/>
        <v>73614.630000000063</v>
      </c>
    </row>
    <row r="189" spans="1:38" x14ac:dyDescent="0.25">
      <c r="A189" s="1" t="s">
        <v>517</v>
      </c>
      <c r="B189" s="1" t="s">
        <v>519</v>
      </c>
      <c r="C189" s="66">
        <v>3164</v>
      </c>
      <c r="D189" s="67" t="s">
        <v>1250</v>
      </c>
      <c r="E189" t="s">
        <v>3172</v>
      </c>
      <c r="F189" s="301">
        <v>498141.39</v>
      </c>
      <c r="G189" s="301">
        <v>0</v>
      </c>
      <c r="H189" s="301">
        <v>27669.25</v>
      </c>
      <c r="J189">
        <v>137773.68</v>
      </c>
      <c r="K189">
        <v>89820.29</v>
      </c>
      <c r="L189" s="301">
        <v>38420.769999999997</v>
      </c>
      <c r="P189" s="301">
        <v>7547</v>
      </c>
      <c r="S189">
        <v>-1283645.3400000001</v>
      </c>
      <c r="T189">
        <v>1980732.96</v>
      </c>
      <c r="W189" s="301">
        <v>282919.45</v>
      </c>
      <c r="Z189" s="301">
        <v>431120</v>
      </c>
      <c r="AA189" s="301">
        <v>94177.75</v>
      </c>
      <c r="AB189">
        <v>562625</v>
      </c>
      <c r="AE189">
        <v>151458.98000000001</v>
      </c>
      <c r="AF189">
        <v>12891.13</v>
      </c>
      <c r="AG189" s="76">
        <f t="shared" si="18"/>
        <v>525810.64</v>
      </c>
      <c r="AH189" s="31">
        <f t="shared" si="19"/>
        <v>45967.77</v>
      </c>
      <c r="AI189" s="21">
        <f t="shared" si="20"/>
        <v>479842.87</v>
      </c>
      <c r="AJ189" s="15">
        <f t="shared" si="21"/>
        <v>808217.2</v>
      </c>
      <c r="AK189" s="16">
        <f t="shared" si="22"/>
        <v>726975.11</v>
      </c>
      <c r="AL189" s="26">
        <f t="shared" si="17"/>
        <v>81242.089999999967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topLeftCell="R1" zoomScale="112" zoomScaleNormal="112" workbookViewId="0">
      <selection sqref="A1:AG1048576"/>
    </sheetView>
  </sheetViews>
  <sheetFormatPr defaultRowHeight="13.8" x14ac:dyDescent="0.25"/>
  <cols>
    <col min="1" max="1" width="47.5" bestFit="1" customWidth="1"/>
  </cols>
  <sheetData>
    <row r="1" spans="1:33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3189</v>
      </c>
      <c r="J1" t="s">
        <v>2452</v>
      </c>
      <c r="K1" t="s">
        <v>2453</v>
      </c>
      <c r="L1" t="s">
        <v>2455</v>
      </c>
      <c r="M1" t="s">
        <v>2456</v>
      </c>
      <c r="N1" t="s">
        <v>2457</v>
      </c>
      <c r="O1" t="s">
        <v>2458</v>
      </c>
      <c r="P1" t="s">
        <v>2459</v>
      </c>
      <c r="Q1" t="s">
        <v>2460</v>
      </c>
      <c r="R1" t="s">
        <v>2461</v>
      </c>
      <c r="S1" t="s">
        <v>2462</v>
      </c>
      <c r="T1" t="s">
        <v>2463</v>
      </c>
      <c r="U1" t="s">
        <v>2464</v>
      </c>
      <c r="V1" t="s">
        <v>2810</v>
      </c>
      <c r="W1" t="s">
        <v>2465</v>
      </c>
      <c r="X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2471</v>
      </c>
      <c r="AD1" t="s">
        <v>2591</v>
      </c>
      <c r="AE1" t="s">
        <v>2593</v>
      </c>
      <c r="AF1" t="s">
        <v>2472</v>
      </c>
      <c r="AG1" t="s">
        <v>2594</v>
      </c>
    </row>
    <row r="2" spans="1:33" x14ac:dyDescent="0.25">
      <c r="A2" t="s">
        <v>2473</v>
      </c>
      <c r="B2" t="s">
        <v>2474</v>
      </c>
      <c r="C2" t="s">
        <v>2475</v>
      </c>
      <c r="D2" t="s">
        <v>2476</v>
      </c>
      <c r="E2" t="s">
        <v>2477</v>
      </c>
      <c r="F2" t="s">
        <v>2478</v>
      </c>
      <c r="G2" t="s">
        <v>2479</v>
      </c>
      <c r="H2" t="s">
        <v>2480</v>
      </c>
      <c r="I2" t="s">
        <v>3190</v>
      </c>
      <c r="J2" t="s">
        <v>2481</v>
      </c>
      <c r="K2" t="s">
        <v>2482</v>
      </c>
      <c r="L2" t="s">
        <v>2484</v>
      </c>
      <c r="M2" t="s">
        <v>2485</v>
      </c>
      <c r="N2" t="s">
        <v>2486</v>
      </c>
      <c r="O2" t="s">
        <v>2487</v>
      </c>
      <c r="P2" t="s">
        <v>2488</v>
      </c>
      <c r="Q2" t="s">
        <v>2489</v>
      </c>
      <c r="R2" t="s">
        <v>2490</v>
      </c>
      <c r="S2" t="s">
        <v>2491</v>
      </c>
      <c r="T2" t="s">
        <v>2492</v>
      </c>
      <c r="U2" t="s">
        <v>2493</v>
      </c>
      <c r="V2" t="s">
        <v>2811</v>
      </c>
      <c r="W2" t="s">
        <v>2494</v>
      </c>
      <c r="X2" t="s">
        <v>2495</v>
      </c>
      <c r="Y2" t="s">
        <v>2496</v>
      </c>
      <c r="Z2" t="s">
        <v>2497</v>
      </c>
      <c r="AA2" t="s">
        <v>2498</v>
      </c>
      <c r="AB2" t="s">
        <v>2499</v>
      </c>
      <c r="AC2" t="s">
        <v>2500</v>
      </c>
      <c r="AD2" t="s">
        <v>2596</v>
      </c>
      <c r="AE2" t="s">
        <v>2598</v>
      </c>
      <c r="AF2" t="s">
        <v>2501</v>
      </c>
      <c r="AG2" t="s">
        <v>2599</v>
      </c>
    </row>
    <row r="3" spans="1:33" x14ac:dyDescent="0.25">
      <c r="A3" t="s">
        <v>2502</v>
      </c>
      <c r="B3">
        <v>75752496.519999996</v>
      </c>
      <c r="C3">
        <v>1281723.56</v>
      </c>
      <c r="D3">
        <v>18787275.120000001</v>
      </c>
      <c r="E3">
        <v>24</v>
      </c>
      <c r="F3">
        <v>101861483.43000001</v>
      </c>
      <c r="G3">
        <v>42700883</v>
      </c>
      <c r="H3">
        <v>2</v>
      </c>
      <c r="I3">
        <v>315400</v>
      </c>
      <c r="J3">
        <v>441650</v>
      </c>
      <c r="K3">
        <v>450543.19</v>
      </c>
      <c r="L3">
        <v>1624737.73</v>
      </c>
      <c r="M3">
        <v>293222.73</v>
      </c>
      <c r="N3">
        <v>398033</v>
      </c>
      <c r="O3">
        <v>-2487546.9</v>
      </c>
      <c r="P3">
        <v>-51163512.549999997</v>
      </c>
      <c r="Q3">
        <v>276992173.44999999</v>
      </c>
      <c r="R3">
        <v>342.74</v>
      </c>
      <c r="S3">
        <v>38957741.829999998</v>
      </c>
      <c r="T3">
        <v>3651472.4</v>
      </c>
      <c r="U3">
        <v>12961.85</v>
      </c>
      <c r="V3">
        <v>4900</v>
      </c>
      <c r="W3">
        <v>46177392.100000001</v>
      </c>
      <c r="X3">
        <v>8842592.5199999996</v>
      </c>
      <c r="Y3">
        <v>53881266.359999999</v>
      </c>
      <c r="Z3">
        <v>19702</v>
      </c>
      <c r="AA3">
        <v>123602</v>
      </c>
      <c r="AB3">
        <v>16788457.780000001</v>
      </c>
      <c r="AC3">
        <v>5420802.3300000001</v>
      </c>
      <c r="AD3">
        <v>40000</v>
      </c>
      <c r="AE3">
        <v>14222.8</v>
      </c>
      <c r="AF3">
        <v>420446.99</v>
      </c>
      <c r="AG3">
        <v>7000</v>
      </c>
    </row>
    <row r="4" spans="1:33" x14ac:dyDescent="0.25">
      <c r="A4" t="s">
        <v>3191</v>
      </c>
      <c r="B4">
        <v>643076.57999999996</v>
      </c>
      <c r="C4">
        <v>100000</v>
      </c>
      <c r="D4">
        <v>106922.06</v>
      </c>
      <c r="F4">
        <v>133187.72</v>
      </c>
      <c r="G4">
        <v>193178.54</v>
      </c>
      <c r="K4">
        <v>6000</v>
      </c>
      <c r="L4">
        <v>50955</v>
      </c>
      <c r="M4">
        <v>360</v>
      </c>
      <c r="N4">
        <v>36000</v>
      </c>
      <c r="P4">
        <v>-1328620.31</v>
      </c>
      <c r="Q4">
        <v>2193223.69</v>
      </c>
      <c r="S4">
        <v>346558.25</v>
      </c>
      <c r="U4">
        <v>263.08</v>
      </c>
      <c r="W4">
        <v>302070</v>
      </c>
      <c r="Y4">
        <v>304416</v>
      </c>
      <c r="AB4">
        <v>87989.29</v>
      </c>
      <c r="AC4">
        <v>5345.52</v>
      </c>
    </row>
    <row r="5" spans="1:33" x14ac:dyDescent="0.25">
      <c r="A5" t="s">
        <v>3192</v>
      </c>
      <c r="B5">
        <v>634767.78</v>
      </c>
      <c r="C5">
        <v>0</v>
      </c>
      <c r="D5">
        <v>138361.65</v>
      </c>
      <c r="F5">
        <v>865253.26</v>
      </c>
      <c r="G5">
        <v>742987.81</v>
      </c>
      <c r="J5">
        <v>2500</v>
      </c>
      <c r="K5">
        <v>6000</v>
      </c>
      <c r="M5">
        <v>140.18</v>
      </c>
      <c r="P5">
        <v>1014425.91</v>
      </c>
      <c r="Q5">
        <v>1265427.9099999999</v>
      </c>
      <c r="S5">
        <v>275269.99</v>
      </c>
      <c r="U5">
        <v>58.35</v>
      </c>
      <c r="W5">
        <v>431740</v>
      </c>
      <c r="Y5">
        <v>435848</v>
      </c>
      <c r="AB5">
        <v>140143.53</v>
      </c>
      <c r="AC5">
        <v>4883.3100000000004</v>
      </c>
      <c r="AF5">
        <v>6000</v>
      </c>
    </row>
    <row r="6" spans="1:33" x14ac:dyDescent="0.25">
      <c r="A6" t="s">
        <v>3193</v>
      </c>
      <c r="B6">
        <v>456175.96</v>
      </c>
      <c r="C6">
        <v>0</v>
      </c>
      <c r="D6">
        <v>69865.8</v>
      </c>
      <c r="F6">
        <v>1010445.24</v>
      </c>
      <c r="G6">
        <v>695961.13</v>
      </c>
      <c r="J6">
        <v>4000</v>
      </c>
      <c r="K6">
        <v>6000</v>
      </c>
      <c r="L6">
        <v>0</v>
      </c>
      <c r="M6">
        <v>1480.91</v>
      </c>
      <c r="N6">
        <v>99000</v>
      </c>
      <c r="P6">
        <v>-1365940.63</v>
      </c>
      <c r="Q6">
        <v>3482828.65</v>
      </c>
      <c r="S6">
        <v>261673.32</v>
      </c>
      <c r="T6">
        <v>248430</v>
      </c>
      <c r="W6">
        <v>479100</v>
      </c>
      <c r="Y6">
        <v>514719</v>
      </c>
      <c r="AB6">
        <v>388928.28</v>
      </c>
      <c r="AC6">
        <v>57516.84</v>
      </c>
    </row>
    <row r="7" spans="1:33" x14ac:dyDescent="0.25">
      <c r="A7" t="s">
        <v>3194</v>
      </c>
      <c r="B7">
        <v>509346.65</v>
      </c>
      <c r="C7">
        <v>0</v>
      </c>
      <c r="D7">
        <v>42643.94</v>
      </c>
      <c r="F7">
        <v>233425.91</v>
      </c>
      <c r="G7">
        <v>398636.61</v>
      </c>
      <c r="J7">
        <v>2000</v>
      </c>
      <c r="K7">
        <v>54000</v>
      </c>
      <c r="L7">
        <v>25950</v>
      </c>
      <c r="M7">
        <v>11486</v>
      </c>
      <c r="P7">
        <v>-2930738.58</v>
      </c>
      <c r="Q7">
        <v>3940312</v>
      </c>
      <c r="S7">
        <v>195286.39</v>
      </c>
      <c r="U7">
        <v>14.28</v>
      </c>
      <c r="W7">
        <v>236850</v>
      </c>
      <c r="Y7">
        <v>254850</v>
      </c>
      <c r="AB7">
        <v>118223.53</v>
      </c>
      <c r="AC7">
        <v>46420.08</v>
      </c>
      <c r="AF7">
        <v>6000</v>
      </c>
    </row>
    <row r="8" spans="1:33" x14ac:dyDescent="0.25">
      <c r="A8" t="s">
        <v>3195</v>
      </c>
      <c r="B8">
        <v>555491.91</v>
      </c>
      <c r="C8">
        <v>0</v>
      </c>
      <c r="D8">
        <v>21055.56</v>
      </c>
      <c r="F8">
        <v>295644.86</v>
      </c>
      <c r="G8">
        <v>284451.82</v>
      </c>
      <c r="I8">
        <v>194900</v>
      </c>
      <c r="J8">
        <v>3700</v>
      </c>
      <c r="K8">
        <v>12000</v>
      </c>
      <c r="M8">
        <v>18</v>
      </c>
      <c r="P8">
        <v>-1443466.16</v>
      </c>
      <c r="Q8">
        <v>2735240.51</v>
      </c>
      <c r="S8">
        <v>175237.2</v>
      </c>
      <c r="T8">
        <v>18200</v>
      </c>
      <c r="U8">
        <v>7.98</v>
      </c>
      <c r="W8">
        <v>282950</v>
      </c>
      <c r="Y8">
        <v>289331</v>
      </c>
      <c r="AB8">
        <v>93477.38</v>
      </c>
      <c r="AC8">
        <v>4650</v>
      </c>
      <c r="AF8">
        <v>6175</v>
      </c>
    </row>
    <row r="9" spans="1:33" x14ac:dyDescent="0.25">
      <c r="A9" t="s">
        <v>3196</v>
      </c>
      <c r="B9">
        <v>251992.89</v>
      </c>
      <c r="C9">
        <v>0</v>
      </c>
      <c r="D9">
        <v>132188.04</v>
      </c>
      <c r="E9">
        <v>24</v>
      </c>
      <c r="F9">
        <v>757035.11</v>
      </c>
      <c r="G9">
        <v>1183323.71</v>
      </c>
      <c r="K9">
        <v>12000</v>
      </c>
      <c r="L9">
        <v>0</v>
      </c>
      <c r="M9">
        <v>18</v>
      </c>
      <c r="P9">
        <v>-56407.8</v>
      </c>
      <c r="Q9">
        <v>2266802.89</v>
      </c>
      <c r="S9">
        <v>203734.8</v>
      </c>
      <c r="T9">
        <v>110000</v>
      </c>
      <c r="U9">
        <v>22.5</v>
      </c>
      <c r="W9">
        <v>185610</v>
      </c>
      <c r="Y9">
        <v>191830</v>
      </c>
      <c r="AB9">
        <v>169198.6</v>
      </c>
      <c r="AC9">
        <v>7466.04</v>
      </c>
      <c r="AF9">
        <v>6000</v>
      </c>
    </row>
    <row r="10" spans="1:33" x14ac:dyDescent="0.25">
      <c r="A10" t="s">
        <v>3197</v>
      </c>
      <c r="B10">
        <v>381351.61</v>
      </c>
      <c r="C10">
        <v>0</v>
      </c>
      <c r="D10">
        <v>60476.75</v>
      </c>
      <c r="F10">
        <v>935539.09</v>
      </c>
      <c r="G10">
        <v>354549.32</v>
      </c>
      <c r="K10">
        <v>6500</v>
      </c>
      <c r="M10">
        <v>41</v>
      </c>
      <c r="P10">
        <v>-844981.6</v>
      </c>
      <c r="Q10">
        <v>2678016.84</v>
      </c>
      <c r="S10">
        <v>144182.24</v>
      </c>
      <c r="T10">
        <v>59320</v>
      </c>
      <c r="W10">
        <v>372300</v>
      </c>
      <c r="Y10">
        <v>386849</v>
      </c>
      <c r="AB10">
        <v>168446.91</v>
      </c>
      <c r="AC10">
        <v>84907.8</v>
      </c>
      <c r="AF10">
        <v>6000</v>
      </c>
    </row>
    <row r="11" spans="1:33" x14ac:dyDescent="0.25">
      <c r="A11" t="s">
        <v>3198</v>
      </c>
      <c r="B11">
        <v>505995.75</v>
      </c>
      <c r="C11">
        <v>0</v>
      </c>
      <c r="D11">
        <v>192500.87</v>
      </c>
      <c r="F11">
        <v>1743407.28</v>
      </c>
      <c r="G11">
        <v>278093.74</v>
      </c>
      <c r="K11">
        <v>6500</v>
      </c>
      <c r="M11">
        <v>35751.4</v>
      </c>
      <c r="P11">
        <v>2087810.37</v>
      </c>
      <c r="Q11">
        <v>585220.22</v>
      </c>
      <c r="S11">
        <v>386534.05</v>
      </c>
      <c r="U11">
        <v>219.7</v>
      </c>
      <c r="W11">
        <v>314010</v>
      </c>
      <c r="Y11">
        <v>342074</v>
      </c>
      <c r="Z11">
        <v>720</v>
      </c>
      <c r="AA11">
        <v>2656</v>
      </c>
      <c r="AB11">
        <v>238123.64</v>
      </c>
      <c r="AC11">
        <v>57644.46</v>
      </c>
      <c r="AF11">
        <v>6000</v>
      </c>
    </row>
    <row r="12" spans="1:33" x14ac:dyDescent="0.25">
      <c r="A12" t="s">
        <v>3199</v>
      </c>
      <c r="B12">
        <v>679925.56</v>
      </c>
      <c r="C12">
        <v>0</v>
      </c>
      <c r="D12">
        <v>189822.12</v>
      </c>
      <c r="F12">
        <v>300348.21999999997</v>
      </c>
      <c r="G12">
        <v>741415.83</v>
      </c>
      <c r="J12">
        <v>0</v>
      </c>
      <c r="K12">
        <v>-6000</v>
      </c>
      <c r="M12">
        <v>-304</v>
      </c>
      <c r="P12">
        <v>34346.51</v>
      </c>
      <c r="Q12">
        <v>1804328.64</v>
      </c>
      <c r="S12">
        <v>280511.88</v>
      </c>
      <c r="U12">
        <v>3.31</v>
      </c>
      <c r="W12">
        <v>410760</v>
      </c>
      <c r="Y12">
        <v>436377</v>
      </c>
      <c r="AB12">
        <v>54096.65</v>
      </c>
      <c r="AC12">
        <v>97440.960000000006</v>
      </c>
      <c r="AF12">
        <v>6000</v>
      </c>
    </row>
    <row r="13" spans="1:33" x14ac:dyDescent="0.25">
      <c r="A13" t="s">
        <v>3200</v>
      </c>
      <c r="B13">
        <v>560235.65</v>
      </c>
      <c r="C13">
        <v>0</v>
      </c>
      <c r="D13">
        <v>89547.73</v>
      </c>
      <c r="F13">
        <v>193601.97</v>
      </c>
      <c r="G13">
        <v>375625.6</v>
      </c>
      <c r="K13">
        <v>0</v>
      </c>
      <c r="M13">
        <v>1214.5</v>
      </c>
      <c r="P13">
        <v>450428.32</v>
      </c>
      <c r="Q13">
        <v>667029.63</v>
      </c>
      <c r="S13">
        <v>263281.89</v>
      </c>
      <c r="T13">
        <v>6791.5</v>
      </c>
      <c r="W13">
        <v>227940</v>
      </c>
      <c r="Y13">
        <v>269227</v>
      </c>
      <c r="AB13">
        <v>100785.76</v>
      </c>
      <c r="AC13">
        <v>20102.13</v>
      </c>
    </row>
    <row r="14" spans="1:33" x14ac:dyDescent="0.25">
      <c r="A14" t="s">
        <v>3201</v>
      </c>
      <c r="B14">
        <v>503277.36</v>
      </c>
      <c r="C14">
        <v>0</v>
      </c>
      <c r="D14">
        <v>260315.39</v>
      </c>
      <c r="F14">
        <v>3</v>
      </c>
      <c r="G14">
        <v>652515.25</v>
      </c>
      <c r="K14">
        <v>0</v>
      </c>
      <c r="M14">
        <v>580</v>
      </c>
      <c r="N14">
        <v>6450</v>
      </c>
      <c r="P14">
        <v>546282.14</v>
      </c>
      <c r="Q14">
        <v>818351.54</v>
      </c>
      <c r="S14">
        <v>229302</v>
      </c>
      <c r="U14">
        <v>17.98</v>
      </c>
      <c r="W14">
        <v>237300</v>
      </c>
      <c r="Y14">
        <v>253116</v>
      </c>
      <c r="AB14">
        <v>109689.33</v>
      </c>
      <c r="AC14">
        <v>14157.33</v>
      </c>
      <c r="AF14">
        <v>6000</v>
      </c>
    </row>
    <row r="15" spans="1:33" x14ac:dyDescent="0.25">
      <c r="A15" t="s">
        <v>3202</v>
      </c>
      <c r="B15">
        <v>348437.9</v>
      </c>
      <c r="C15">
        <v>0</v>
      </c>
      <c r="D15">
        <v>15964.29</v>
      </c>
      <c r="F15">
        <v>548138.39</v>
      </c>
      <c r="G15">
        <v>62635.53</v>
      </c>
      <c r="K15">
        <v>12000</v>
      </c>
      <c r="M15">
        <v>1191</v>
      </c>
      <c r="P15">
        <v>-2929233.37</v>
      </c>
      <c r="Q15">
        <v>3873985.05</v>
      </c>
      <c r="S15">
        <v>186875.5</v>
      </c>
      <c r="W15">
        <v>383430</v>
      </c>
      <c r="Y15">
        <v>407430</v>
      </c>
      <c r="AB15">
        <v>93413.77</v>
      </c>
      <c r="AC15">
        <v>40068.300000000003</v>
      </c>
      <c r="AF15">
        <v>6000</v>
      </c>
    </row>
    <row r="16" spans="1:33" x14ac:dyDescent="0.25">
      <c r="A16" t="s">
        <v>3203</v>
      </c>
      <c r="B16">
        <v>275059.89</v>
      </c>
      <c r="C16">
        <v>0</v>
      </c>
      <c r="D16">
        <v>104379.21</v>
      </c>
      <c r="F16">
        <v>1510093.94</v>
      </c>
      <c r="G16">
        <v>170856.27</v>
      </c>
      <c r="K16">
        <v>6000</v>
      </c>
      <c r="L16">
        <v>38858.01</v>
      </c>
      <c r="M16">
        <v>1393.58</v>
      </c>
      <c r="P16">
        <v>32853.67</v>
      </c>
      <c r="Q16">
        <v>2037072.22</v>
      </c>
      <c r="S16">
        <v>263565.61</v>
      </c>
      <c r="T16">
        <v>70070</v>
      </c>
      <c r="U16">
        <v>140.16999999999999</v>
      </c>
      <c r="W16">
        <v>432390</v>
      </c>
      <c r="Y16">
        <v>437712</v>
      </c>
      <c r="AB16">
        <v>293180.56</v>
      </c>
      <c r="AC16">
        <v>34101.39</v>
      </c>
      <c r="AF16">
        <v>6000</v>
      </c>
    </row>
    <row r="17" spans="1:32" x14ac:dyDescent="0.25">
      <c r="A17" t="s">
        <v>3204</v>
      </c>
      <c r="B17">
        <v>243115.07</v>
      </c>
      <c r="C17">
        <v>0</v>
      </c>
      <c r="D17">
        <v>78851.91</v>
      </c>
      <c r="F17">
        <v>162514.96</v>
      </c>
      <c r="G17">
        <v>530281.81000000006</v>
      </c>
      <c r="K17">
        <v>0</v>
      </c>
      <c r="M17">
        <v>-197</v>
      </c>
      <c r="P17">
        <v>-1737432.74</v>
      </c>
      <c r="Q17">
        <v>2706524.69</v>
      </c>
      <c r="S17">
        <v>185138.95</v>
      </c>
      <c r="W17">
        <v>377109</v>
      </c>
      <c r="Y17">
        <v>378369</v>
      </c>
      <c r="AB17">
        <v>71456.17</v>
      </c>
      <c r="AC17">
        <v>33010.980000000003</v>
      </c>
      <c r="AF17">
        <v>6000</v>
      </c>
    </row>
    <row r="18" spans="1:32" x14ac:dyDescent="0.25">
      <c r="A18" t="s">
        <v>3205</v>
      </c>
      <c r="B18">
        <v>17282.400000000001</v>
      </c>
      <c r="C18">
        <v>5765.33</v>
      </c>
      <c r="D18">
        <v>280310.81</v>
      </c>
      <c r="F18">
        <v>1873645.19</v>
      </c>
      <c r="G18">
        <v>368123.69</v>
      </c>
      <c r="J18">
        <v>22000</v>
      </c>
      <c r="K18">
        <v>6000</v>
      </c>
      <c r="M18">
        <v>0</v>
      </c>
      <c r="N18">
        <v>78150</v>
      </c>
      <c r="P18">
        <v>1710911.45</v>
      </c>
      <c r="Q18">
        <v>865508.28</v>
      </c>
      <c r="S18">
        <v>69349.100000000006</v>
      </c>
      <c r="U18">
        <v>14.42</v>
      </c>
      <c r="W18">
        <v>296250</v>
      </c>
      <c r="Y18">
        <v>332888</v>
      </c>
      <c r="AB18">
        <v>94827.77</v>
      </c>
      <c r="AC18">
        <v>41040.06</v>
      </c>
      <c r="AF18">
        <v>6000</v>
      </c>
    </row>
    <row r="19" spans="1:32" x14ac:dyDescent="0.25">
      <c r="A19" t="s">
        <v>3206</v>
      </c>
      <c r="B19">
        <v>229463.86</v>
      </c>
      <c r="C19">
        <v>0</v>
      </c>
      <c r="D19">
        <v>32934.959999999999</v>
      </c>
      <c r="F19">
        <v>-11212.96</v>
      </c>
      <c r="G19">
        <v>8693.58</v>
      </c>
      <c r="K19">
        <v>0</v>
      </c>
      <c r="M19">
        <v>858</v>
      </c>
      <c r="N19">
        <v>14400</v>
      </c>
      <c r="P19">
        <v>-2586526.0099999998</v>
      </c>
      <c r="Q19">
        <v>2831701.19</v>
      </c>
      <c r="S19">
        <v>190249.29</v>
      </c>
      <c r="U19">
        <v>34.229999999999997</v>
      </c>
      <c r="W19">
        <v>407760</v>
      </c>
      <c r="Y19">
        <v>424689</v>
      </c>
      <c r="AB19">
        <v>62346.95</v>
      </c>
      <c r="AC19">
        <v>67601.31</v>
      </c>
    </row>
    <row r="20" spans="1:32" x14ac:dyDescent="0.25">
      <c r="A20" t="s">
        <v>3207</v>
      </c>
      <c r="B20">
        <v>397880.75</v>
      </c>
      <c r="C20">
        <v>0</v>
      </c>
      <c r="D20">
        <v>88660.55</v>
      </c>
      <c r="F20">
        <v>2230116.2200000002</v>
      </c>
      <c r="G20">
        <v>638875.31000000006</v>
      </c>
      <c r="K20">
        <v>-6000</v>
      </c>
      <c r="M20">
        <v>1279</v>
      </c>
      <c r="N20">
        <v>78000</v>
      </c>
      <c r="O20">
        <v>-357414.25</v>
      </c>
      <c r="P20">
        <v>-1874082.52</v>
      </c>
      <c r="Q20">
        <v>5546813.3099999996</v>
      </c>
      <c r="S20">
        <v>231338</v>
      </c>
      <c r="U20">
        <v>24.68</v>
      </c>
      <c r="W20">
        <v>371250</v>
      </c>
      <c r="Y20">
        <v>399435.25</v>
      </c>
      <c r="AB20">
        <v>66126.62</v>
      </c>
      <c r="AC20">
        <v>104853.52</v>
      </c>
      <c r="AF20">
        <v>6300</v>
      </c>
    </row>
    <row r="21" spans="1:32" x14ac:dyDescent="0.25">
      <c r="A21" t="s">
        <v>3208</v>
      </c>
      <c r="B21">
        <v>425754.72</v>
      </c>
      <c r="C21">
        <v>0</v>
      </c>
      <c r="D21">
        <v>62773.2</v>
      </c>
      <c r="E21">
        <v>0</v>
      </c>
      <c r="F21">
        <v>2325518.65</v>
      </c>
      <c r="G21">
        <v>1991333.84</v>
      </c>
      <c r="J21">
        <v>2000</v>
      </c>
      <c r="K21">
        <v>8000</v>
      </c>
      <c r="M21">
        <v>1280.0899999999999</v>
      </c>
      <c r="P21">
        <v>3199009.64</v>
      </c>
      <c r="Q21">
        <v>1606327.04</v>
      </c>
      <c r="S21">
        <v>310120.65000000002</v>
      </c>
      <c r="U21">
        <v>148.47</v>
      </c>
      <c r="W21">
        <v>763510</v>
      </c>
      <c r="Y21">
        <v>770805</v>
      </c>
      <c r="AB21">
        <v>127806.42</v>
      </c>
      <c r="AC21">
        <v>132577.06</v>
      </c>
    </row>
    <row r="22" spans="1:32" x14ac:dyDescent="0.25">
      <c r="A22" t="s">
        <v>3209</v>
      </c>
      <c r="B22">
        <v>937489.86</v>
      </c>
      <c r="C22">
        <v>0</v>
      </c>
      <c r="D22">
        <v>234810.78</v>
      </c>
      <c r="F22">
        <v>1601590.17</v>
      </c>
      <c r="G22">
        <v>558345.97</v>
      </c>
      <c r="K22">
        <v>0</v>
      </c>
      <c r="M22">
        <v>0</v>
      </c>
      <c r="P22">
        <v>1936258.6</v>
      </c>
      <c r="Q22">
        <v>1373222.93</v>
      </c>
      <c r="S22">
        <v>233054.76</v>
      </c>
      <c r="W22">
        <v>253140</v>
      </c>
      <c r="Y22">
        <v>354655</v>
      </c>
      <c r="AB22">
        <v>51653.51</v>
      </c>
      <c r="AC22">
        <v>54951</v>
      </c>
    </row>
    <row r="23" spans="1:32" x14ac:dyDescent="0.25">
      <c r="A23" t="s">
        <v>3210</v>
      </c>
      <c r="B23">
        <v>107020.03</v>
      </c>
      <c r="C23">
        <v>0</v>
      </c>
      <c r="D23">
        <v>122841.93</v>
      </c>
      <c r="F23">
        <v>2217064.09</v>
      </c>
      <c r="G23">
        <v>440456.04</v>
      </c>
      <c r="K23">
        <v>6000</v>
      </c>
      <c r="M23">
        <v>652.79999999999995</v>
      </c>
      <c r="N23">
        <v>18600</v>
      </c>
      <c r="P23">
        <v>2668498.5499999998</v>
      </c>
      <c r="Q23">
        <v>466379.49</v>
      </c>
      <c r="S23">
        <v>74612.28</v>
      </c>
      <c r="W23">
        <v>323370</v>
      </c>
      <c r="X23">
        <v>6000</v>
      </c>
      <c r="Y23">
        <v>310870</v>
      </c>
      <c r="AB23">
        <v>136640.84</v>
      </c>
      <c r="AC23">
        <v>69620.19</v>
      </c>
      <c r="AF23">
        <v>104000</v>
      </c>
    </row>
    <row r="24" spans="1:32" x14ac:dyDescent="0.25">
      <c r="A24" t="s">
        <v>3211</v>
      </c>
      <c r="B24">
        <v>416896.32</v>
      </c>
      <c r="C24">
        <v>28542.6</v>
      </c>
      <c r="D24">
        <v>122917.15</v>
      </c>
      <c r="F24">
        <v>198946.44</v>
      </c>
      <c r="G24">
        <v>247399.39</v>
      </c>
      <c r="K24">
        <v>11000</v>
      </c>
      <c r="N24">
        <v>12200</v>
      </c>
      <c r="P24">
        <v>-862542.75</v>
      </c>
      <c r="Q24">
        <v>1804328.64</v>
      </c>
      <c r="S24">
        <v>334541.65000000002</v>
      </c>
      <c r="U24">
        <v>7.89</v>
      </c>
      <c r="W24">
        <v>174930</v>
      </c>
      <c r="Y24">
        <v>266069</v>
      </c>
      <c r="AB24">
        <v>122596.26</v>
      </c>
      <c r="AC24">
        <v>54348.27</v>
      </c>
      <c r="AF24">
        <v>6000</v>
      </c>
    </row>
    <row r="25" spans="1:32" x14ac:dyDescent="0.25">
      <c r="A25" t="s">
        <v>3212</v>
      </c>
      <c r="B25">
        <v>258500.99</v>
      </c>
      <c r="C25">
        <v>0</v>
      </c>
      <c r="D25">
        <v>259198.16</v>
      </c>
      <c r="F25">
        <v>349566.98</v>
      </c>
      <c r="G25">
        <v>240717.5</v>
      </c>
      <c r="J25">
        <v>4000</v>
      </c>
      <c r="K25">
        <v>6000</v>
      </c>
      <c r="M25">
        <v>593</v>
      </c>
      <c r="N25">
        <v>2760</v>
      </c>
      <c r="P25">
        <v>-636412.84</v>
      </c>
      <c r="Q25">
        <v>1601555.91</v>
      </c>
      <c r="S25">
        <v>189600</v>
      </c>
      <c r="T25">
        <v>88750</v>
      </c>
      <c r="U25">
        <v>350.73</v>
      </c>
      <c r="W25">
        <v>491980</v>
      </c>
      <c r="Y25">
        <v>508454</v>
      </c>
      <c r="AB25">
        <v>115417</v>
      </c>
      <c r="AC25">
        <v>16015.17</v>
      </c>
    </row>
    <row r="26" spans="1:32" x14ac:dyDescent="0.25">
      <c r="A26" t="s">
        <v>3213</v>
      </c>
      <c r="B26">
        <v>232400.67</v>
      </c>
      <c r="C26">
        <v>0</v>
      </c>
      <c r="D26">
        <v>199587.3</v>
      </c>
      <c r="E26">
        <v>0</v>
      </c>
      <c r="F26">
        <v>40581.18</v>
      </c>
      <c r="G26">
        <v>351441.58</v>
      </c>
      <c r="J26">
        <v>103000</v>
      </c>
      <c r="K26">
        <v>8000</v>
      </c>
      <c r="M26">
        <v>105.54</v>
      </c>
      <c r="N26">
        <v>12000</v>
      </c>
      <c r="P26">
        <v>-682558.82</v>
      </c>
      <c r="Q26">
        <v>1188537.31</v>
      </c>
      <c r="S26">
        <v>282778.11</v>
      </c>
      <c r="T26">
        <v>74000</v>
      </c>
      <c r="U26">
        <v>272.89</v>
      </c>
      <c r="W26">
        <v>334740</v>
      </c>
      <c r="Y26">
        <v>359523</v>
      </c>
      <c r="AB26">
        <v>108945.58</v>
      </c>
      <c r="AC26">
        <v>16947.72</v>
      </c>
    </row>
    <row r="27" spans="1:32" x14ac:dyDescent="0.25">
      <c r="A27" t="s">
        <v>3333</v>
      </c>
      <c r="B27">
        <v>122703.94</v>
      </c>
      <c r="C27">
        <v>0</v>
      </c>
      <c r="D27">
        <v>17198</v>
      </c>
      <c r="F27">
        <v>667516.14</v>
      </c>
      <c r="G27">
        <v>328755.3</v>
      </c>
      <c r="J27">
        <v>-4000</v>
      </c>
      <c r="K27">
        <v>6000</v>
      </c>
      <c r="M27">
        <v>-275</v>
      </c>
      <c r="P27">
        <v>-2121661.7000000002</v>
      </c>
      <c r="Q27">
        <v>3378480.39</v>
      </c>
      <c r="S27">
        <v>0</v>
      </c>
      <c r="W27">
        <v>291270</v>
      </c>
      <c r="Y27">
        <v>319234</v>
      </c>
      <c r="AB27">
        <v>49456.46</v>
      </c>
      <c r="AC27">
        <v>36194.85</v>
      </c>
    </row>
    <row r="28" spans="1:32" x14ac:dyDescent="0.25">
      <c r="A28" t="s">
        <v>3338</v>
      </c>
      <c r="B28">
        <v>359857</v>
      </c>
      <c r="C28">
        <v>0</v>
      </c>
      <c r="D28">
        <v>146798.34</v>
      </c>
      <c r="F28">
        <v>3235605.9</v>
      </c>
      <c r="G28">
        <v>402700.18</v>
      </c>
      <c r="K28">
        <v>12720</v>
      </c>
      <c r="M28">
        <v>2136</v>
      </c>
      <c r="P28">
        <v>-520926.34</v>
      </c>
      <c r="Q28">
        <v>4652638.84</v>
      </c>
      <c r="S28">
        <v>43478.58</v>
      </c>
      <c r="U28">
        <v>519.42999999999995</v>
      </c>
      <c r="W28">
        <v>178020</v>
      </c>
      <c r="X28">
        <v>255972</v>
      </c>
      <c r="Y28">
        <v>246648</v>
      </c>
      <c r="AA28">
        <v>19000</v>
      </c>
      <c r="AB28">
        <v>118062.26</v>
      </c>
      <c r="AC28">
        <v>53926.83</v>
      </c>
    </row>
    <row r="29" spans="1:32" x14ac:dyDescent="0.25">
      <c r="A29" t="s">
        <v>3214</v>
      </c>
      <c r="B29">
        <v>1035250.02</v>
      </c>
      <c r="C29">
        <v>0</v>
      </c>
      <c r="D29">
        <v>13652.37</v>
      </c>
      <c r="F29">
        <v>1998014.05</v>
      </c>
      <c r="G29">
        <v>232568.16</v>
      </c>
      <c r="M29">
        <v>1042</v>
      </c>
      <c r="P29">
        <v>-1354880.5</v>
      </c>
      <c r="Q29">
        <v>3908830.71</v>
      </c>
      <c r="S29">
        <v>209407.8</v>
      </c>
      <c r="T29">
        <v>800000</v>
      </c>
      <c r="U29">
        <v>11.66</v>
      </c>
      <c r="W29">
        <v>481320</v>
      </c>
      <c r="X29">
        <v>87792</v>
      </c>
      <c r="Y29">
        <v>546828</v>
      </c>
      <c r="AB29">
        <v>171982.44</v>
      </c>
      <c r="AC29">
        <v>62478.63</v>
      </c>
    </row>
    <row r="30" spans="1:32" x14ac:dyDescent="0.25">
      <c r="A30" t="s">
        <v>3215</v>
      </c>
      <c r="B30">
        <v>504341.06</v>
      </c>
      <c r="C30">
        <v>0</v>
      </c>
      <c r="D30">
        <v>213574.18</v>
      </c>
      <c r="F30">
        <v>738864</v>
      </c>
      <c r="G30">
        <v>520193</v>
      </c>
      <c r="M30">
        <v>-1518.46</v>
      </c>
      <c r="P30">
        <v>-2394041.27</v>
      </c>
      <c r="Q30">
        <v>4779390.07</v>
      </c>
      <c r="R30">
        <v>117.13</v>
      </c>
      <c r="S30">
        <v>255527.25</v>
      </c>
      <c r="W30">
        <v>295560</v>
      </c>
      <c r="X30">
        <v>15680</v>
      </c>
      <c r="Y30">
        <v>340125</v>
      </c>
      <c r="AB30">
        <v>576999.48</v>
      </c>
      <c r="AC30">
        <v>38868</v>
      </c>
    </row>
    <row r="31" spans="1:32" x14ac:dyDescent="0.25">
      <c r="A31" t="s">
        <v>3216</v>
      </c>
      <c r="B31">
        <v>264679.27</v>
      </c>
      <c r="C31">
        <v>0</v>
      </c>
      <c r="D31">
        <v>26769.72</v>
      </c>
      <c r="G31">
        <v>301538.33</v>
      </c>
      <c r="M31">
        <v>435</v>
      </c>
      <c r="P31">
        <v>-1133119.0900000001</v>
      </c>
      <c r="Q31">
        <v>1728640.99</v>
      </c>
      <c r="S31">
        <v>227403</v>
      </c>
      <c r="W31">
        <v>369000</v>
      </c>
      <c r="Y31">
        <v>416403</v>
      </c>
      <c r="AB31">
        <v>96605.37</v>
      </c>
      <c r="AC31">
        <v>28014.21</v>
      </c>
    </row>
    <row r="32" spans="1:32" x14ac:dyDescent="0.25">
      <c r="A32" t="s">
        <v>3217</v>
      </c>
      <c r="B32">
        <v>104317.7</v>
      </c>
      <c r="C32">
        <v>0</v>
      </c>
      <c r="D32">
        <v>73902.62</v>
      </c>
      <c r="F32">
        <v>3230956.06</v>
      </c>
      <c r="G32">
        <v>187743.59</v>
      </c>
      <c r="K32">
        <v>-50000</v>
      </c>
      <c r="M32">
        <v>164488</v>
      </c>
      <c r="P32">
        <v>1389856.8</v>
      </c>
      <c r="Q32">
        <v>2399403.2599999998</v>
      </c>
      <c r="S32">
        <v>78069</v>
      </c>
      <c r="Y32">
        <v>32781</v>
      </c>
      <c r="AA32">
        <v>8624</v>
      </c>
      <c r="AB32">
        <v>220971.46</v>
      </c>
      <c r="AC32">
        <v>43500.63</v>
      </c>
    </row>
    <row r="33" spans="1:32" x14ac:dyDescent="0.25">
      <c r="A33" t="s">
        <v>3218</v>
      </c>
      <c r="B33">
        <v>350624.83</v>
      </c>
      <c r="C33">
        <v>0</v>
      </c>
      <c r="D33">
        <v>60176.44</v>
      </c>
      <c r="F33">
        <v>11146470.26</v>
      </c>
      <c r="G33">
        <v>3458576.72</v>
      </c>
      <c r="M33">
        <v>931.14</v>
      </c>
      <c r="P33">
        <v>12405553.73</v>
      </c>
      <c r="Q33">
        <v>2787489.35</v>
      </c>
      <c r="S33">
        <v>251851.84</v>
      </c>
      <c r="W33">
        <v>409950</v>
      </c>
      <c r="X33">
        <v>49500</v>
      </c>
      <c r="Y33">
        <v>490548</v>
      </c>
      <c r="AB33">
        <v>193560.52</v>
      </c>
      <c r="AC33">
        <v>47269.29</v>
      </c>
      <c r="AD33">
        <v>40000</v>
      </c>
    </row>
    <row r="34" spans="1:32" x14ac:dyDescent="0.25">
      <c r="A34" t="s">
        <v>3219</v>
      </c>
      <c r="B34">
        <v>288911.78999999998</v>
      </c>
      <c r="C34">
        <v>0</v>
      </c>
      <c r="D34">
        <v>68827.710000000006</v>
      </c>
      <c r="F34">
        <v>752621.86</v>
      </c>
      <c r="G34">
        <v>358544.65</v>
      </c>
      <c r="M34">
        <v>62779.77</v>
      </c>
      <c r="P34">
        <v>-594954.54</v>
      </c>
      <c r="Q34">
        <v>2109112.34</v>
      </c>
      <c r="S34">
        <v>263746.74</v>
      </c>
      <c r="X34">
        <v>45000</v>
      </c>
      <c r="Y34">
        <v>43173</v>
      </c>
      <c r="AB34">
        <v>173075.24</v>
      </c>
      <c r="AC34">
        <v>35270.06</v>
      </c>
      <c r="AF34">
        <v>50000</v>
      </c>
    </row>
    <row r="35" spans="1:32" x14ac:dyDescent="0.25">
      <c r="A35" t="s">
        <v>3220</v>
      </c>
      <c r="B35">
        <v>75484.81</v>
      </c>
      <c r="C35">
        <v>0</v>
      </c>
      <c r="D35">
        <v>70029.649999999994</v>
      </c>
      <c r="F35">
        <v>2007929.43</v>
      </c>
      <c r="G35">
        <v>246829.72</v>
      </c>
      <c r="M35">
        <v>2187</v>
      </c>
      <c r="O35">
        <v>-87503.82</v>
      </c>
      <c r="P35">
        <v>556738.74</v>
      </c>
      <c r="Q35">
        <v>2003005.18</v>
      </c>
      <c r="S35">
        <v>179303.92</v>
      </c>
      <c r="T35">
        <v>-28050</v>
      </c>
      <c r="Y35">
        <v>75779</v>
      </c>
      <c r="AA35">
        <v>3456</v>
      </c>
      <c r="AB35">
        <v>57018.86</v>
      </c>
      <c r="AC35">
        <v>25373.55</v>
      </c>
    </row>
    <row r="36" spans="1:32" x14ac:dyDescent="0.25">
      <c r="A36" t="s">
        <v>3221</v>
      </c>
      <c r="B36">
        <v>611904.73</v>
      </c>
      <c r="C36">
        <v>0</v>
      </c>
      <c r="D36">
        <v>191107.42</v>
      </c>
      <c r="F36">
        <v>1181002.92</v>
      </c>
      <c r="G36">
        <v>185783.4</v>
      </c>
      <c r="M36">
        <v>512</v>
      </c>
      <c r="P36">
        <v>-290153.67</v>
      </c>
      <c r="Q36">
        <v>2351026.71</v>
      </c>
      <c r="S36">
        <v>308594.49</v>
      </c>
      <c r="Y36">
        <v>61956</v>
      </c>
      <c r="AB36">
        <v>74883.929999999993</v>
      </c>
      <c r="AC36">
        <v>16931.13</v>
      </c>
    </row>
    <row r="37" spans="1:32" x14ac:dyDescent="0.25">
      <c r="A37" t="s">
        <v>3222</v>
      </c>
      <c r="B37">
        <v>120966.8</v>
      </c>
      <c r="C37">
        <v>0</v>
      </c>
      <c r="D37">
        <v>179773.67</v>
      </c>
      <c r="F37">
        <v>1534544.95</v>
      </c>
      <c r="G37">
        <v>-27235.85</v>
      </c>
      <c r="M37">
        <v>45050.06</v>
      </c>
      <c r="Q37">
        <v>1764728.36</v>
      </c>
      <c r="S37">
        <v>18709.37</v>
      </c>
      <c r="W37">
        <v>103000</v>
      </c>
      <c r="X37">
        <v>255740</v>
      </c>
      <c r="Y37">
        <v>156394.87</v>
      </c>
      <c r="AA37">
        <v>8192</v>
      </c>
      <c r="AB37">
        <v>51428.35</v>
      </c>
      <c r="AC37">
        <v>24947</v>
      </c>
    </row>
    <row r="38" spans="1:32" x14ac:dyDescent="0.25">
      <c r="A38" t="s">
        <v>3223</v>
      </c>
      <c r="B38">
        <v>601298.21</v>
      </c>
      <c r="C38">
        <v>0</v>
      </c>
      <c r="D38">
        <v>115417.76</v>
      </c>
      <c r="F38">
        <v>3</v>
      </c>
      <c r="G38">
        <v>-122368.72</v>
      </c>
      <c r="M38">
        <v>488</v>
      </c>
      <c r="P38">
        <v>-708023.7</v>
      </c>
      <c r="Q38">
        <v>1153430.04</v>
      </c>
      <c r="S38">
        <v>248691</v>
      </c>
      <c r="W38">
        <v>306390</v>
      </c>
      <c r="X38">
        <v>45900</v>
      </c>
      <c r="Y38">
        <v>345340</v>
      </c>
      <c r="AB38">
        <v>56987.19</v>
      </c>
      <c r="AC38">
        <v>5347.9</v>
      </c>
    </row>
    <row r="39" spans="1:32" x14ac:dyDescent="0.25">
      <c r="A39" t="s">
        <v>3224</v>
      </c>
      <c r="B39">
        <v>846844.17</v>
      </c>
      <c r="C39">
        <v>0</v>
      </c>
      <c r="D39">
        <v>431136.38</v>
      </c>
      <c r="F39">
        <v>-511450.85</v>
      </c>
      <c r="G39">
        <v>31284.52</v>
      </c>
      <c r="K39">
        <v>0</v>
      </c>
      <c r="M39">
        <v>367</v>
      </c>
      <c r="P39">
        <v>-2175883.5</v>
      </c>
      <c r="Q39">
        <v>2737074.7</v>
      </c>
      <c r="S39">
        <v>322957.21000000002</v>
      </c>
      <c r="T39">
        <v>50000</v>
      </c>
      <c r="U39">
        <v>106.93</v>
      </c>
      <c r="W39">
        <v>307950</v>
      </c>
      <c r="X39">
        <v>77400</v>
      </c>
      <c r="Y39">
        <v>339608</v>
      </c>
      <c r="AB39">
        <v>122062.58</v>
      </c>
      <c r="AC39">
        <v>22287.54</v>
      </c>
    </row>
    <row r="40" spans="1:32" x14ac:dyDescent="0.25">
      <c r="A40" t="s">
        <v>3225</v>
      </c>
      <c r="B40">
        <v>686208.16</v>
      </c>
      <c r="C40">
        <v>0</v>
      </c>
      <c r="D40">
        <v>141545.91</v>
      </c>
      <c r="F40">
        <v>20337.72</v>
      </c>
      <c r="G40">
        <v>49965.99</v>
      </c>
      <c r="J40">
        <v>-6950</v>
      </c>
      <c r="K40">
        <v>4500</v>
      </c>
      <c r="M40">
        <v>69.5</v>
      </c>
      <c r="P40">
        <v>-827398.53</v>
      </c>
      <c r="Q40">
        <v>1656318.18</v>
      </c>
      <c r="S40">
        <v>194570.38</v>
      </c>
      <c r="T40">
        <v>1500</v>
      </c>
      <c r="W40">
        <v>326940</v>
      </c>
      <c r="X40">
        <v>16800</v>
      </c>
      <c r="Y40">
        <v>375034</v>
      </c>
      <c r="AB40">
        <v>41271.480000000003</v>
      </c>
      <c r="AC40">
        <v>28326.27</v>
      </c>
    </row>
    <row r="41" spans="1:32" x14ac:dyDescent="0.25">
      <c r="A41" t="s">
        <v>3226</v>
      </c>
      <c r="B41">
        <v>693667.76</v>
      </c>
      <c r="C41">
        <v>0</v>
      </c>
      <c r="D41">
        <v>49720.82</v>
      </c>
      <c r="F41">
        <v>71685.89</v>
      </c>
      <c r="G41">
        <v>-92312.03</v>
      </c>
      <c r="K41">
        <v>10000</v>
      </c>
      <c r="M41">
        <v>1067.75</v>
      </c>
      <c r="P41">
        <v>-595892.31000000006</v>
      </c>
      <c r="Q41">
        <v>1118559.83</v>
      </c>
      <c r="S41">
        <v>290149.39</v>
      </c>
      <c r="U41">
        <v>17.41</v>
      </c>
      <c r="W41">
        <v>270300</v>
      </c>
      <c r="X41">
        <v>52500</v>
      </c>
      <c r="Y41">
        <v>391588</v>
      </c>
      <c r="AB41">
        <v>49550.52</v>
      </c>
      <c r="AC41">
        <v>6791.11</v>
      </c>
    </row>
    <row r="42" spans="1:32" x14ac:dyDescent="0.25">
      <c r="A42" t="s">
        <v>3227</v>
      </c>
      <c r="B42">
        <v>201563.89</v>
      </c>
      <c r="C42">
        <v>0</v>
      </c>
      <c r="D42">
        <v>262946.38</v>
      </c>
      <c r="F42">
        <v>-936661.36</v>
      </c>
      <c r="G42">
        <v>-167416.82</v>
      </c>
      <c r="K42">
        <v>4000</v>
      </c>
      <c r="M42">
        <v>2784.58</v>
      </c>
      <c r="P42">
        <v>-2004661.96</v>
      </c>
      <c r="Q42">
        <v>1381244.13</v>
      </c>
      <c r="S42">
        <v>241340.08</v>
      </c>
      <c r="W42">
        <v>179280</v>
      </c>
      <c r="X42">
        <v>43200</v>
      </c>
      <c r="Y42">
        <v>222541</v>
      </c>
      <c r="AB42">
        <v>148700.76999999999</v>
      </c>
      <c r="AC42">
        <v>46893.97</v>
      </c>
      <c r="AF42">
        <v>14090</v>
      </c>
    </row>
    <row r="43" spans="1:32" x14ac:dyDescent="0.25">
      <c r="A43" t="s">
        <v>3228</v>
      </c>
      <c r="B43">
        <v>372818.02</v>
      </c>
      <c r="C43">
        <v>0</v>
      </c>
      <c r="D43">
        <v>233237.97</v>
      </c>
      <c r="F43">
        <v>49202.54</v>
      </c>
      <c r="G43">
        <v>-162412.97</v>
      </c>
      <c r="M43">
        <v>1613.98</v>
      </c>
      <c r="P43">
        <v>-794614.62</v>
      </c>
      <c r="Q43">
        <v>1240631.49</v>
      </c>
      <c r="S43">
        <v>202844.73</v>
      </c>
      <c r="W43">
        <v>368850</v>
      </c>
      <c r="X43">
        <v>56700</v>
      </c>
      <c r="Y43">
        <v>431613</v>
      </c>
      <c r="AA43">
        <v>30800</v>
      </c>
      <c r="AB43">
        <v>50108.18</v>
      </c>
      <c r="AC43">
        <v>9158.84</v>
      </c>
    </row>
    <row r="44" spans="1:32" x14ac:dyDescent="0.25">
      <c r="A44" t="s">
        <v>3229</v>
      </c>
      <c r="B44">
        <v>754436.56</v>
      </c>
      <c r="C44">
        <v>0</v>
      </c>
      <c r="D44">
        <v>214737.93</v>
      </c>
      <c r="F44">
        <v>21784.09</v>
      </c>
      <c r="G44">
        <v>-24573.08</v>
      </c>
      <c r="K44">
        <v>1500</v>
      </c>
      <c r="M44">
        <v>-48</v>
      </c>
      <c r="P44">
        <v>-1936782.22</v>
      </c>
      <c r="Q44">
        <v>2770050.54</v>
      </c>
      <c r="S44">
        <v>201086.22</v>
      </c>
      <c r="U44">
        <v>759.8</v>
      </c>
      <c r="Y44">
        <v>19857</v>
      </c>
      <c r="AB44">
        <v>46697.5</v>
      </c>
      <c r="AC44">
        <v>17826.34</v>
      </c>
    </row>
    <row r="45" spans="1:32" x14ac:dyDescent="0.25">
      <c r="A45" t="s">
        <v>3230</v>
      </c>
      <c r="B45">
        <v>1352145.99</v>
      </c>
      <c r="C45">
        <v>0</v>
      </c>
      <c r="D45">
        <v>76063.59</v>
      </c>
      <c r="F45">
        <v>38097.31</v>
      </c>
      <c r="G45">
        <v>128632.85</v>
      </c>
      <c r="M45">
        <v>614.86</v>
      </c>
      <c r="P45">
        <v>-1196397.8799999999</v>
      </c>
      <c r="Q45">
        <v>2356118.79</v>
      </c>
      <c r="S45">
        <v>271315.15999999997</v>
      </c>
      <c r="T45">
        <v>413000</v>
      </c>
      <c r="U45">
        <v>31.81</v>
      </c>
      <c r="W45">
        <v>270750</v>
      </c>
      <c r="X45">
        <v>28085</v>
      </c>
      <c r="Y45">
        <v>354020</v>
      </c>
      <c r="AB45">
        <v>146045.84</v>
      </c>
      <c r="AC45">
        <v>10652.16</v>
      </c>
    </row>
    <row r="46" spans="1:32" x14ac:dyDescent="0.25">
      <c r="A46" t="s">
        <v>3231</v>
      </c>
      <c r="B46">
        <v>375172.89</v>
      </c>
      <c r="C46">
        <v>0</v>
      </c>
      <c r="D46">
        <v>82109.570000000007</v>
      </c>
      <c r="F46">
        <v>16333.42</v>
      </c>
      <c r="G46">
        <v>159758.84</v>
      </c>
      <c r="K46">
        <v>5500</v>
      </c>
      <c r="L46">
        <v>2759</v>
      </c>
      <c r="M46">
        <v>1661.3</v>
      </c>
      <c r="P46">
        <v>-1493338.89</v>
      </c>
      <c r="Q46">
        <v>1990390.15</v>
      </c>
      <c r="S46">
        <v>187577.76</v>
      </c>
      <c r="W46">
        <v>288030</v>
      </c>
      <c r="X46">
        <v>76999</v>
      </c>
      <c r="Y46">
        <v>309806</v>
      </c>
      <c r="AB46">
        <v>124129.91</v>
      </c>
      <c r="AC46">
        <v>40897.69</v>
      </c>
      <c r="AF46">
        <v>7600</v>
      </c>
    </row>
    <row r="47" spans="1:32" x14ac:dyDescent="0.25">
      <c r="A47" t="s">
        <v>3232</v>
      </c>
      <c r="B47">
        <v>494511.13</v>
      </c>
      <c r="C47">
        <v>0</v>
      </c>
      <c r="D47">
        <v>140823.03</v>
      </c>
      <c r="F47">
        <v>275449.49</v>
      </c>
      <c r="G47">
        <v>-33248.97</v>
      </c>
      <c r="J47">
        <v>100000</v>
      </c>
      <c r="K47">
        <v>0</v>
      </c>
      <c r="M47">
        <v>577.91</v>
      </c>
      <c r="P47">
        <v>196173.98</v>
      </c>
      <c r="Q47">
        <v>498635.02</v>
      </c>
      <c r="S47">
        <v>201800.68</v>
      </c>
      <c r="W47">
        <v>170700</v>
      </c>
      <c r="X47">
        <v>48600</v>
      </c>
      <c r="Y47">
        <v>208572</v>
      </c>
      <c r="AB47">
        <v>97374.66</v>
      </c>
      <c r="AC47">
        <v>5356.25</v>
      </c>
    </row>
    <row r="48" spans="1:32" x14ac:dyDescent="0.25">
      <c r="A48" t="s">
        <v>3233</v>
      </c>
      <c r="B48">
        <v>156054.99</v>
      </c>
      <c r="C48">
        <v>0</v>
      </c>
      <c r="D48">
        <v>213789.43</v>
      </c>
      <c r="F48">
        <v>3</v>
      </c>
      <c r="G48">
        <v>-8088.52</v>
      </c>
      <c r="K48">
        <v>0</v>
      </c>
      <c r="M48">
        <v>978</v>
      </c>
      <c r="P48">
        <v>-140366.39000000001</v>
      </c>
      <c r="Q48">
        <v>452082.82</v>
      </c>
      <c r="S48">
        <v>200897.19</v>
      </c>
      <c r="W48">
        <v>283320</v>
      </c>
      <c r="X48">
        <v>85100</v>
      </c>
      <c r="Y48">
        <v>362957.48</v>
      </c>
      <c r="AB48">
        <v>97527.6</v>
      </c>
      <c r="AC48">
        <v>4417.6400000000003</v>
      </c>
    </row>
    <row r="49" spans="1:32" x14ac:dyDescent="0.25">
      <c r="A49" t="s">
        <v>3234</v>
      </c>
      <c r="B49">
        <v>680150.75</v>
      </c>
      <c r="C49">
        <v>0</v>
      </c>
      <c r="D49">
        <v>28226.63</v>
      </c>
      <c r="F49">
        <v>2458527.62</v>
      </c>
      <c r="G49">
        <v>104832.16</v>
      </c>
      <c r="K49">
        <v>5500</v>
      </c>
      <c r="M49">
        <v>0</v>
      </c>
      <c r="P49">
        <v>-2288766.7599999998</v>
      </c>
      <c r="Q49">
        <v>5378772.1500000004</v>
      </c>
      <c r="S49">
        <v>215628.09</v>
      </c>
      <c r="W49">
        <v>291300</v>
      </c>
      <c r="X49">
        <v>101000</v>
      </c>
      <c r="Y49">
        <v>321663</v>
      </c>
      <c r="AB49">
        <v>61389.46</v>
      </c>
      <c r="AC49">
        <v>15943.86</v>
      </c>
      <c r="AF49">
        <v>6250</v>
      </c>
    </row>
    <row r="50" spans="1:32" x14ac:dyDescent="0.25">
      <c r="A50" t="s">
        <v>3235</v>
      </c>
      <c r="B50">
        <v>270526.15999999997</v>
      </c>
      <c r="C50">
        <v>0</v>
      </c>
      <c r="D50">
        <v>424033.8</v>
      </c>
      <c r="F50">
        <v>-232886.56</v>
      </c>
      <c r="G50">
        <v>-455000.73</v>
      </c>
      <c r="K50">
        <v>0</v>
      </c>
      <c r="M50">
        <v>-38</v>
      </c>
      <c r="N50">
        <v>4586</v>
      </c>
      <c r="P50">
        <v>-1812611.88</v>
      </c>
      <c r="Q50">
        <v>1780248.13</v>
      </c>
      <c r="S50">
        <v>202116.52</v>
      </c>
      <c r="W50">
        <v>357810</v>
      </c>
      <c r="X50">
        <v>59400</v>
      </c>
      <c r="Y50">
        <v>418625</v>
      </c>
      <c r="AB50">
        <v>65794.490000000005</v>
      </c>
      <c r="AC50">
        <v>39328.61</v>
      </c>
    </row>
    <row r="51" spans="1:32" x14ac:dyDescent="0.25">
      <c r="A51" t="s">
        <v>3236</v>
      </c>
      <c r="B51">
        <v>743956.74</v>
      </c>
      <c r="C51">
        <v>177243.48</v>
      </c>
      <c r="D51">
        <v>18411.86</v>
      </c>
      <c r="F51">
        <v>846726.72</v>
      </c>
      <c r="G51">
        <v>296857.14</v>
      </c>
      <c r="L51">
        <v>57130</v>
      </c>
      <c r="M51">
        <v>1790.6</v>
      </c>
      <c r="N51">
        <v>28800</v>
      </c>
      <c r="P51">
        <v>-860740.51</v>
      </c>
      <c r="Q51">
        <v>2690789.95</v>
      </c>
      <c r="S51">
        <v>294735.40000000002</v>
      </c>
      <c r="W51">
        <v>313210</v>
      </c>
      <c r="X51">
        <v>6600</v>
      </c>
      <c r="Y51">
        <v>352884</v>
      </c>
      <c r="AB51">
        <v>72465.5</v>
      </c>
      <c r="AC51">
        <v>170</v>
      </c>
    </row>
    <row r="52" spans="1:32" x14ac:dyDescent="0.25">
      <c r="A52" t="s">
        <v>3237</v>
      </c>
      <c r="B52">
        <v>930510.27</v>
      </c>
      <c r="C52">
        <v>10000</v>
      </c>
      <c r="D52">
        <v>162230.26</v>
      </c>
      <c r="F52">
        <v>335662.53</v>
      </c>
      <c r="G52">
        <v>-61063.35</v>
      </c>
      <c r="M52">
        <v>3626</v>
      </c>
      <c r="P52">
        <v>-780871.02</v>
      </c>
      <c r="Q52">
        <v>2057308.95</v>
      </c>
      <c r="S52">
        <v>230138.67</v>
      </c>
      <c r="W52">
        <v>255000</v>
      </c>
      <c r="X52">
        <v>24250</v>
      </c>
      <c r="Y52">
        <v>295555</v>
      </c>
      <c r="AB52">
        <v>63500.67</v>
      </c>
      <c r="AC52">
        <v>20257.22</v>
      </c>
    </row>
    <row r="53" spans="1:32" x14ac:dyDescent="0.25">
      <c r="A53" t="s">
        <v>3238</v>
      </c>
      <c r="B53">
        <v>412779.57</v>
      </c>
      <c r="C53">
        <v>165830.1</v>
      </c>
      <c r="D53">
        <v>29944.959999999999</v>
      </c>
      <c r="F53">
        <v>109694.97</v>
      </c>
      <c r="G53">
        <v>104746.19</v>
      </c>
      <c r="M53">
        <v>-1518.29</v>
      </c>
      <c r="P53">
        <v>-1534366.28</v>
      </c>
      <c r="Q53">
        <v>1988049.06</v>
      </c>
      <c r="S53">
        <v>485884.19</v>
      </c>
      <c r="U53">
        <v>7.87</v>
      </c>
      <c r="X53">
        <v>99800</v>
      </c>
      <c r="Y53">
        <v>55410</v>
      </c>
      <c r="AB53">
        <v>92947.78</v>
      </c>
      <c r="AC53">
        <v>11902.98</v>
      </c>
    </row>
    <row r="54" spans="1:32" x14ac:dyDescent="0.25">
      <c r="A54" t="s">
        <v>3239</v>
      </c>
      <c r="B54">
        <v>308996.69</v>
      </c>
      <c r="C54">
        <v>0</v>
      </c>
      <c r="D54">
        <v>255263.43</v>
      </c>
      <c r="F54">
        <v>-180.93</v>
      </c>
      <c r="G54">
        <v>86029.51</v>
      </c>
      <c r="K54">
        <v>5000</v>
      </c>
      <c r="M54">
        <v>1431</v>
      </c>
      <c r="P54">
        <v>-1523081.84</v>
      </c>
      <c r="Q54">
        <v>1911374.52</v>
      </c>
      <c r="S54">
        <v>259588.39</v>
      </c>
      <c r="T54">
        <v>95000</v>
      </c>
      <c r="W54">
        <v>345620</v>
      </c>
      <c r="X54">
        <v>47300</v>
      </c>
      <c r="Y54">
        <v>406257</v>
      </c>
      <c r="AB54">
        <v>45954.23</v>
      </c>
      <c r="AC54">
        <v>5602.14</v>
      </c>
    </row>
    <row r="55" spans="1:32" x14ac:dyDescent="0.25">
      <c r="A55" t="s">
        <v>3240</v>
      </c>
      <c r="B55">
        <v>514969.3</v>
      </c>
      <c r="C55">
        <v>3290.47</v>
      </c>
      <c r="D55">
        <v>60197.919999999998</v>
      </c>
      <c r="F55">
        <v>86669.03</v>
      </c>
      <c r="G55">
        <v>115638.56</v>
      </c>
      <c r="K55">
        <v>6000</v>
      </c>
      <c r="M55">
        <v>677.29</v>
      </c>
      <c r="P55">
        <v>-1282342.1100000001</v>
      </c>
      <c r="Q55">
        <v>1946410.43</v>
      </c>
      <c r="R55">
        <v>2.36</v>
      </c>
      <c r="S55">
        <v>310753.33</v>
      </c>
      <c r="W55">
        <v>241321.5</v>
      </c>
      <c r="X55">
        <v>4500</v>
      </c>
      <c r="Y55">
        <v>271282.5</v>
      </c>
      <c r="AB55">
        <v>128549.79</v>
      </c>
      <c r="AC55">
        <v>17598.21</v>
      </c>
    </row>
    <row r="56" spans="1:32" x14ac:dyDescent="0.25">
      <c r="A56" t="s">
        <v>3241</v>
      </c>
      <c r="B56">
        <v>282659.36</v>
      </c>
      <c r="C56">
        <v>14933</v>
      </c>
      <c r="D56">
        <v>51759.07</v>
      </c>
      <c r="F56">
        <v>261684.03</v>
      </c>
      <c r="G56">
        <v>67606.91</v>
      </c>
      <c r="K56">
        <v>5000</v>
      </c>
      <c r="P56">
        <v>-690005.77</v>
      </c>
      <c r="Q56">
        <v>1372237.86</v>
      </c>
      <c r="S56">
        <v>144370.32999999999</v>
      </c>
      <c r="W56">
        <v>155326.5</v>
      </c>
      <c r="X56">
        <v>1500</v>
      </c>
      <c r="Y56">
        <v>156826.5</v>
      </c>
      <c r="Z56">
        <v>2040</v>
      </c>
      <c r="AB56">
        <v>67444.240000000005</v>
      </c>
      <c r="AC56">
        <v>38750.81</v>
      </c>
    </row>
    <row r="57" spans="1:32" x14ac:dyDescent="0.25">
      <c r="A57" t="s">
        <v>3242</v>
      </c>
      <c r="B57">
        <v>219979.74</v>
      </c>
      <c r="C57">
        <v>0</v>
      </c>
      <c r="D57">
        <v>60881.61</v>
      </c>
      <c r="F57">
        <v>16890.169999999998</v>
      </c>
      <c r="G57">
        <v>74912.399999999994</v>
      </c>
      <c r="J57">
        <v>3000</v>
      </c>
      <c r="K57">
        <v>5500</v>
      </c>
      <c r="M57">
        <v>28.04</v>
      </c>
      <c r="P57">
        <v>-706436.72</v>
      </c>
      <c r="Q57">
        <v>1028783.07</v>
      </c>
      <c r="R57">
        <v>2.76</v>
      </c>
      <c r="S57">
        <v>188117.75</v>
      </c>
      <c r="W57">
        <v>161148</v>
      </c>
      <c r="X57">
        <v>3000</v>
      </c>
      <c r="Y57">
        <v>189944.14</v>
      </c>
      <c r="Z57">
        <v>1440</v>
      </c>
      <c r="AB57">
        <v>88150.7</v>
      </c>
      <c r="AC57">
        <v>10554.14</v>
      </c>
    </row>
    <row r="58" spans="1:32" x14ac:dyDescent="0.25">
      <c r="A58" t="s">
        <v>3243</v>
      </c>
      <c r="B58">
        <v>818094.79</v>
      </c>
      <c r="C58">
        <v>2540</v>
      </c>
      <c r="D58">
        <v>20136.07</v>
      </c>
      <c r="F58">
        <v>58733.99</v>
      </c>
      <c r="G58">
        <v>34167.49</v>
      </c>
      <c r="J58">
        <v>2000</v>
      </c>
      <c r="K58">
        <v>5500</v>
      </c>
      <c r="M58">
        <v>56.07</v>
      </c>
      <c r="P58">
        <v>256244.3</v>
      </c>
      <c r="Q58">
        <v>566631.65</v>
      </c>
      <c r="S58">
        <v>273279.59999999998</v>
      </c>
      <c r="W58">
        <v>204810</v>
      </c>
      <c r="Y58">
        <v>229637</v>
      </c>
      <c r="Z58">
        <v>1680</v>
      </c>
      <c r="AB58">
        <v>110706.57</v>
      </c>
      <c r="AC58">
        <v>7599.24</v>
      </c>
    </row>
    <row r="59" spans="1:32" x14ac:dyDescent="0.25">
      <c r="A59" t="s">
        <v>3244</v>
      </c>
      <c r="B59">
        <v>289593.57</v>
      </c>
      <c r="C59">
        <v>9288.7999999999993</v>
      </c>
      <c r="D59">
        <v>21814.87</v>
      </c>
      <c r="F59">
        <v>1085149.6000000001</v>
      </c>
      <c r="G59">
        <v>186722.62</v>
      </c>
      <c r="M59">
        <v>465</v>
      </c>
      <c r="P59">
        <v>-259769.01</v>
      </c>
      <c r="Q59">
        <v>1787234.17</v>
      </c>
      <c r="S59">
        <v>255703.63</v>
      </c>
      <c r="U59">
        <v>6.25</v>
      </c>
      <c r="W59">
        <v>239604</v>
      </c>
      <c r="Y59">
        <v>266118</v>
      </c>
      <c r="Z59">
        <v>2040</v>
      </c>
      <c r="AB59">
        <v>62208.26</v>
      </c>
      <c r="AC59">
        <v>54883.32</v>
      </c>
    </row>
    <row r="60" spans="1:32" x14ac:dyDescent="0.25">
      <c r="A60" t="s">
        <v>3245</v>
      </c>
      <c r="B60">
        <v>63909.17</v>
      </c>
      <c r="C60">
        <v>2549</v>
      </c>
      <c r="D60">
        <v>96505.64</v>
      </c>
      <c r="F60">
        <v>1886782.39</v>
      </c>
      <c r="G60">
        <v>157143.67999999999</v>
      </c>
      <c r="K60">
        <v>7</v>
      </c>
      <c r="M60">
        <v>929.34</v>
      </c>
      <c r="P60">
        <v>-1723284.37</v>
      </c>
      <c r="Q60">
        <v>3909726.18</v>
      </c>
      <c r="S60">
        <v>256371.6</v>
      </c>
      <c r="W60">
        <v>348831</v>
      </c>
      <c r="X60">
        <v>4500</v>
      </c>
      <c r="Y60">
        <v>379566</v>
      </c>
      <c r="AB60">
        <v>117740.18</v>
      </c>
      <c r="AC60">
        <v>45859.69</v>
      </c>
    </row>
    <row r="61" spans="1:32" x14ac:dyDescent="0.25">
      <c r="A61" t="s">
        <v>3246</v>
      </c>
      <c r="B61">
        <v>473412.55</v>
      </c>
      <c r="C61">
        <v>0</v>
      </c>
      <c r="D61">
        <v>32395.3</v>
      </c>
      <c r="F61">
        <v>56340.12</v>
      </c>
      <c r="G61">
        <v>812136</v>
      </c>
      <c r="J61">
        <v>3000</v>
      </c>
      <c r="K61">
        <v>0</v>
      </c>
      <c r="M61">
        <v>236.03</v>
      </c>
      <c r="P61">
        <v>-1162658.96</v>
      </c>
      <c r="Q61">
        <v>2469567.41</v>
      </c>
      <c r="S61">
        <v>230767.39</v>
      </c>
      <c r="W61">
        <v>292767</v>
      </c>
      <c r="X61">
        <v>1500</v>
      </c>
      <c r="Y61">
        <v>319993.15999999997</v>
      </c>
      <c r="Z61">
        <v>960</v>
      </c>
      <c r="AB61">
        <v>70798.710000000006</v>
      </c>
      <c r="AC61">
        <v>27118.03</v>
      </c>
    </row>
    <row r="62" spans="1:32" x14ac:dyDescent="0.25">
      <c r="A62" t="s">
        <v>3331</v>
      </c>
      <c r="B62">
        <v>377645.92</v>
      </c>
      <c r="C62">
        <v>0</v>
      </c>
      <c r="D62">
        <v>64266.93</v>
      </c>
      <c r="F62">
        <v>318779.38</v>
      </c>
      <c r="G62">
        <v>143095.1</v>
      </c>
      <c r="J62">
        <v>3000</v>
      </c>
      <c r="K62">
        <v>5500</v>
      </c>
      <c r="M62">
        <v>35.04</v>
      </c>
      <c r="P62">
        <v>-1271975.49</v>
      </c>
      <c r="Q62">
        <v>2114448.44</v>
      </c>
      <c r="S62">
        <v>270884.47999999998</v>
      </c>
      <c r="W62">
        <v>332514</v>
      </c>
      <c r="X62">
        <v>4500</v>
      </c>
      <c r="Y62">
        <v>337014</v>
      </c>
      <c r="AB62">
        <v>153605.21</v>
      </c>
      <c r="AC62">
        <v>19074.93</v>
      </c>
    </row>
    <row r="63" spans="1:32" x14ac:dyDescent="0.25">
      <c r="A63" t="s">
        <v>3334</v>
      </c>
      <c r="B63">
        <v>304139.64</v>
      </c>
      <c r="C63">
        <v>0</v>
      </c>
      <c r="D63">
        <v>4362.7</v>
      </c>
      <c r="F63">
        <v>1563552.97</v>
      </c>
      <c r="G63">
        <v>77371.009999999995</v>
      </c>
      <c r="K63">
        <v>0</v>
      </c>
      <c r="M63">
        <v>0</v>
      </c>
      <c r="P63">
        <v>-898121.85</v>
      </c>
      <c r="Q63">
        <v>2791483.6</v>
      </c>
      <c r="S63">
        <v>200507.15</v>
      </c>
      <c r="W63">
        <v>413066</v>
      </c>
      <c r="X63">
        <v>56400</v>
      </c>
      <c r="Y63">
        <v>450418</v>
      </c>
      <c r="Z63">
        <v>1320</v>
      </c>
      <c r="AB63">
        <v>71524.83</v>
      </c>
      <c r="AC63">
        <v>37250.75</v>
      </c>
    </row>
    <row r="64" spans="1:32" x14ac:dyDescent="0.25">
      <c r="A64" t="s">
        <v>3247</v>
      </c>
      <c r="B64">
        <v>986334.12</v>
      </c>
      <c r="C64">
        <v>0</v>
      </c>
      <c r="D64">
        <v>454036.41</v>
      </c>
      <c r="F64">
        <v>290272.26</v>
      </c>
      <c r="G64">
        <v>217437.65</v>
      </c>
      <c r="L64">
        <v>15825</v>
      </c>
      <c r="M64">
        <v>867.5</v>
      </c>
      <c r="P64">
        <v>176257.1</v>
      </c>
      <c r="Q64">
        <v>1683662.57</v>
      </c>
      <c r="S64">
        <v>70697.09</v>
      </c>
      <c r="T64">
        <v>55600</v>
      </c>
      <c r="U64">
        <v>84.69</v>
      </c>
      <c r="W64">
        <v>615078</v>
      </c>
      <c r="X64">
        <v>95001</v>
      </c>
      <c r="Y64">
        <v>647371</v>
      </c>
      <c r="AB64">
        <v>109858.54</v>
      </c>
      <c r="AC64">
        <v>32662.97</v>
      </c>
    </row>
    <row r="65" spans="1:32" x14ac:dyDescent="0.25">
      <c r="A65" t="s">
        <v>3248</v>
      </c>
      <c r="B65">
        <v>736688.28</v>
      </c>
      <c r="C65">
        <v>0</v>
      </c>
      <c r="D65">
        <v>47394.17</v>
      </c>
      <c r="F65">
        <v>-27797.51</v>
      </c>
      <c r="G65">
        <v>313161.45</v>
      </c>
      <c r="L65">
        <v>74250</v>
      </c>
      <c r="M65">
        <v>484</v>
      </c>
      <c r="O65">
        <v>-1786917.21</v>
      </c>
      <c r="P65">
        <v>1565047.72</v>
      </c>
      <c r="Q65">
        <v>1188971.67</v>
      </c>
      <c r="S65">
        <v>156275.29999999999</v>
      </c>
      <c r="W65">
        <v>228240</v>
      </c>
      <c r="X65">
        <v>64686</v>
      </c>
      <c r="Y65">
        <v>262092</v>
      </c>
      <c r="AB65">
        <v>87801.23</v>
      </c>
      <c r="AC65">
        <v>52047.86</v>
      </c>
    </row>
    <row r="66" spans="1:32" x14ac:dyDescent="0.25">
      <c r="A66" t="s">
        <v>3249</v>
      </c>
      <c r="B66">
        <v>439940.39</v>
      </c>
      <c r="C66">
        <v>0</v>
      </c>
      <c r="D66">
        <v>66202.05</v>
      </c>
      <c r="F66">
        <v>367672.54</v>
      </c>
      <c r="G66">
        <v>222137.89</v>
      </c>
      <c r="M66">
        <v>542</v>
      </c>
      <c r="P66">
        <v>-920836.9</v>
      </c>
      <c r="Q66">
        <v>2121250.9300000002</v>
      </c>
      <c r="S66">
        <v>87668.19</v>
      </c>
      <c r="W66">
        <v>322332</v>
      </c>
      <c r="X66">
        <v>10500</v>
      </c>
      <c r="Y66">
        <v>385605</v>
      </c>
      <c r="AB66">
        <v>66772.34</v>
      </c>
      <c r="AC66">
        <v>55985.1</v>
      </c>
    </row>
    <row r="67" spans="1:32" x14ac:dyDescent="0.25">
      <c r="A67" t="s">
        <v>3250</v>
      </c>
      <c r="B67">
        <v>637035.78</v>
      </c>
      <c r="C67">
        <v>55000</v>
      </c>
      <c r="D67">
        <v>245710.2</v>
      </c>
      <c r="F67">
        <v>8</v>
      </c>
      <c r="G67">
        <v>410869.33</v>
      </c>
      <c r="L67">
        <v>5800</v>
      </c>
      <c r="M67">
        <v>1581</v>
      </c>
      <c r="P67">
        <v>-217371.63</v>
      </c>
      <c r="Q67">
        <v>1374864.38</v>
      </c>
      <c r="S67">
        <v>361279.43</v>
      </c>
      <c r="T67">
        <v>142000</v>
      </c>
      <c r="U67">
        <v>381.85</v>
      </c>
      <c r="W67">
        <v>396340</v>
      </c>
      <c r="Y67">
        <v>493529.02</v>
      </c>
      <c r="AB67">
        <v>131872.29999999999</v>
      </c>
      <c r="AC67">
        <v>42350.400000000001</v>
      </c>
    </row>
    <row r="68" spans="1:32" x14ac:dyDescent="0.25">
      <c r="A68" t="s">
        <v>3251</v>
      </c>
      <c r="B68">
        <v>631674.41</v>
      </c>
      <c r="C68">
        <v>0</v>
      </c>
      <c r="D68">
        <v>116797.46</v>
      </c>
      <c r="F68">
        <v>263204.59000000003</v>
      </c>
      <c r="G68">
        <v>755138.54</v>
      </c>
      <c r="L68">
        <v>30000</v>
      </c>
      <c r="M68">
        <v>1160</v>
      </c>
      <c r="P68">
        <v>-1093095.8500000001</v>
      </c>
      <c r="Q68">
        <v>2680574.06</v>
      </c>
      <c r="S68">
        <v>476450.97</v>
      </c>
      <c r="W68">
        <v>857998.2</v>
      </c>
      <c r="X68">
        <v>13500</v>
      </c>
      <c r="Y68">
        <v>998659.2</v>
      </c>
      <c r="AB68">
        <v>112400.46</v>
      </c>
      <c r="AC68">
        <v>119312.72</v>
      </c>
    </row>
    <row r="69" spans="1:32" x14ac:dyDescent="0.25">
      <c r="A69" t="s">
        <v>3252</v>
      </c>
      <c r="B69">
        <v>698935.05</v>
      </c>
      <c r="C69">
        <v>5000</v>
      </c>
      <c r="D69">
        <v>152703.89000000001</v>
      </c>
      <c r="F69">
        <v>10014</v>
      </c>
      <c r="G69">
        <v>405371.44</v>
      </c>
      <c r="L69">
        <v>4020</v>
      </c>
      <c r="M69">
        <v>3421.1</v>
      </c>
      <c r="N69">
        <v>5000</v>
      </c>
      <c r="P69">
        <v>-964404.7</v>
      </c>
      <c r="Q69">
        <v>2191965</v>
      </c>
      <c r="S69">
        <v>117031.06</v>
      </c>
      <c r="W69">
        <v>342900</v>
      </c>
      <c r="Y69">
        <v>395146</v>
      </c>
      <c r="AA69">
        <v>3104</v>
      </c>
      <c r="AB69">
        <v>52598.91</v>
      </c>
      <c r="AC69">
        <v>21159.17</v>
      </c>
    </row>
    <row r="70" spans="1:32" x14ac:dyDescent="0.25">
      <c r="A70" t="s">
        <v>3253</v>
      </c>
      <c r="B70">
        <v>866847.03</v>
      </c>
      <c r="C70">
        <v>0</v>
      </c>
      <c r="D70">
        <v>93309.13</v>
      </c>
      <c r="F70">
        <v>10030.74</v>
      </c>
      <c r="G70">
        <v>400671.11</v>
      </c>
      <c r="M70">
        <v>451</v>
      </c>
      <c r="P70">
        <v>157791.46</v>
      </c>
      <c r="Q70">
        <v>1302561.3500000001</v>
      </c>
      <c r="S70">
        <v>126241.81</v>
      </c>
      <c r="T70">
        <v>510</v>
      </c>
      <c r="W70">
        <v>406927.5</v>
      </c>
      <c r="Y70">
        <v>454142.5</v>
      </c>
      <c r="AB70">
        <v>81348.399999999994</v>
      </c>
      <c r="AC70">
        <v>40561.410000000003</v>
      </c>
      <c r="AE70">
        <v>14222.8</v>
      </c>
    </row>
    <row r="71" spans="1:32" x14ac:dyDescent="0.25">
      <c r="A71" t="s">
        <v>3254</v>
      </c>
      <c r="B71">
        <v>1033864.35</v>
      </c>
      <c r="C71">
        <v>0</v>
      </c>
      <c r="D71">
        <v>79249.789999999994</v>
      </c>
      <c r="F71">
        <v>352139.96</v>
      </c>
      <c r="G71">
        <v>268236.51</v>
      </c>
      <c r="L71">
        <v>54200</v>
      </c>
      <c r="M71">
        <v>1922.5</v>
      </c>
      <c r="P71">
        <v>-84732.1</v>
      </c>
      <c r="Q71">
        <v>1726865.73</v>
      </c>
      <c r="S71">
        <v>267092.25</v>
      </c>
      <c r="T71">
        <v>30390</v>
      </c>
      <c r="U71">
        <v>71.739999999999995</v>
      </c>
      <c r="W71">
        <v>402108.3</v>
      </c>
      <c r="X71">
        <v>91800</v>
      </c>
      <c r="Y71">
        <v>510828.3</v>
      </c>
      <c r="AB71">
        <v>146500.18</v>
      </c>
      <c r="AC71">
        <v>23449.33</v>
      </c>
    </row>
    <row r="72" spans="1:32" x14ac:dyDescent="0.25">
      <c r="A72" t="s">
        <v>3255</v>
      </c>
      <c r="B72">
        <v>416189.94</v>
      </c>
      <c r="C72">
        <v>0</v>
      </c>
      <c r="D72">
        <v>213014.57</v>
      </c>
      <c r="F72">
        <v>188556.05</v>
      </c>
      <c r="G72">
        <v>385935.58</v>
      </c>
      <c r="K72">
        <v>6150</v>
      </c>
      <c r="L72">
        <v>84300</v>
      </c>
      <c r="M72">
        <v>0</v>
      </c>
      <c r="P72">
        <v>-241310.37</v>
      </c>
      <c r="Q72">
        <v>1340923.19</v>
      </c>
      <c r="S72">
        <v>212760.29</v>
      </c>
      <c r="T72">
        <v>12600</v>
      </c>
      <c r="U72">
        <v>318.70999999999998</v>
      </c>
      <c r="W72">
        <v>549066</v>
      </c>
      <c r="X72">
        <v>102600</v>
      </c>
      <c r="Y72">
        <v>660647</v>
      </c>
      <c r="AB72">
        <v>96360</v>
      </c>
      <c r="AC72">
        <v>37404.68</v>
      </c>
    </row>
    <row r="73" spans="1:32" x14ac:dyDescent="0.25">
      <c r="A73" t="s">
        <v>3256</v>
      </c>
      <c r="B73">
        <v>742425.3</v>
      </c>
      <c r="C73">
        <v>0</v>
      </c>
      <c r="D73">
        <v>189114.45</v>
      </c>
      <c r="F73">
        <v>548436.61</v>
      </c>
      <c r="G73">
        <v>163741.38</v>
      </c>
      <c r="K73">
        <v>1679.22</v>
      </c>
      <c r="L73">
        <v>129954</v>
      </c>
      <c r="M73">
        <v>57931</v>
      </c>
      <c r="O73">
        <v>-24969.200000000001</v>
      </c>
      <c r="Q73">
        <v>1495302.14</v>
      </c>
      <c r="S73">
        <v>355271.06</v>
      </c>
      <c r="W73">
        <v>368769.9</v>
      </c>
      <c r="Y73">
        <v>444195.9</v>
      </c>
      <c r="AB73">
        <v>230019.26</v>
      </c>
      <c r="AC73">
        <v>29555.22</v>
      </c>
    </row>
    <row r="74" spans="1:32" x14ac:dyDescent="0.25">
      <c r="A74" t="s">
        <v>3257</v>
      </c>
      <c r="B74">
        <v>883801.39</v>
      </c>
      <c r="C74">
        <v>0</v>
      </c>
      <c r="D74">
        <v>71010.38</v>
      </c>
      <c r="F74">
        <v>1874174</v>
      </c>
      <c r="G74">
        <v>768535.01</v>
      </c>
      <c r="L74">
        <v>31106.9</v>
      </c>
      <c r="M74">
        <v>415</v>
      </c>
      <c r="P74">
        <v>3004360.46</v>
      </c>
      <c r="Q74">
        <v>464694.52</v>
      </c>
      <c r="S74">
        <v>155335.89000000001</v>
      </c>
      <c r="T74">
        <v>6000.9</v>
      </c>
      <c r="U74">
        <v>191.51</v>
      </c>
      <c r="W74">
        <v>388797.3</v>
      </c>
      <c r="X74">
        <v>153800</v>
      </c>
      <c r="Y74">
        <v>414664.3</v>
      </c>
      <c r="AB74">
        <v>75093.240000000005</v>
      </c>
      <c r="AC74">
        <v>80683.16</v>
      </c>
      <c r="AF74">
        <v>1</v>
      </c>
    </row>
    <row r="75" spans="1:32" x14ac:dyDescent="0.25">
      <c r="A75" t="s">
        <v>3258</v>
      </c>
      <c r="B75">
        <v>758948.19</v>
      </c>
      <c r="C75">
        <v>0</v>
      </c>
      <c r="D75">
        <v>105602.69</v>
      </c>
      <c r="F75">
        <v>1074359.8400000001</v>
      </c>
      <c r="G75">
        <v>236183.77</v>
      </c>
      <c r="K75">
        <v>5500</v>
      </c>
      <c r="L75">
        <v>50220</v>
      </c>
      <c r="M75">
        <v>0</v>
      </c>
      <c r="P75">
        <v>1187580.93</v>
      </c>
      <c r="Q75">
        <v>961521.58</v>
      </c>
      <c r="S75">
        <v>34978.370000000003</v>
      </c>
      <c r="T75">
        <v>19800</v>
      </c>
      <c r="U75">
        <v>345.87</v>
      </c>
      <c r="W75">
        <v>332103</v>
      </c>
      <c r="X75">
        <v>189400</v>
      </c>
      <c r="Y75">
        <v>395336</v>
      </c>
      <c r="AB75">
        <v>74530.14</v>
      </c>
      <c r="AC75">
        <v>56509.120000000003</v>
      </c>
      <c r="AF75">
        <v>30230</v>
      </c>
    </row>
    <row r="76" spans="1:32" x14ac:dyDescent="0.25">
      <c r="A76" t="s">
        <v>3259</v>
      </c>
      <c r="B76">
        <v>881835.53</v>
      </c>
      <c r="C76">
        <v>0</v>
      </c>
      <c r="D76">
        <v>79773.94</v>
      </c>
      <c r="F76">
        <v>1485836.59</v>
      </c>
      <c r="G76">
        <v>635373.6</v>
      </c>
      <c r="M76">
        <v>1068</v>
      </c>
      <c r="P76">
        <v>666455.65</v>
      </c>
      <c r="Q76">
        <v>2317512.06</v>
      </c>
      <c r="S76">
        <v>215476.7</v>
      </c>
      <c r="U76">
        <v>149.5</v>
      </c>
      <c r="W76">
        <v>315063</v>
      </c>
      <c r="X76">
        <v>107700</v>
      </c>
      <c r="Y76">
        <v>382851</v>
      </c>
      <c r="AB76">
        <v>78514.710000000006</v>
      </c>
      <c r="AC76">
        <v>53589.54</v>
      </c>
    </row>
    <row r="77" spans="1:32" x14ac:dyDescent="0.25">
      <c r="A77" t="s">
        <v>3260</v>
      </c>
      <c r="B77">
        <v>857295.7</v>
      </c>
      <c r="C77">
        <v>0</v>
      </c>
      <c r="D77">
        <v>37462.71</v>
      </c>
      <c r="F77">
        <v>434755.93</v>
      </c>
      <c r="G77">
        <v>245137.28</v>
      </c>
      <c r="L77">
        <v>259010</v>
      </c>
      <c r="M77">
        <v>537</v>
      </c>
      <c r="P77">
        <v>-867626.81</v>
      </c>
      <c r="Q77">
        <v>2233839.69</v>
      </c>
      <c r="S77">
        <v>73091.8</v>
      </c>
      <c r="T77">
        <v>17100</v>
      </c>
      <c r="U77">
        <v>135.52000000000001</v>
      </c>
      <c r="W77">
        <v>385164</v>
      </c>
      <c r="X77">
        <v>84900</v>
      </c>
      <c r="Y77">
        <v>425901</v>
      </c>
      <c r="AB77">
        <v>108504.03</v>
      </c>
      <c r="AC77">
        <v>53423.57</v>
      </c>
    </row>
    <row r="78" spans="1:32" x14ac:dyDescent="0.25">
      <c r="A78" t="s">
        <v>3332</v>
      </c>
      <c r="B78">
        <v>626795.4</v>
      </c>
      <c r="C78">
        <v>0</v>
      </c>
      <c r="D78">
        <v>54266.61</v>
      </c>
      <c r="F78">
        <v>146136.24</v>
      </c>
      <c r="G78">
        <v>512426.77</v>
      </c>
      <c r="M78">
        <v>1380</v>
      </c>
      <c r="P78">
        <v>-1257596.3899999999</v>
      </c>
      <c r="Q78">
        <v>2560558.21</v>
      </c>
      <c r="S78">
        <v>171964.56</v>
      </c>
      <c r="U78">
        <v>75.040000000000006</v>
      </c>
      <c r="W78">
        <v>367452</v>
      </c>
      <c r="X78">
        <v>65700</v>
      </c>
      <c r="Y78">
        <v>424279</v>
      </c>
      <c r="AB78">
        <v>75349.350000000006</v>
      </c>
      <c r="AC78">
        <v>43261.41</v>
      </c>
      <c r="AF78">
        <v>18.64</v>
      </c>
    </row>
    <row r="79" spans="1:32" x14ac:dyDescent="0.25">
      <c r="A79" t="s">
        <v>3261</v>
      </c>
      <c r="B79">
        <v>139372.82</v>
      </c>
      <c r="C79">
        <v>8485</v>
      </c>
      <c r="D79">
        <v>31229.040000000001</v>
      </c>
      <c r="F79">
        <v>145030.26999999999</v>
      </c>
      <c r="G79">
        <v>488493.03</v>
      </c>
      <c r="K79">
        <v>1350</v>
      </c>
      <c r="L79">
        <v>-31460</v>
      </c>
      <c r="M79">
        <v>-863.31</v>
      </c>
      <c r="P79">
        <v>-280760.81</v>
      </c>
      <c r="Q79">
        <v>1212676.51</v>
      </c>
      <c r="S79">
        <v>131721.06</v>
      </c>
      <c r="T79">
        <v>31460</v>
      </c>
      <c r="W79">
        <v>179690</v>
      </c>
      <c r="Y79">
        <v>233553.5</v>
      </c>
      <c r="AA79">
        <v>1706</v>
      </c>
      <c r="AB79">
        <v>97546.21</v>
      </c>
      <c r="AC79">
        <v>4214.25</v>
      </c>
    </row>
    <row r="80" spans="1:32" x14ac:dyDescent="0.25">
      <c r="A80" t="s">
        <v>3262</v>
      </c>
      <c r="B80">
        <v>102879.92</v>
      </c>
      <c r="C80">
        <v>5475</v>
      </c>
      <c r="D80">
        <v>53108.26</v>
      </c>
      <c r="F80">
        <v>37879.86</v>
      </c>
      <c r="G80">
        <v>138676.85999999999</v>
      </c>
      <c r="K80">
        <v>25590</v>
      </c>
      <c r="L80">
        <v>168000</v>
      </c>
      <c r="M80">
        <v>999.2</v>
      </c>
      <c r="P80">
        <v>-1514594.26</v>
      </c>
      <c r="Q80">
        <v>1431387.54</v>
      </c>
      <c r="S80">
        <v>104454</v>
      </c>
      <c r="W80">
        <v>317670</v>
      </c>
      <c r="Y80">
        <v>346209</v>
      </c>
      <c r="AB80">
        <v>90285.58</v>
      </c>
      <c r="AC80">
        <v>32792</v>
      </c>
    </row>
    <row r="81" spans="1:33" x14ac:dyDescent="0.25">
      <c r="A81" t="s">
        <v>3263</v>
      </c>
      <c r="B81">
        <v>588886.54</v>
      </c>
      <c r="C81">
        <v>0</v>
      </c>
      <c r="D81">
        <v>15873.04</v>
      </c>
      <c r="F81">
        <v>335730.82</v>
      </c>
      <c r="G81">
        <v>849294.14</v>
      </c>
      <c r="K81">
        <v>44626</v>
      </c>
      <c r="L81">
        <v>152850</v>
      </c>
      <c r="M81">
        <v>12598.21</v>
      </c>
      <c r="P81">
        <v>-410689.76</v>
      </c>
      <c r="Q81">
        <v>2041384.85</v>
      </c>
      <c r="S81">
        <v>181204.1</v>
      </c>
      <c r="T81">
        <v>6000</v>
      </c>
      <c r="W81">
        <v>632760</v>
      </c>
      <c r="X81">
        <v>143650</v>
      </c>
      <c r="Y81">
        <v>705030</v>
      </c>
      <c r="AB81">
        <v>73994.100000000006</v>
      </c>
      <c r="AC81">
        <v>41018.44</v>
      </c>
      <c r="AF81">
        <v>43746</v>
      </c>
    </row>
    <row r="82" spans="1:33" x14ac:dyDescent="0.25">
      <c r="A82" t="s">
        <v>3264</v>
      </c>
      <c r="B82">
        <v>275531.96000000002</v>
      </c>
      <c r="C82">
        <v>0</v>
      </c>
      <c r="D82">
        <v>120917.22</v>
      </c>
      <c r="F82">
        <v>410070.76</v>
      </c>
      <c r="G82">
        <v>367930.12</v>
      </c>
      <c r="L82">
        <v>73114.820000000007</v>
      </c>
      <c r="M82">
        <v>751.12</v>
      </c>
      <c r="P82">
        <v>-195237.16</v>
      </c>
      <c r="Q82">
        <v>1173118.0900000001</v>
      </c>
      <c r="S82">
        <v>153310.26</v>
      </c>
      <c r="T82">
        <v>42000</v>
      </c>
      <c r="W82">
        <v>435060</v>
      </c>
      <c r="X82">
        <v>109600</v>
      </c>
      <c r="Y82">
        <v>465908.14</v>
      </c>
      <c r="AB82">
        <v>126476.4</v>
      </c>
      <c r="AC82">
        <v>16482.53</v>
      </c>
    </row>
    <row r="83" spans="1:33" x14ac:dyDescent="0.25">
      <c r="A83" t="s">
        <v>3265</v>
      </c>
      <c r="B83">
        <v>763695.27</v>
      </c>
      <c r="C83">
        <v>0</v>
      </c>
      <c r="D83">
        <v>42980.58</v>
      </c>
      <c r="F83">
        <v>451632.22</v>
      </c>
      <c r="G83">
        <v>123954.53</v>
      </c>
      <c r="L83">
        <v>-219545</v>
      </c>
      <c r="M83">
        <v>0</v>
      </c>
      <c r="P83">
        <v>-260975.27</v>
      </c>
      <c r="Q83">
        <v>1745362.84</v>
      </c>
      <c r="S83">
        <v>261519.03</v>
      </c>
      <c r="T83">
        <v>18000</v>
      </c>
      <c r="W83">
        <v>497250</v>
      </c>
      <c r="X83">
        <v>132800</v>
      </c>
      <c r="Y83">
        <v>564514</v>
      </c>
      <c r="AB83">
        <v>76486.899999999994</v>
      </c>
      <c r="AC83">
        <v>75248.100000000006</v>
      </c>
    </row>
    <row r="84" spans="1:33" x14ac:dyDescent="0.25">
      <c r="A84" t="s">
        <v>3266</v>
      </c>
      <c r="B84">
        <v>379293.64</v>
      </c>
      <c r="C84">
        <v>90424.24</v>
      </c>
      <c r="D84">
        <v>53482.05</v>
      </c>
      <c r="F84">
        <v>945475.86</v>
      </c>
      <c r="G84">
        <v>364392.53</v>
      </c>
      <c r="M84">
        <v>0</v>
      </c>
      <c r="P84">
        <v>-126192.94</v>
      </c>
      <c r="Q84">
        <v>1929262.58</v>
      </c>
      <c r="R84">
        <v>74.150000000000006</v>
      </c>
      <c r="S84">
        <v>168718.27</v>
      </c>
      <c r="T84">
        <v>500</v>
      </c>
      <c r="W84">
        <v>389280</v>
      </c>
      <c r="X84">
        <v>113800</v>
      </c>
      <c r="Y84">
        <v>420293</v>
      </c>
      <c r="AA84">
        <v>9000</v>
      </c>
      <c r="AB84">
        <v>126148.99</v>
      </c>
      <c r="AC84">
        <v>33486.75</v>
      </c>
      <c r="AF84">
        <v>4200</v>
      </c>
    </row>
    <row r="85" spans="1:33" x14ac:dyDescent="0.25">
      <c r="A85" t="s">
        <v>3267</v>
      </c>
      <c r="B85">
        <v>588227.52</v>
      </c>
      <c r="C85">
        <v>11120</v>
      </c>
      <c r="D85">
        <v>10622.24</v>
      </c>
      <c r="F85">
        <v>204721.34</v>
      </c>
      <c r="G85">
        <v>231291.57</v>
      </c>
      <c r="L85">
        <v>45720</v>
      </c>
      <c r="M85">
        <v>32.130000000000003</v>
      </c>
      <c r="P85">
        <v>-871371.42</v>
      </c>
      <c r="Q85">
        <v>1851699.47</v>
      </c>
      <c r="S85">
        <v>166589.63</v>
      </c>
      <c r="W85">
        <v>377103</v>
      </c>
      <c r="X85">
        <v>118761</v>
      </c>
      <c r="Y85">
        <v>465787.48</v>
      </c>
      <c r="Z85">
        <v>400</v>
      </c>
      <c r="AB85">
        <v>75911.95</v>
      </c>
      <c r="AC85">
        <v>47651.71</v>
      </c>
    </row>
    <row r="86" spans="1:33" x14ac:dyDescent="0.25">
      <c r="A86" t="s">
        <v>3268</v>
      </c>
      <c r="B86">
        <v>236507.92</v>
      </c>
      <c r="C86">
        <v>33714.32</v>
      </c>
      <c r="D86">
        <v>118055.82</v>
      </c>
      <c r="F86">
        <v>499689.08</v>
      </c>
      <c r="G86">
        <v>326632.59999999998</v>
      </c>
      <c r="M86">
        <v>-186431.07</v>
      </c>
      <c r="P86">
        <v>170428.74</v>
      </c>
      <c r="Q86">
        <v>1211766.1200000001</v>
      </c>
      <c r="S86">
        <v>193248.57</v>
      </c>
      <c r="W86">
        <v>302560</v>
      </c>
      <c r="Y86">
        <v>352131</v>
      </c>
      <c r="AB86">
        <v>57023.64</v>
      </c>
      <c r="AC86">
        <v>15417.98</v>
      </c>
      <c r="AG86">
        <v>7000</v>
      </c>
    </row>
    <row r="87" spans="1:33" x14ac:dyDescent="0.25">
      <c r="A87" t="s">
        <v>3269</v>
      </c>
      <c r="B87">
        <v>679638.26</v>
      </c>
      <c r="C87">
        <v>0</v>
      </c>
      <c r="D87">
        <v>67357.58</v>
      </c>
      <c r="F87">
        <v>207756.53</v>
      </c>
      <c r="G87">
        <v>520930.74</v>
      </c>
      <c r="K87">
        <v>0</v>
      </c>
      <c r="M87">
        <v>500</v>
      </c>
      <c r="P87">
        <v>167147.26</v>
      </c>
      <c r="Q87">
        <v>1379368.14</v>
      </c>
      <c r="S87">
        <v>181163.93</v>
      </c>
      <c r="W87">
        <v>566340</v>
      </c>
      <c r="X87">
        <v>133600</v>
      </c>
      <c r="Y87">
        <v>637100</v>
      </c>
      <c r="AA87">
        <v>504</v>
      </c>
      <c r="AB87">
        <v>64301.56</v>
      </c>
      <c r="AC87">
        <v>104139</v>
      </c>
    </row>
    <row r="88" spans="1:33" x14ac:dyDescent="0.25">
      <c r="A88" t="s">
        <v>3339</v>
      </c>
      <c r="B88">
        <v>317167.77</v>
      </c>
      <c r="C88">
        <v>5630.1</v>
      </c>
      <c r="D88">
        <v>2876.35</v>
      </c>
      <c r="F88">
        <v>337933.81</v>
      </c>
      <c r="G88">
        <v>121586.34</v>
      </c>
      <c r="K88">
        <v>39600</v>
      </c>
      <c r="L88">
        <v>45850</v>
      </c>
      <c r="M88">
        <v>506</v>
      </c>
      <c r="P88">
        <v>-860089.41</v>
      </c>
      <c r="Q88">
        <v>1583723.57</v>
      </c>
      <c r="S88">
        <v>111340.36</v>
      </c>
      <c r="U88">
        <v>8.3000000000000007</v>
      </c>
      <c r="W88">
        <v>461830</v>
      </c>
      <c r="X88">
        <v>109640</v>
      </c>
      <c r="Y88">
        <v>546400</v>
      </c>
      <c r="AB88">
        <v>51717.279999999999</v>
      </c>
      <c r="AC88">
        <v>59910.45</v>
      </c>
      <c r="AF88">
        <v>9850</v>
      </c>
    </row>
    <row r="89" spans="1:33" x14ac:dyDescent="0.25">
      <c r="A89" t="s">
        <v>3270</v>
      </c>
      <c r="B89">
        <v>360962.04</v>
      </c>
      <c r="C89">
        <v>0</v>
      </c>
      <c r="D89">
        <v>21520.57</v>
      </c>
      <c r="F89">
        <v>2</v>
      </c>
      <c r="G89">
        <v>129418.52</v>
      </c>
      <c r="M89">
        <v>989.5</v>
      </c>
      <c r="P89">
        <v>138443.39000000001</v>
      </c>
      <c r="Q89">
        <v>378255.7</v>
      </c>
      <c r="S89">
        <v>267072.34999999998</v>
      </c>
      <c r="U89">
        <v>246.44</v>
      </c>
      <c r="Y89">
        <v>61923.5</v>
      </c>
      <c r="AB89">
        <v>94598.35</v>
      </c>
      <c r="AC89">
        <v>6607.4</v>
      </c>
    </row>
    <row r="90" spans="1:33" x14ac:dyDescent="0.25">
      <c r="A90" t="s">
        <v>3271</v>
      </c>
      <c r="B90">
        <v>544449.79</v>
      </c>
      <c r="C90">
        <v>0</v>
      </c>
      <c r="D90">
        <v>10600.37</v>
      </c>
      <c r="F90">
        <v>37133.21</v>
      </c>
      <c r="G90">
        <v>79229.149999999994</v>
      </c>
      <c r="J90">
        <v>6000</v>
      </c>
      <c r="M90">
        <v>863</v>
      </c>
      <c r="P90">
        <v>-120506.48</v>
      </c>
      <c r="Q90">
        <v>646850.12</v>
      </c>
      <c r="S90">
        <v>334281.09999999998</v>
      </c>
      <c r="T90">
        <v>150000</v>
      </c>
      <c r="U90">
        <v>377.4</v>
      </c>
      <c r="W90">
        <v>394560</v>
      </c>
      <c r="X90">
        <v>-18000</v>
      </c>
      <c r="Y90">
        <v>429624</v>
      </c>
      <c r="AB90">
        <v>218598.53</v>
      </c>
      <c r="AC90">
        <v>36490.089999999997</v>
      </c>
    </row>
    <row r="91" spans="1:33" x14ac:dyDescent="0.25">
      <c r="A91" t="s">
        <v>3272</v>
      </c>
      <c r="B91">
        <v>308447.03000000003</v>
      </c>
      <c r="C91">
        <v>0</v>
      </c>
      <c r="D91">
        <v>51079.24</v>
      </c>
      <c r="F91">
        <v>2537567.84</v>
      </c>
      <c r="G91">
        <v>327341.64</v>
      </c>
      <c r="J91">
        <v>6000</v>
      </c>
      <c r="M91">
        <v>999</v>
      </c>
      <c r="P91">
        <v>-170201.41</v>
      </c>
      <c r="Q91">
        <v>3382854.97</v>
      </c>
      <c r="S91">
        <v>258156.16</v>
      </c>
      <c r="U91">
        <v>360.02</v>
      </c>
      <c r="W91">
        <v>403790</v>
      </c>
      <c r="X91">
        <v>88140</v>
      </c>
      <c r="Y91">
        <v>465269</v>
      </c>
      <c r="AB91">
        <v>118847.64</v>
      </c>
      <c r="AC91">
        <v>75706.350000000006</v>
      </c>
    </row>
    <row r="92" spans="1:33" x14ac:dyDescent="0.25">
      <c r="A92" t="s">
        <v>3273</v>
      </c>
      <c r="B92">
        <v>377827.29</v>
      </c>
      <c r="C92">
        <v>0</v>
      </c>
      <c r="D92">
        <v>66512.87</v>
      </c>
      <c r="F92">
        <v>375373.87</v>
      </c>
      <c r="G92">
        <v>304985.15999999997</v>
      </c>
      <c r="J92">
        <v>5800</v>
      </c>
      <c r="M92">
        <v>815</v>
      </c>
      <c r="P92">
        <v>-5696.92</v>
      </c>
      <c r="Q92">
        <v>1045747.78</v>
      </c>
      <c r="S92">
        <v>194153</v>
      </c>
      <c r="U92">
        <v>370.04</v>
      </c>
      <c r="W92">
        <v>348870</v>
      </c>
      <c r="X92">
        <v>68940</v>
      </c>
      <c r="Y92">
        <v>381239</v>
      </c>
      <c r="AB92">
        <v>60014.69</v>
      </c>
      <c r="AC92">
        <v>37586.019999999997</v>
      </c>
    </row>
    <row r="93" spans="1:33" x14ac:dyDescent="0.25">
      <c r="A93" t="s">
        <v>3274</v>
      </c>
      <c r="B93">
        <v>445862.72</v>
      </c>
      <c r="C93">
        <v>0</v>
      </c>
      <c r="D93">
        <v>17026.189999999999</v>
      </c>
      <c r="F93">
        <v>26648.19</v>
      </c>
      <c r="G93">
        <v>269615.95</v>
      </c>
      <c r="M93">
        <v>1511</v>
      </c>
      <c r="P93">
        <v>302644.17</v>
      </c>
      <c r="Q93">
        <v>320699.84999999998</v>
      </c>
      <c r="S93">
        <v>300340.96999999997</v>
      </c>
      <c r="U93">
        <v>263.62</v>
      </c>
      <c r="W93">
        <v>291571</v>
      </c>
      <c r="X93">
        <v>187080</v>
      </c>
      <c r="Y93">
        <v>391657</v>
      </c>
      <c r="AB93">
        <v>142908.07999999999</v>
      </c>
      <c r="AC93">
        <v>10992.48</v>
      </c>
    </row>
    <row r="94" spans="1:33" x14ac:dyDescent="0.25">
      <c r="A94" t="s">
        <v>3275</v>
      </c>
      <c r="B94">
        <v>378516.3</v>
      </c>
      <c r="C94">
        <v>0</v>
      </c>
      <c r="D94">
        <v>20375.38</v>
      </c>
      <c r="F94">
        <v>501717.21</v>
      </c>
      <c r="G94">
        <v>15821.78</v>
      </c>
      <c r="M94">
        <v>265</v>
      </c>
      <c r="P94">
        <v>100689.64</v>
      </c>
      <c r="Q94">
        <v>810688.21</v>
      </c>
      <c r="S94">
        <v>251690.18</v>
      </c>
      <c r="U94">
        <v>372.08</v>
      </c>
      <c r="W94">
        <v>172439.4</v>
      </c>
      <c r="Y94">
        <v>219189.4</v>
      </c>
      <c r="AA94">
        <v>2084</v>
      </c>
      <c r="AB94">
        <v>126968.38</v>
      </c>
      <c r="AC94">
        <v>25072.06</v>
      </c>
    </row>
    <row r="95" spans="1:33" x14ac:dyDescent="0.25">
      <c r="A95" t="s">
        <v>3276</v>
      </c>
      <c r="B95">
        <v>451156.43</v>
      </c>
      <c r="C95">
        <v>0</v>
      </c>
      <c r="D95">
        <v>196191.96</v>
      </c>
      <c r="F95">
        <v>3</v>
      </c>
      <c r="G95">
        <v>647596.62</v>
      </c>
      <c r="J95">
        <v>6000</v>
      </c>
      <c r="M95">
        <v>393</v>
      </c>
      <c r="P95">
        <v>622517.82999999996</v>
      </c>
      <c r="Q95">
        <v>573056.03</v>
      </c>
      <c r="R95">
        <v>146.34</v>
      </c>
      <c r="S95">
        <v>226575.1</v>
      </c>
      <c r="W95">
        <v>438615</v>
      </c>
      <c r="X95">
        <v>81605</v>
      </c>
      <c r="Y95">
        <v>472779</v>
      </c>
      <c r="AB95">
        <v>78444.070000000007</v>
      </c>
      <c r="AC95">
        <v>51493.54</v>
      </c>
      <c r="AF95">
        <v>3.68</v>
      </c>
    </row>
    <row r="96" spans="1:33" x14ac:dyDescent="0.25">
      <c r="A96" t="s">
        <v>3277</v>
      </c>
      <c r="B96">
        <v>170337.4</v>
      </c>
      <c r="C96">
        <v>0</v>
      </c>
      <c r="D96">
        <v>48839.42</v>
      </c>
      <c r="F96">
        <v>1362819.51</v>
      </c>
      <c r="G96">
        <v>143050.57</v>
      </c>
      <c r="J96">
        <v>6000</v>
      </c>
      <c r="M96">
        <v>2916.88</v>
      </c>
      <c r="P96">
        <v>-201215.75</v>
      </c>
      <c r="Q96">
        <v>1997218.5</v>
      </c>
      <c r="S96">
        <v>115017.9</v>
      </c>
      <c r="T96">
        <v>74000</v>
      </c>
      <c r="U96">
        <v>210.78</v>
      </c>
      <c r="W96">
        <v>342120</v>
      </c>
      <c r="Y96">
        <v>377532</v>
      </c>
      <c r="AB96">
        <v>138766.81</v>
      </c>
      <c r="AC96">
        <v>45622.6</v>
      </c>
    </row>
    <row r="97" spans="1:32" x14ac:dyDescent="0.25">
      <c r="A97" t="s">
        <v>3278</v>
      </c>
      <c r="B97">
        <v>683892.21</v>
      </c>
      <c r="C97">
        <v>127880</v>
      </c>
      <c r="D97">
        <v>7334.03</v>
      </c>
      <c r="F97">
        <v>155996.75</v>
      </c>
      <c r="G97">
        <v>267494.18</v>
      </c>
      <c r="J97">
        <v>6000</v>
      </c>
      <c r="M97">
        <v>490</v>
      </c>
      <c r="P97">
        <v>363663.43</v>
      </c>
      <c r="Q97">
        <v>569833.9</v>
      </c>
      <c r="S97">
        <v>150066.70000000001</v>
      </c>
      <c r="T97">
        <v>366000</v>
      </c>
      <c r="U97">
        <v>25</v>
      </c>
      <c r="X97">
        <v>30000</v>
      </c>
      <c r="Y97">
        <v>59771</v>
      </c>
      <c r="AB97">
        <v>46299.13</v>
      </c>
      <c r="AC97">
        <v>14891.73</v>
      </c>
    </row>
    <row r="98" spans="1:32" x14ac:dyDescent="0.25">
      <c r="A98" t="s">
        <v>3279</v>
      </c>
      <c r="B98">
        <v>641950.32999999996</v>
      </c>
      <c r="C98">
        <v>0</v>
      </c>
      <c r="D98">
        <v>35844.54</v>
      </c>
      <c r="F98">
        <v>9373.92</v>
      </c>
      <c r="G98">
        <v>504792.41</v>
      </c>
      <c r="J98">
        <v>6000</v>
      </c>
      <c r="M98">
        <v>1694</v>
      </c>
      <c r="P98">
        <v>306953.2</v>
      </c>
      <c r="Q98">
        <v>528870.26</v>
      </c>
      <c r="S98">
        <v>393108.52</v>
      </c>
      <c r="U98">
        <v>452.54</v>
      </c>
      <c r="W98">
        <v>289220</v>
      </c>
      <c r="X98">
        <v>201876</v>
      </c>
      <c r="Y98">
        <v>387012</v>
      </c>
      <c r="AB98">
        <v>76882.06</v>
      </c>
      <c r="AC98">
        <v>41162.22</v>
      </c>
    </row>
    <row r="99" spans="1:32" x14ac:dyDescent="0.25">
      <c r="A99" t="s">
        <v>3280</v>
      </c>
      <c r="B99">
        <v>323577.42</v>
      </c>
      <c r="C99">
        <v>0</v>
      </c>
      <c r="D99">
        <v>40103.269999999997</v>
      </c>
      <c r="F99">
        <v>7018.23</v>
      </c>
      <c r="G99">
        <v>211721.03</v>
      </c>
      <c r="J99">
        <v>0</v>
      </c>
      <c r="M99">
        <v>1033</v>
      </c>
      <c r="P99">
        <v>-222460.11</v>
      </c>
      <c r="Q99">
        <v>713142.2</v>
      </c>
      <c r="S99">
        <v>272221.34999999998</v>
      </c>
      <c r="W99">
        <v>440841.6</v>
      </c>
      <c r="X99">
        <v>4400</v>
      </c>
      <c r="Y99">
        <v>503758.6</v>
      </c>
      <c r="AB99">
        <v>47333.89</v>
      </c>
      <c r="AC99">
        <v>15815.6</v>
      </c>
    </row>
    <row r="100" spans="1:32" x14ac:dyDescent="0.25">
      <c r="A100" t="s">
        <v>3281</v>
      </c>
      <c r="B100">
        <v>273333.46000000002</v>
      </c>
      <c r="C100">
        <v>0</v>
      </c>
      <c r="D100">
        <v>140127.13</v>
      </c>
      <c r="F100">
        <v>188394.94</v>
      </c>
      <c r="G100">
        <v>209530.44</v>
      </c>
      <c r="J100">
        <v>6000</v>
      </c>
      <c r="M100">
        <v>572</v>
      </c>
      <c r="P100">
        <v>295855.28999999998</v>
      </c>
      <c r="Q100">
        <v>673323.61</v>
      </c>
      <c r="S100">
        <v>140400</v>
      </c>
      <c r="U100">
        <v>284.75</v>
      </c>
      <c r="W100">
        <v>125580</v>
      </c>
      <c r="Y100">
        <v>192941</v>
      </c>
      <c r="Z100">
        <v>1500</v>
      </c>
      <c r="AB100">
        <v>126474.01</v>
      </c>
      <c r="AC100">
        <v>52864.67</v>
      </c>
    </row>
    <row r="101" spans="1:32" x14ac:dyDescent="0.25">
      <c r="A101" t="s">
        <v>3282</v>
      </c>
      <c r="B101">
        <v>376655.8</v>
      </c>
      <c r="C101">
        <v>0</v>
      </c>
      <c r="D101">
        <v>32238.79</v>
      </c>
      <c r="F101">
        <v>3</v>
      </c>
      <c r="G101">
        <v>236564.98</v>
      </c>
      <c r="J101">
        <v>5000</v>
      </c>
      <c r="M101">
        <v>409</v>
      </c>
      <c r="P101">
        <v>-574905.38</v>
      </c>
      <c r="Q101">
        <v>1404582.07</v>
      </c>
      <c r="S101">
        <v>168208.12</v>
      </c>
      <c r="U101">
        <v>403.53</v>
      </c>
      <c r="W101">
        <v>310050</v>
      </c>
      <c r="X101">
        <v>4500</v>
      </c>
      <c r="Y101">
        <v>341049</v>
      </c>
      <c r="AB101">
        <v>257726.84</v>
      </c>
      <c r="AC101">
        <v>22658.93</v>
      </c>
    </row>
    <row r="102" spans="1:32" x14ac:dyDescent="0.25">
      <c r="A102" t="s">
        <v>3283</v>
      </c>
      <c r="B102">
        <v>301085.51</v>
      </c>
      <c r="C102">
        <v>0</v>
      </c>
      <c r="D102">
        <v>84795.73</v>
      </c>
      <c r="F102">
        <v>174052.53</v>
      </c>
      <c r="G102">
        <v>199727.71</v>
      </c>
      <c r="M102">
        <v>968</v>
      </c>
      <c r="P102">
        <v>37239.22</v>
      </c>
      <c r="Q102">
        <v>819557.49</v>
      </c>
      <c r="S102">
        <v>136485.32</v>
      </c>
      <c r="U102">
        <v>291.54000000000002</v>
      </c>
      <c r="V102">
        <v>4900</v>
      </c>
      <c r="W102">
        <v>416700</v>
      </c>
      <c r="X102">
        <v>19200</v>
      </c>
      <c r="Y102">
        <v>476148</v>
      </c>
      <c r="Z102">
        <v>1500</v>
      </c>
      <c r="AB102">
        <v>72807.98</v>
      </c>
      <c r="AC102">
        <v>17104.11</v>
      </c>
    </row>
    <row r="103" spans="1:32" x14ac:dyDescent="0.25">
      <c r="A103" t="s">
        <v>3286</v>
      </c>
      <c r="B103">
        <v>174301.44</v>
      </c>
      <c r="C103">
        <v>0</v>
      </c>
      <c r="D103">
        <v>35046.31</v>
      </c>
      <c r="F103">
        <v>2</v>
      </c>
      <c r="G103">
        <v>364222.95</v>
      </c>
      <c r="J103">
        <v>6300</v>
      </c>
      <c r="M103">
        <v>0</v>
      </c>
      <c r="P103">
        <v>186727.36</v>
      </c>
      <c r="Q103">
        <v>474645.55</v>
      </c>
      <c r="S103">
        <v>212301.32</v>
      </c>
      <c r="U103">
        <v>167.56</v>
      </c>
      <c r="W103">
        <v>458556</v>
      </c>
      <c r="X103">
        <v>-40200</v>
      </c>
      <c r="Y103">
        <v>488405</v>
      </c>
      <c r="AB103">
        <v>183498.61</v>
      </c>
      <c r="AC103">
        <v>42781.48</v>
      </c>
    </row>
    <row r="104" spans="1:32" x14ac:dyDescent="0.25">
      <c r="A104" t="s">
        <v>3287</v>
      </c>
      <c r="B104">
        <v>700654.31</v>
      </c>
      <c r="C104">
        <v>15000</v>
      </c>
      <c r="D104">
        <v>384033.62</v>
      </c>
      <c r="F104">
        <v>-20870.75</v>
      </c>
      <c r="G104">
        <v>298124.38</v>
      </c>
      <c r="J104">
        <v>5000</v>
      </c>
      <c r="M104">
        <v>2965.14</v>
      </c>
      <c r="P104">
        <v>286587.34000000003</v>
      </c>
      <c r="Q104">
        <v>1172968.6100000001</v>
      </c>
      <c r="S104">
        <v>341200.01</v>
      </c>
      <c r="U104">
        <v>566.94000000000005</v>
      </c>
      <c r="X104">
        <v>202380</v>
      </c>
      <c r="Y104">
        <v>99762</v>
      </c>
      <c r="AB104">
        <v>425343.63</v>
      </c>
      <c r="AC104">
        <v>36563.14</v>
      </c>
      <c r="AF104">
        <v>5957.71</v>
      </c>
    </row>
    <row r="105" spans="1:32" x14ac:dyDescent="0.25">
      <c r="A105" t="s">
        <v>3335</v>
      </c>
      <c r="B105">
        <v>357250.85</v>
      </c>
      <c r="C105">
        <v>0</v>
      </c>
      <c r="D105">
        <v>50285.22</v>
      </c>
      <c r="F105">
        <v>301588.43</v>
      </c>
      <c r="G105">
        <v>296114.53999999998</v>
      </c>
      <c r="J105">
        <v>6000</v>
      </c>
      <c r="M105">
        <v>750</v>
      </c>
      <c r="P105">
        <v>198186.06</v>
      </c>
      <c r="Q105">
        <v>764461.81</v>
      </c>
      <c r="S105">
        <v>143528.57</v>
      </c>
      <c r="U105">
        <v>399.37</v>
      </c>
      <c r="W105">
        <v>523500</v>
      </c>
      <c r="X105">
        <v>163400</v>
      </c>
      <c r="Y105">
        <v>572505</v>
      </c>
      <c r="AB105">
        <v>74716.800000000003</v>
      </c>
      <c r="AC105">
        <v>72964.97</v>
      </c>
    </row>
    <row r="106" spans="1:32" x14ac:dyDescent="0.25">
      <c r="A106" t="s">
        <v>3336</v>
      </c>
      <c r="B106">
        <v>193317.98</v>
      </c>
      <c r="C106">
        <v>0</v>
      </c>
      <c r="D106">
        <v>49339.040000000001</v>
      </c>
      <c r="F106">
        <v>947193.21</v>
      </c>
      <c r="G106">
        <v>178988.08</v>
      </c>
      <c r="J106">
        <v>6000</v>
      </c>
      <c r="M106">
        <v>3535</v>
      </c>
      <c r="P106">
        <v>-68530.87</v>
      </c>
      <c r="Q106">
        <v>1440238.21</v>
      </c>
      <c r="S106">
        <v>210675.05</v>
      </c>
      <c r="U106">
        <v>184.81</v>
      </c>
      <c r="W106">
        <v>433170</v>
      </c>
      <c r="Y106">
        <v>491238</v>
      </c>
      <c r="AB106">
        <v>67359.600000000006</v>
      </c>
      <c r="AC106">
        <v>49427.46</v>
      </c>
      <c r="AF106">
        <v>8.83</v>
      </c>
    </row>
    <row r="107" spans="1:32" x14ac:dyDescent="0.25">
      <c r="A107" t="s">
        <v>3341</v>
      </c>
      <c r="B107">
        <v>1204741.8</v>
      </c>
      <c r="C107">
        <v>0</v>
      </c>
      <c r="D107">
        <v>71258.259999999995</v>
      </c>
      <c r="F107">
        <v>1859150.48</v>
      </c>
      <c r="G107">
        <v>293613.52</v>
      </c>
      <c r="J107">
        <v>11300</v>
      </c>
      <c r="M107">
        <v>750</v>
      </c>
      <c r="N107">
        <v>2087</v>
      </c>
      <c r="P107">
        <v>516126.66</v>
      </c>
      <c r="Q107">
        <v>2616413.23</v>
      </c>
      <c r="S107">
        <v>448668.82</v>
      </c>
      <c r="T107">
        <v>23500</v>
      </c>
      <c r="U107">
        <v>1061.21</v>
      </c>
      <c r="X107">
        <v>69950</v>
      </c>
      <c r="Y107">
        <v>49005</v>
      </c>
      <c r="AB107">
        <v>75759.009999999995</v>
      </c>
      <c r="AC107">
        <v>62878.85</v>
      </c>
    </row>
    <row r="108" spans="1:32" x14ac:dyDescent="0.25">
      <c r="A108" t="s">
        <v>3289</v>
      </c>
      <c r="B108">
        <v>584036.93999999994</v>
      </c>
      <c r="C108">
        <v>0</v>
      </c>
      <c r="D108">
        <v>37959.14</v>
      </c>
      <c r="F108">
        <v>9831.06</v>
      </c>
      <c r="G108">
        <v>110158.83</v>
      </c>
      <c r="M108">
        <v>1486.52</v>
      </c>
      <c r="P108">
        <v>-1905053.59</v>
      </c>
      <c r="Q108">
        <v>2310952.34</v>
      </c>
      <c r="S108">
        <v>415384.47</v>
      </c>
      <c r="U108">
        <v>10</v>
      </c>
      <c r="W108">
        <v>196500</v>
      </c>
      <c r="X108">
        <v>208280</v>
      </c>
      <c r="Y108">
        <v>251380.64</v>
      </c>
      <c r="AB108">
        <v>160788.16</v>
      </c>
      <c r="AC108">
        <v>10904.97</v>
      </c>
    </row>
    <row r="109" spans="1:32" x14ac:dyDescent="0.25">
      <c r="A109" t="s">
        <v>3290</v>
      </c>
      <c r="B109">
        <v>884430.58</v>
      </c>
      <c r="C109">
        <v>0</v>
      </c>
      <c r="D109">
        <v>17134.060000000001</v>
      </c>
      <c r="F109">
        <v>1292344.97</v>
      </c>
      <c r="G109">
        <v>100841.12</v>
      </c>
      <c r="K109">
        <v>0</v>
      </c>
      <c r="M109">
        <v>532.72</v>
      </c>
      <c r="P109">
        <v>794380.63</v>
      </c>
      <c r="Q109">
        <v>1228203.58</v>
      </c>
      <c r="S109">
        <v>298503.84999999998</v>
      </c>
      <c r="W109">
        <v>248460</v>
      </c>
      <c r="X109">
        <v>153200</v>
      </c>
      <c r="Y109">
        <v>304200</v>
      </c>
      <c r="AB109">
        <v>61234.77</v>
      </c>
      <c r="AC109">
        <v>36645.279999999999</v>
      </c>
    </row>
    <row r="110" spans="1:32" x14ac:dyDescent="0.25">
      <c r="A110" t="s">
        <v>3291</v>
      </c>
      <c r="B110">
        <v>600062.47</v>
      </c>
      <c r="C110">
        <v>0</v>
      </c>
      <c r="D110">
        <v>27953.360000000001</v>
      </c>
      <c r="F110">
        <v>1259985.82</v>
      </c>
      <c r="G110">
        <v>91797.85</v>
      </c>
      <c r="K110">
        <v>6000</v>
      </c>
      <c r="M110">
        <v>0</v>
      </c>
      <c r="P110">
        <v>302595.07</v>
      </c>
      <c r="Q110">
        <v>1322855.6000000001</v>
      </c>
      <c r="S110">
        <v>407230.81</v>
      </c>
      <c r="U110">
        <v>28.72</v>
      </c>
      <c r="W110">
        <v>286650</v>
      </c>
      <c r="X110">
        <v>288400</v>
      </c>
      <c r="Y110">
        <v>332969</v>
      </c>
      <c r="AB110">
        <v>140362.96</v>
      </c>
      <c r="AC110">
        <v>34294.74</v>
      </c>
    </row>
    <row r="111" spans="1:32" x14ac:dyDescent="0.25">
      <c r="A111" t="s">
        <v>3292</v>
      </c>
      <c r="B111">
        <v>549439.57999999996</v>
      </c>
      <c r="C111">
        <v>0</v>
      </c>
      <c r="D111">
        <v>142571.10999999999</v>
      </c>
      <c r="F111">
        <v>1124432.7</v>
      </c>
      <c r="G111">
        <v>295543.56</v>
      </c>
      <c r="M111">
        <v>0</v>
      </c>
      <c r="P111">
        <v>-195022.42</v>
      </c>
      <c r="Q111">
        <v>2235714.37</v>
      </c>
      <c r="S111">
        <v>409851.99</v>
      </c>
      <c r="U111">
        <v>16.440000000000001</v>
      </c>
      <c r="W111">
        <v>398256.3</v>
      </c>
      <c r="X111">
        <v>150800</v>
      </c>
      <c r="Y111">
        <v>454659.3</v>
      </c>
      <c r="AB111">
        <v>204144.86</v>
      </c>
      <c r="AC111">
        <v>94427.57</v>
      </c>
    </row>
    <row r="112" spans="1:32" x14ac:dyDescent="0.25">
      <c r="A112" t="s">
        <v>3293</v>
      </c>
      <c r="B112">
        <v>559626.82999999996</v>
      </c>
      <c r="C112">
        <v>0</v>
      </c>
      <c r="D112">
        <v>76199.320000000007</v>
      </c>
      <c r="F112">
        <v>459859.17</v>
      </c>
      <c r="G112">
        <v>59119.53</v>
      </c>
      <c r="J112">
        <v>37200</v>
      </c>
      <c r="M112">
        <v>1379.4</v>
      </c>
      <c r="P112">
        <v>-868090.31</v>
      </c>
      <c r="Q112">
        <v>1762414.5</v>
      </c>
      <c r="S112">
        <v>302993.37</v>
      </c>
      <c r="T112">
        <v>60000</v>
      </c>
      <c r="W112">
        <v>230670.3</v>
      </c>
      <c r="X112">
        <v>125200</v>
      </c>
      <c r="Y112">
        <v>284114.3</v>
      </c>
      <c r="AB112">
        <v>122141.78</v>
      </c>
      <c r="AC112">
        <v>42233.33</v>
      </c>
    </row>
    <row r="113" spans="1:32" x14ac:dyDescent="0.25">
      <c r="A113" t="s">
        <v>3294</v>
      </c>
      <c r="B113">
        <v>644871.86</v>
      </c>
      <c r="C113">
        <v>0</v>
      </c>
      <c r="D113">
        <v>23828.02</v>
      </c>
      <c r="F113">
        <v>1941019.31</v>
      </c>
      <c r="G113">
        <v>169991.7</v>
      </c>
      <c r="H113">
        <v>1</v>
      </c>
      <c r="M113">
        <v>1310</v>
      </c>
      <c r="P113">
        <v>1948609.62</v>
      </c>
      <c r="Q113">
        <v>513834.47</v>
      </c>
      <c r="S113">
        <v>359526.91</v>
      </c>
      <c r="T113">
        <v>36000</v>
      </c>
      <c r="W113">
        <v>221280</v>
      </c>
      <c r="X113">
        <v>113930.77</v>
      </c>
      <c r="Y113">
        <v>266888</v>
      </c>
      <c r="AB113">
        <v>78365.58</v>
      </c>
      <c r="AC113">
        <v>31751.3</v>
      </c>
    </row>
    <row r="114" spans="1:32" x14ac:dyDescent="0.25">
      <c r="A114" t="s">
        <v>3295</v>
      </c>
      <c r="B114">
        <v>755472.33</v>
      </c>
      <c r="C114">
        <v>180857.64</v>
      </c>
      <c r="D114">
        <v>172663.17</v>
      </c>
      <c r="F114">
        <v>473899.24</v>
      </c>
      <c r="G114">
        <v>233770.12</v>
      </c>
      <c r="K114">
        <v>659.26</v>
      </c>
      <c r="M114">
        <v>-901</v>
      </c>
      <c r="P114">
        <v>-2668378.7799999998</v>
      </c>
      <c r="Q114">
        <v>3774792.24</v>
      </c>
      <c r="S114">
        <v>833570.09</v>
      </c>
      <c r="T114">
        <v>42000</v>
      </c>
      <c r="U114">
        <v>10.66</v>
      </c>
      <c r="W114">
        <v>241480</v>
      </c>
      <c r="X114">
        <v>190800</v>
      </c>
      <c r="Y114">
        <v>309513</v>
      </c>
      <c r="AB114">
        <v>178807.69</v>
      </c>
      <c r="AC114">
        <v>49424.28</v>
      </c>
    </row>
    <row r="115" spans="1:32" x14ac:dyDescent="0.25">
      <c r="A115" t="s">
        <v>3296</v>
      </c>
      <c r="B115">
        <v>550761.05000000005</v>
      </c>
      <c r="C115">
        <v>0</v>
      </c>
      <c r="D115">
        <v>32168.26</v>
      </c>
      <c r="F115">
        <v>258622.91</v>
      </c>
      <c r="G115">
        <v>329269.51</v>
      </c>
      <c r="M115">
        <v>-7407.5</v>
      </c>
      <c r="P115">
        <v>-911010.05</v>
      </c>
      <c r="Q115">
        <v>1908283.93</v>
      </c>
      <c r="S115">
        <v>305079.96000000002</v>
      </c>
      <c r="U115">
        <v>12.41</v>
      </c>
      <c r="W115">
        <v>302700</v>
      </c>
      <c r="Y115">
        <v>362264</v>
      </c>
      <c r="AB115">
        <v>118848.15</v>
      </c>
      <c r="AC115">
        <v>28374.87</v>
      </c>
    </row>
    <row r="116" spans="1:32" x14ac:dyDescent="0.25">
      <c r="A116" t="s">
        <v>3297</v>
      </c>
      <c r="B116">
        <v>532492.26</v>
      </c>
      <c r="C116">
        <v>0</v>
      </c>
      <c r="D116">
        <v>47839.5</v>
      </c>
      <c r="F116">
        <v>951541.33</v>
      </c>
      <c r="G116">
        <v>249515.6</v>
      </c>
      <c r="M116">
        <v>412.28</v>
      </c>
      <c r="P116">
        <v>-437847.08</v>
      </c>
      <c r="Q116">
        <v>1980426.11</v>
      </c>
      <c r="S116">
        <v>351524.42</v>
      </c>
      <c r="U116">
        <v>9.94</v>
      </c>
      <c r="W116">
        <v>244165.2</v>
      </c>
      <c r="X116">
        <v>96700</v>
      </c>
      <c r="Y116">
        <v>281383.2</v>
      </c>
      <c r="AB116">
        <v>101526.51</v>
      </c>
      <c r="AC116">
        <v>40791.300000000003</v>
      </c>
    </row>
    <row r="117" spans="1:32" x14ac:dyDescent="0.25">
      <c r="A117" t="s">
        <v>3298</v>
      </c>
      <c r="B117">
        <v>619881</v>
      </c>
      <c r="C117">
        <v>19698.57</v>
      </c>
      <c r="D117">
        <v>13312.8</v>
      </c>
      <c r="F117">
        <v>186867</v>
      </c>
      <c r="G117">
        <v>352855.12</v>
      </c>
      <c r="M117">
        <v>-404</v>
      </c>
      <c r="P117">
        <v>-1054951.97</v>
      </c>
      <c r="Q117">
        <v>2133398.12</v>
      </c>
      <c r="S117">
        <v>326231.95</v>
      </c>
      <c r="W117">
        <v>458568.8</v>
      </c>
      <c r="X117">
        <v>146400</v>
      </c>
      <c r="Y117">
        <v>523596.9</v>
      </c>
      <c r="AB117">
        <v>209531.88</v>
      </c>
      <c r="AC117">
        <v>38118.43</v>
      </c>
    </row>
    <row r="118" spans="1:32" x14ac:dyDescent="0.25">
      <c r="A118" t="s">
        <v>3299</v>
      </c>
      <c r="B118">
        <v>525855.44999999995</v>
      </c>
      <c r="C118">
        <v>0</v>
      </c>
      <c r="D118">
        <v>62488.41</v>
      </c>
      <c r="F118">
        <v>5</v>
      </c>
      <c r="G118">
        <v>153870.82999999999</v>
      </c>
      <c r="K118">
        <v>6000</v>
      </c>
      <c r="M118">
        <v>0</v>
      </c>
      <c r="P118">
        <v>-1511542.96</v>
      </c>
      <c r="Q118">
        <v>1945240.49</v>
      </c>
      <c r="S118">
        <v>254096.41</v>
      </c>
      <c r="U118">
        <v>7.37</v>
      </c>
      <c r="W118">
        <v>280950.90000000002</v>
      </c>
      <c r="X118">
        <v>265965</v>
      </c>
      <c r="Y118">
        <v>348538.9</v>
      </c>
      <c r="AB118">
        <v>79079.990000000005</v>
      </c>
      <c r="AC118">
        <v>10648.5</v>
      </c>
      <c r="AF118">
        <v>16.13</v>
      </c>
    </row>
    <row r="119" spans="1:32" x14ac:dyDescent="0.25">
      <c r="A119" t="s">
        <v>3300</v>
      </c>
      <c r="B119">
        <v>496999.6</v>
      </c>
      <c r="C119">
        <v>0</v>
      </c>
      <c r="D119">
        <v>48664.86</v>
      </c>
      <c r="F119">
        <v>305540.27</v>
      </c>
      <c r="G119">
        <v>146700.43</v>
      </c>
      <c r="M119">
        <v>-2000</v>
      </c>
      <c r="P119">
        <v>-1801723.99</v>
      </c>
      <c r="Q119">
        <v>2404357.2799999998</v>
      </c>
      <c r="S119">
        <v>623334.07999999996</v>
      </c>
      <c r="U119">
        <v>105.57</v>
      </c>
      <c r="W119">
        <v>216390</v>
      </c>
      <c r="Y119">
        <v>282966</v>
      </c>
      <c r="AB119">
        <v>85421.71</v>
      </c>
      <c r="AC119">
        <v>27320.07</v>
      </c>
    </row>
    <row r="120" spans="1:32" x14ac:dyDescent="0.25">
      <c r="A120" t="s">
        <v>3301</v>
      </c>
      <c r="B120">
        <v>542663.91</v>
      </c>
      <c r="C120">
        <v>10000</v>
      </c>
      <c r="D120">
        <v>29657.21</v>
      </c>
      <c r="F120">
        <v>7</v>
      </c>
      <c r="G120">
        <v>144759.31</v>
      </c>
      <c r="M120">
        <v>-5697.27</v>
      </c>
      <c r="P120">
        <v>-2700059.1</v>
      </c>
      <c r="Q120">
        <v>3154007.83</v>
      </c>
      <c r="S120">
        <v>361455.28</v>
      </c>
      <c r="W120">
        <v>340560</v>
      </c>
      <c r="X120">
        <v>157200</v>
      </c>
      <c r="Y120">
        <v>403654</v>
      </c>
      <c r="AB120">
        <v>83534.27</v>
      </c>
      <c r="AC120">
        <v>8366.0400000000009</v>
      </c>
    </row>
    <row r="121" spans="1:32" x14ac:dyDescent="0.25">
      <c r="A121" t="s">
        <v>3302</v>
      </c>
      <c r="B121">
        <v>635891.85</v>
      </c>
      <c r="C121">
        <v>0</v>
      </c>
      <c r="D121">
        <v>50243.16</v>
      </c>
      <c r="F121">
        <v>569842.63</v>
      </c>
      <c r="G121">
        <v>218015.02</v>
      </c>
      <c r="L121">
        <v>251395</v>
      </c>
      <c r="M121">
        <v>0</v>
      </c>
      <c r="P121">
        <v>-1329898.3500000001</v>
      </c>
      <c r="Q121">
        <v>2272032.2400000002</v>
      </c>
      <c r="S121">
        <v>397875.07</v>
      </c>
      <c r="W121">
        <v>279764.40000000002</v>
      </c>
      <c r="X121">
        <v>231227.25</v>
      </c>
      <c r="Y121">
        <v>325386.40000000002</v>
      </c>
      <c r="AB121">
        <v>206749.13</v>
      </c>
      <c r="AC121">
        <v>48178.42</v>
      </c>
    </row>
    <row r="122" spans="1:32" x14ac:dyDescent="0.25">
      <c r="A122" t="s">
        <v>3303</v>
      </c>
      <c r="B122">
        <v>413490.81</v>
      </c>
      <c r="C122">
        <v>0</v>
      </c>
      <c r="D122">
        <v>222338.71</v>
      </c>
      <c r="F122">
        <v>244790.9</v>
      </c>
      <c r="G122">
        <v>12278.55</v>
      </c>
      <c r="K122">
        <v>10000</v>
      </c>
      <c r="M122">
        <v>1181</v>
      </c>
      <c r="P122">
        <v>-1078900.8899999999</v>
      </c>
      <c r="Q122">
        <v>1679735.01</v>
      </c>
      <c r="S122">
        <v>304502.5</v>
      </c>
      <c r="T122">
        <v>108000</v>
      </c>
      <c r="W122">
        <v>131580</v>
      </c>
      <c r="X122">
        <v>60500</v>
      </c>
      <c r="Y122">
        <v>186523</v>
      </c>
      <c r="AB122">
        <v>111062.44</v>
      </c>
      <c r="AC122">
        <v>43938.1</v>
      </c>
    </row>
    <row r="123" spans="1:32" x14ac:dyDescent="0.25">
      <c r="A123" t="s">
        <v>3304</v>
      </c>
      <c r="B123">
        <v>767524.1</v>
      </c>
      <c r="C123">
        <v>0</v>
      </c>
      <c r="D123">
        <v>48021.21</v>
      </c>
      <c r="F123">
        <v>-47278.32</v>
      </c>
      <c r="G123">
        <v>127592.44</v>
      </c>
      <c r="K123">
        <v>6000</v>
      </c>
      <c r="M123">
        <v>205.61</v>
      </c>
      <c r="P123">
        <v>-1241478.57</v>
      </c>
      <c r="Q123">
        <v>1611506.92</v>
      </c>
      <c r="S123">
        <v>258912.63</v>
      </c>
      <c r="T123">
        <v>277000</v>
      </c>
      <c r="W123">
        <v>293640</v>
      </c>
      <c r="X123">
        <v>259511</v>
      </c>
      <c r="Y123">
        <v>353239</v>
      </c>
      <c r="AB123">
        <v>96453.92</v>
      </c>
      <c r="AC123">
        <v>30523.24</v>
      </c>
    </row>
    <row r="124" spans="1:32" x14ac:dyDescent="0.25">
      <c r="A124" t="s">
        <v>3305</v>
      </c>
      <c r="B124">
        <v>421085.5</v>
      </c>
      <c r="C124">
        <v>91185.91</v>
      </c>
      <c r="D124">
        <v>277471.90999999997</v>
      </c>
      <c r="F124">
        <v>-17220.830000000002</v>
      </c>
      <c r="G124">
        <v>515555.06</v>
      </c>
      <c r="J124">
        <v>59800</v>
      </c>
      <c r="M124">
        <v>2112.34</v>
      </c>
      <c r="P124">
        <v>323510.74</v>
      </c>
      <c r="Q124">
        <v>667875.67000000004</v>
      </c>
      <c r="S124">
        <v>313663.25</v>
      </c>
      <c r="W124">
        <v>55990.8</v>
      </c>
      <c r="X124">
        <v>122400</v>
      </c>
      <c r="Y124">
        <v>80710.8</v>
      </c>
      <c r="AB124">
        <v>83996.79</v>
      </c>
      <c r="AC124">
        <v>18342.66</v>
      </c>
    </row>
    <row r="125" spans="1:32" x14ac:dyDescent="0.25">
      <c r="A125" t="s">
        <v>3306</v>
      </c>
      <c r="B125">
        <v>665369.04</v>
      </c>
      <c r="C125">
        <v>0</v>
      </c>
      <c r="D125">
        <v>43824.28</v>
      </c>
      <c r="F125">
        <v>569969.82999999996</v>
      </c>
      <c r="G125">
        <v>240455.84</v>
      </c>
      <c r="H125">
        <v>1</v>
      </c>
      <c r="K125">
        <v>440</v>
      </c>
      <c r="M125">
        <v>-1754.37</v>
      </c>
      <c r="P125">
        <v>459354.27</v>
      </c>
      <c r="Q125">
        <v>654977.96</v>
      </c>
      <c r="S125">
        <v>557624.35</v>
      </c>
      <c r="W125">
        <v>247544</v>
      </c>
      <c r="X125">
        <v>141600</v>
      </c>
      <c r="Y125">
        <v>308902</v>
      </c>
      <c r="AB125">
        <v>103231.66</v>
      </c>
      <c r="AC125">
        <v>58442.559999999998</v>
      </c>
    </row>
    <row r="126" spans="1:32" x14ac:dyDescent="0.25">
      <c r="A126" t="s">
        <v>3307</v>
      </c>
      <c r="B126">
        <v>503357.51</v>
      </c>
      <c r="C126">
        <v>0</v>
      </c>
      <c r="D126">
        <v>217363.23</v>
      </c>
      <c r="F126">
        <v>152215.54999999999</v>
      </c>
      <c r="G126">
        <v>113759.93</v>
      </c>
      <c r="M126">
        <v>0</v>
      </c>
      <c r="P126">
        <v>-2296779.96</v>
      </c>
      <c r="Q126">
        <v>3175397.16</v>
      </c>
      <c r="S126">
        <v>328253.96999999997</v>
      </c>
      <c r="U126">
        <v>2.42</v>
      </c>
      <c r="W126">
        <v>462720</v>
      </c>
      <c r="Y126">
        <v>550602</v>
      </c>
      <c r="AB126">
        <v>87011.26</v>
      </c>
      <c r="AC126">
        <v>31184.11</v>
      </c>
    </row>
    <row r="127" spans="1:32" x14ac:dyDescent="0.25">
      <c r="A127" t="s">
        <v>3308</v>
      </c>
      <c r="B127">
        <v>331688.44</v>
      </c>
      <c r="C127">
        <v>7000</v>
      </c>
      <c r="D127">
        <v>115129.71</v>
      </c>
      <c r="F127">
        <v>86937.01</v>
      </c>
      <c r="G127">
        <v>71420.639999999999</v>
      </c>
      <c r="M127">
        <v>0</v>
      </c>
      <c r="P127">
        <v>-636130.38</v>
      </c>
      <c r="Q127">
        <v>1191484.79</v>
      </c>
      <c r="S127">
        <v>244336.3</v>
      </c>
      <c r="U127">
        <v>0.43</v>
      </c>
      <c r="W127">
        <v>254220</v>
      </c>
      <c r="X127">
        <v>71820</v>
      </c>
      <c r="Y127">
        <v>357405</v>
      </c>
      <c r="AB127">
        <v>33424.92</v>
      </c>
      <c r="AC127">
        <v>20385.419999999998</v>
      </c>
    </row>
    <row r="128" spans="1:32" x14ac:dyDescent="0.25">
      <c r="A128" t="s">
        <v>3309</v>
      </c>
      <c r="B128">
        <v>526835.85</v>
      </c>
      <c r="C128">
        <v>0</v>
      </c>
      <c r="D128">
        <v>322160.74</v>
      </c>
      <c r="F128">
        <v>2180708.35</v>
      </c>
      <c r="G128">
        <v>105424.39</v>
      </c>
      <c r="M128">
        <v>1716</v>
      </c>
      <c r="P128">
        <v>2190259.27</v>
      </c>
      <c r="Q128">
        <v>918887.6</v>
      </c>
      <c r="S128">
        <v>219146.48</v>
      </c>
      <c r="W128">
        <v>476010</v>
      </c>
      <c r="X128">
        <v>71160</v>
      </c>
      <c r="Y128">
        <v>610452</v>
      </c>
      <c r="AB128">
        <v>55554.32</v>
      </c>
      <c r="AC128">
        <v>48593.7</v>
      </c>
    </row>
    <row r="129" spans="1:29" x14ac:dyDescent="0.25">
      <c r="A129" t="s">
        <v>3310</v>
      </c>
      <c r="B129">
        <v>332500.71000000002</v>
      </c>
      <c r="C129">
        <v>0</v>
      </c>
      <c r="D129">
        <v>43097.03</v>
      </c>
      <c r="F129">
        <v>80421.02</v>
      </c>
      <c r="G129">
        <v>144390.47</v>
      </c>
      <c r="M129">
        <v>836</v>
      </c>
      <c r="P129">
        <v>-1315124.06</v>
      </c>
      <c r="Q129">
        <v>1855787.89</v>
      </c>
      <c r="S129">
        <v>285556.5</v>
      </c>
      <c r="W129">
        <v>288630</v>
      </c>
      <c r="X129">
        <v>68040</v>
      </c>
      <c r="Y129">
        <v>386634</v>
      </c>
      <c r="AB129">
        <v>98898.57</v>
      </c>
      <c r="AC129">
        <v>14954.53</v>
      </c>
    </row>
    <row r="130" spans="1:29" x14ac:dyDescent="0.25">
      <c r="A130" t="s">
        <v>3311</v>
      </c>
      <c r="B130">
        <v>437219.62</v>
      </c>
      <c r="C130">
        <v>0</v>
      </c>
      <c r="D130">
        <v>72679.42</v>
      </c>
      <c r="F130">
        <v>313090.89</v>
      </c>
      <c r="G130">
        <v>220690.6</v>
      </c>
      <c r="M130">
        <v>0</v>
      </c>
      <c r="P130">
        <v>-499173.19</v>
      </c>
      <c r="Q130">
        <v>1498231.3</v>
      </c>
      <c r="S130">
        <v>240331.67</v>
      </c>
      <c r="U130">
        <v>425.94</v>
      </c>
      <c r="Y130">
        <v>41800</v>
      </c>
      <c r="Z130">
        <v>160</v>
      </c>
      <c r="AA130">
        <v>800</v>
      </c>
      <c r="AB130">
        <v>119908.5</v>
      </c>
      <c r="AC130">
        <v>18541.689999999999</v>
      </c>
    </row>
    <row r="131" spans="1:29" x14ac:dyDescent="0.25">
      <c r="A131" t="s">
        <v>3312</v>
      </c>
      <c r="B131">
        <v>656020.03</v>
      </c>
      <c r="D131">
        <v>107025.65</v>
      </c>
      <c r="F131">
        <v>282165.88</v>
      </c>
      <c r="G131">
        <v>18762.18</v>
      </c>
      <c r="M131">
        <v>0</v>
      </c>
      <c r="P131">
        <v>-1303059.17</v>
      </c>
      <c r="Q131">
        <v>2202136.4300000002</v>
      </c>
      <c r="S131">
        <v>349977.67</v>
      </c>
      <c r="W131">
        <v>510297</v>
      </c>
      <c r="Y131">
        <v>574375</v>
      </c>
      <c r="AB131">
        <v>71191.53</v>
      </c>
      <c r="AC131">
        <v>17871.66</v>
      </c>
    </row>
    <row r="132" spans="1:29" x14ac:dyDescent="0.25">
      <c r="A132" t="s">
        <v>3313</v>
      </c>
      <c r="B132">
        <v>705630.22</v>
      </c>
      <c r="C132">
        <v>0</v>
      </c>
      <c r="D132">
        <v>25122.71</v>
      </c>
      <c r="F132">
        <v>2022664.44</v>
      </c>
      <c r="G132">
        <v>1037305.65</v>
      </c>
      <c r="M132">
        <v>3105.75</v>
      </c>
      <c r="P132">
        <v>2947556.6</v>
      </c>
      <c r="Q132">
        <v>655276.54</v>
      </c>
      <c r="S132">
        <v>413982.62</v>
      </c>
      <c r="W132">
        <v>402600</v>
      </c>
      <c r="X132">
        <v>146100</v>
      </c>
      <c r="Y132">
        <v>499291</v>
      </c>
      <c r="Z132">
        <v>320</v>
      </c>
      <c r="AA132">
        <v>7100</v>
      </c>
      <c r="AB132">
        <v>71537.34</v>
      </c>
      <c r="AC132">
        <v>138530.15</v>
      </c>
    </row>
    <row r="133" spans="1:29" x14ac:dyDescent="0.25">
      <c r="A133" t="s">
        <v>3314</v>
      </c>
      <c r="B133">
        <v>544872.44999999995</v>
      </c>
      <c r="C133">
        <v>39900</v>
      </c>
      <c r="D133">
        <v>175220.18</v>
      </c>
      <c r="F133">
        <v>1250070.57</v>
      </c>
      <c r="G133">
        <v>119787.93</v>
      </c>
      <c r="M133">
        <v>1867</v>
      </c>
      <c r="P133">
        <v>171022.19</v>
      </c>
      <c r="Q133">
        <v>1904716.16</v>
      </c>
      <c r="S133">
        <v>303252.51</v>
      </c>
      <c r="W133">
        <v>434460</v>
      </c>
      <c r="Y133">
        <v>527684</v>
      </c>
      <c r="Z133">
        <v>830</v>
      </c>
      <c r="AB133">
        <v>154915.94</v>
      </c>
      <c r="AC133">
        <v>45607.79</v>
      </c>
    </row>
    <row r="134" spans="1:29" x14ac:dyDescent="0.25">
      <c r="A134" t="s">
        <v>3315</v>
      </c>
      <c r="B134">
        <v>422726.41</v>
      </c>
      <c r="C134">
        <v>0</v>
      </c>
      <c r="D134">
        <v>183151.95</v>
      </c>
      <c r="F134">
        <v>182509.72</v>
      </c>
      <c r="G134">
        <v>331124.47999999998</v>
      </c>
      <c r="M134">
        <v>0</v>
      </c>
      <c r="P134">
        <v>-1283422.73</v>
      </c>
      <c r="Q134">
        <v>2482221.21</v>
      </c>
      <c r="S134">
        <v>273693.51</v>
      </c>
      <c r="W134">
        <v>401220</v>
      </c>
      <c r="Y134">
        <v>495802</v>
      </c>
      <c r="Z134">
        <v>320</v>
      </c>
      <c r="AA134">
        <v>1728</v>
      </c>
      <c r="AB134">
        <v>123748.55</v>
      </c>
      <c r="AC134">
        <v>52500.88</v>
      </c>
    </row>
    <row r="135" spans="1:29" x14ac:dyDescent="0.25">
      <c r="A135" t="s">
        <v>3316</v>
      </c>
      <c r="B135">
        <v>531752.92000000004</v>
      </c>
      <c r="C135">
        <v>0</v>
      </c>
      <c r="D135">
        <v>127202.96</v>
      </c>
      <c r="F135">
        <v>536227.21</v>
      </c>
      <c r="G135">
        <v>24749.14</v>
      </c>
      <c r="M135">
        <v>1148</v>
      </c>
      <c r="P135">
        <v>-2670949.9900000002</v>
      </c>
      <c r="Q135">
        <v>3637434.23</v>
      </c>
      <c r="S135">
        <v>382185.87</v>
      </c>
      <c r="W135">
        <v>372000</v>
      </c>
      <c r="X135">
        <v>33600</v>
      </c>
      <c r="Y135">
        <v>412625</v>
      </c>
      <c r="AB135">
        <v>45131.85</v>
      </c>
      <c r="AC135">
        <v>34929.03</v>
      </c>
    </row>
    <row r="136" spans="1:29" x14ac:dyDescent="0.25">
      <c r="A136" t="s">
        <v>3317</v>
      </c>
      <c r="B136">
        <v>307289.32</v>
      </c>
      <c r="C136">
        <v>28930</v>
      </c>
      <c r="D136">
        <v>725332.1</v>
      </c>
      <c r="F136">
        <v>1896500.17</v>
      </c>
      <c r="G136">
        <v>14020.34</v>
      </c>
      <c r="P136">
        <v>2940892.88</v>
      </c>
      <c r="S136">
        <v>264500.62</v>
      </c>
      <c r="U136">
        <v>12.34</v>
      </c>
      <c r="W136">
        <v>299826</v>
      </c>
      <c r="Y136">
        <v>338568</v>
      </c>
      <c r="AB136">
        <v>61583.83</v>
      </c>
      <c r="AC136">
        <v>44658.18</v>
      </c>
    </row>
    <row r="137" spans="1:29" x14ac:dyDescent="0.25">
      <c r="A137" t="s">
        <v>3318</v>
      </c>
      <c r="B137">
        <v>467526.37</v>
      </c>
      <c r="C137">
        <v>0</v>
      </c>
      <c r="D137">
        <v>211456.67</v>
      </c>
      <c r="F137">
        <v>114424.13</v>
      </c>
      <c r="G137">
        <v>295551.68</v>
      </c>
      <c r="M137">
        <v>1064</v>
      </c>
      <c r="P137">
        <v>616369.17000000004</v>
      </c>
      <c r="Q137">
        <v>431249.19</v>
      </c>
      <c r="S137">
        <v>175296.48</v>
      </c>
      <c r="Y137">
        <v>64130</v>
      </c>
      <c r="AB137">
        <v>35323.99</v>
      </c>
    </row>
    <row r="138" spans="1:29" x14ac:dyDescent="0.25">
      <c r="A138" t="s">
        <v>3319</v>
      </c>
      <c r="B138">
        <v>270130.59000000003</v>
      </c>
      <c r="C138">
        <v>0</v>
      </c>
      <c r="D138">
        <v>545882</v>
      </c>
      <c r="F138">
        <v>68254</v>
      </c>
      <c r="G138">
        <v>154288.18</v>
      </c>
      <c r="M138">
        <v>0</v>
      </c>
      <c r="P138">
        <v>929102.6</v>
      </c>
      <c r="S138">
        <v>281913.46000000002</v>
      </c>
      <c r="U138">
        <v>25.71</v>
      </c>
      <c r="Y138">
        <v>55780</v>
      </c>
      <c r="AB138">
        <v>88957</v>
      </c>
    </row>
    <row r="139" spans="1:29" x14ac:dyDescent="0.25">
      <c r="A139" t="s">
        <v>3320</v>
      </c>
      <c r="B139">
        <v>932795.81</v>
      </c>
      <c r="C139">
        <v>0</v>
      </c>
      <c r="D139">
        <v>426851.04</v>
      </c>
      <c r="F139">
        <v>117011.23</v>
      </c>
      <c r="G139">
        <v>367375.33</v>
      </c>
      <c r="K139">
        <v>14500</v>
      </c>
      <c r="M139">
        <v>855.5</v>
      </c>
      <c r="P139">
        <v>1138884.8600000001</v>
      </c>
      <c r="Q139">
        <v>343312.84</v>
      </c>
      <c r="S139">
        <v>583481.29</v>
      </c>
      <c r="U139">
        <v>943.16</v>
      </c>
      <c r="W139">
        <v>439290</v>
      </c>
      <c r="Y139">
        <v>499071</v>
      </c>
      <c r="AB139">
        <v>97560.639999999999</v>
      </c>
      <c r="AC139">
        <v>7802.6</v>
      </c>
    </row>
    <row r="140" spans="1:29" x14ac:dyDescent="0.25">
      <c r="A140" t="s">
        <v>3321</v>
      </c>
      <c r="B140">
        <v>467240.89</v>
      </c>
      <c r="C140">
        <v>0</v>
      </c>
      <c r="D140">
        <v>558509.97</v>
      </c>
      <c r="F140">
        <v>119699.55</v>
      </c>
      <c r="G140">
        <v>115967.19</v>
      </c>
      <c r="M140">
        <v>1024</v>
      </c>
      <c r="P140">
        <v>-673858.83</v>
      </c>
      <c r="Q140">
        <v>1627802.29</v>
      </c>
      <c r="S140">
        <v>396586.88</v>
      </c>
      <c r="T140">
        <v>1000</v>
      </c>
      <c r="U140">
        <v>63.71</v>
      </c>
      <c r="X140">
        <v>85627.5</v>
      </c>
      <c r="Y140">
        <v>116200</v>
      </c>
      <c r="AB140">
        <v>40677.949999999997</v>
      </c>
    </row>
    <row r="141" spans="1:29" x14ac:dyDescent="0.25">
      <c r="A141" t="s">
        <v>3322</v>
      </c>
      <c r="B141">
        <v>724577.43</v>
      </c>
      <c r="C141">
        <v>0</v>
      </c>
      <c r="D141">
        <v>794827.7</v>
      </c>
      <c r="F141">
        <v>17</v>
      </c>
      <c r="G141">
        <v>93674.29</v>
      </c>
      <c r="M141">
        <v>0</v>
      </c>
      <c r="P141">
        <v>-1137265.4099999999</v>
      </c>
      <c r="Q141">
        <v>2560000</v>
      </c>
      <c r="S141">
        <v>393902.13</v>
      </c>
      <c r="W141">
        <v>259020</v>
      </c>
      <c r="X141">
        <v>50400</v>
      </c>
      <c r="Y141">
        <v>319040</v>
      </c>
      <c r="AB141">
        <v>67606.17</v>
      </c>
      <c r="AC141">
        <v>14614.13</v>
      </c>
    </row>
    <row r="142" spans="1:29" x14ac:dyDescent="0.25">
      <c r="A142" t="s">
        <v>3323</v>
      </c>
      <c r="B142">
        <v>478272.9</v>
      </c>
      <c r="C142">
        <v>0</v>
      </c>
      <c r="D142">
        <v>63749.84</v>
      </c>
      <c r="F142">
        <v>684488.94</v>
      </c>
      <c r="G142">
        <v>135513.35</v>
      </c>
      <c r="M142">
        <v>0</v>
      </c>
      <c r="P142">
        <v>-1585667.52</v>
      </c>
      <c r="Q142">
        <v>2875000</v>
      </c>
      <c r="S142">
        <v>368342.2</v>
      </c>
      <c r="W142">
        <v>502586</v>
      </c>
      <c r="Y142">
        <v>548486</v>
      </c>
      <c r="AA142">
        <v>816</v>
      </c>
      <c r="AB142">
        <v>117767.84</v>
      </c>
      <c r="AC142">
        <v>22695.81</v>
      </c>
    </row>
    <row r="143" spans="1:29" x14ac:dyDescent="0.25">
      <c r="A143" t="s">
        <v>3324</v>
      </c>
      <c r="B143">
        <v>261117.06</v>
      </c>
      <c r="C143">
        <v>0</v>
      </c>
      <c r="D143">
        <v>2860.25</v>
      </c>
      <c r="F143">
        <v>1565610.05</v>
      </c>
      <c r="G143">
        <v>813406.5</v>
      </c>
      <c r="M143">
        <v>0</v>
      </c>
      <c r="P143">
        <v>575556.48</v>
      </c>
      <c r="Q143">
        <v>2368242.5</v>
      </c>
      <c r="S143">
        <v>24290.639999999999</v>
      </c>
      <c r="W143">
        <v>377970</v>
      </c>
      <c r="Y143">
        <v>410156</v>
      </c>
      <c r="AB143">
        <v>169214.19</v>
      </c>
      <c r="AC143">
        <v>56295.57</v>
      </c>
    </row>
    <row r="144" spans="1:29" x14ac:dyDescent="0.25">
      <c r="A144" t="s">
        <v>3325</v>
      </c>
      <c r="B144">
        <v>518774.77</v>
      </c>
      <c r="C144">
        <v>0</v>
      </c>
      <c r="D144">
        <v>140818.4</v>
      </c>
      <c r="F144">
        <v>1339109.22</v>
      </c>
      <c r="G144">
        <v>124803.11</v>
      </c>
      <c r="M144">
        <v>-147</v>
      </c>
      <c r="P144">
        <v>506855.44</v>
      </c>
      <c r="Q144">
        <v>1552681.09</v>
      </c>
      <c r="S144">
        <v>357802.23</v>
      </c>
      <c r="U144">
        <v>41.95</v>
      </c>
      <c r="W144">
        <v>32510</v>
      </c>
      <c r="X144">
        <v>62771.7</v>
      </c>
      <c r="Y144">
        <v>101680</v>
      </c>
      <c r="AB144">
        <v>140492.29</v>
      </c>
      <c r="AC144">
        <v>39037.620000000003</v>
      </c>
    </row>
    <row r="145" spans="1:32" x14ac:dyDescent="0.25">
      <c r="A145" t="s">
        <v>3340</v>
      </c>
      <c r="B145">
        <v>983628.97</v>
      </c>
      <c r="C145">
        <v>0</v>
      </c>
      <c r="D145">
        <v>122924.69</v>
      </c>
      <c r="F145">
        <v>1611541.55</v>
      </c>
      <c r="G145">
        <v>632821.4</v>
      </c>
      <c r="K145">
        <v>55000</v>
      </c>
      <c r="M145">
        <v>9194.83</v>
      </c>
      <c r="P145">
        <v>387178.62</v>
      </c>
      <c r="Q145">
        <v>2662147.65</v>
      </c>
      <c r="S145">
        <v>364162.8</v>
      </c>
      <c r="W145">
        <v>242580</v>
      </c>
      <c r="Y145">
        <v>277410</v>
      </c>
      <c r="AB145">
        <v>59537.29</v>
      </c>
    </row>
    <row r="146" spans="1:32" x14ac:dyDescent="0.25">
      <c r="A146" t="s">
        <v>3326</v>
      </c>
      <c r="B146">
        <v>579403.53</v>
      </c>
      <c r="C146">
        <v>7720</v>
      </c>
      <c r="D146">
        <v>397931.88</v>
      </c>
      <c r="F146">
        <v>4</v>
      </c>
      <c r="G146">
        <v>-23021.9</v>
      </c>
      <c r="K146">
        <v>950</v>
      </c>
      <c r="M146">
        <v>1301.1600000000001</v>
      </c>
      <c r="P146">
        <v>-1191359.76</v>
      </c>
      <c r="Q146">
        <v>1849445.73</v>
      </c>
      <c r="S146">
        <v>446085.71</v>
      </c>
      <c r="W146">
        <v>304707.59999999998</v>
      </c>
      <c r="X146">
        <v>118100</v>
      </c>
      <c r="Y146">
        <v>352198.28</v>
      </c>
      <c r="AB146">
        <v>91228.39</v>
      </c>
      <c r="AC146">
        <v>5086.26</v>
      </c>
    </row>
    <row r="147" spans="1:32" x14ac:dyDescent="0.25">
      <c r="A147" t="s">
        <v>3327</v>
      </c>
      <c r="B147">
        <v>532174.14</v>
      </c>
      <c r="C147">
        <v>18720</v>
      </c>
      <c r="D147">
        <v>129581.3</v>
      </c>
      <c r="F147">
        <v>91537.98</v>
      </c>
      <c r="G147">
        <v>240118.2</v>
      </c>
      <c r="J147">
        <v>14000</v>
      </c>
      <c r="K147">
        <v>8771.7099999999991</v>
      </c>
      <c r="M147">
        <v>487.65</v>
      </c>
      <c r="P147">
        <v>-2124939.0099999998</v>
      </c>
      <c r="Q147">
        <v>2606531.4300000002</v>
      </c>
      <c r="S147">
        <v>445172.87</v>
      </c>
      <c r="T147">
        <v>125000</v>
      </c>
      <c r="U147">
        <v>10.39</v>
      </c>
      <c r="W147">
        <v>440784.6</v>
      </c>
      <c r="X147">
        <v>178100</v>
      </c>
      <c r="Y147">
        <v>493323.6</v>
      </c>
      <c r="AB147">
        <v>83862.62</v>
      </c>
      <c r="AC147">
        <v>18751.8</v>
      </c>
    </row>
    <row r="148" spans="1:32" x14ac:dyDescent="0.25">
      <c r="A148" t="s">
        <v>3328</v>
      </c>
      <c r="B148">
        <v>537322.02</v>
      </c>
      <c r="C148">
        <v>0</v>
      </c>
      <c r="D148">
        <v>36144.71</v>
      </c>
      <c r="F148">
        <v>6</v>
      </c>
      <c r="G148">
        <v>27270.21</v>
      </c>
      <c r="K148">
        <v>12500</v>
      </c>
      <c r="M148">
        <v>1573.7</v>
      </c>
      <c r="P148">
        <v>-891542.91</v>
      </c>
      <c r="Q148">
        <v>1289115.33</v>
      </c>
      <c r="S148">
        <v>333588.98</v>
      </c>
      <c r="W148">
        <v>376008</v>
      </c>
      <c r="X148">
        <v>134000</v>
      </c>
      <c r="Y148">
        <v>421661</v>
      </c>
      <c r="Z148">
        <v>1472</v>
      </c>
      <c r="AB148">
        <v>149873.12</v>
      </c>
      <c r="AC148">
        <v>3244.04</v>
      </c>
    </row>
    <row r="149" spans="1:32" x14ac:dyDescent="0.25">
      <c r="A149" t="s">
        <v>3329</v>
      </c>
      <c r="B149">
        <v>294035.90999999997</v>
      </c>
      <c r="C149">
        <v>0</v>
      </c>
      <c r="D149">
        <v>6974.75</v>
      </c>
      <c r="F149">
        <v>1835082.09</v>
      </c>
      <c r="G149">
        <v>269112.96000000002</v>
      </c>
      <c r="K149">
        <v>10500</v>
      </c>
      <c r="M149">
        <v>566</v>
      </c>
      <c r="P149">
        <v>-35595.83</v>
      </c>
      <c r="Q149">
        <v>2316929.4300000002</v>
      </c>
      <c r="S149">
        <v>248079.01</v>
      </c>
      <c r="U149">
        <v>354.49</v>
      </c>
      <c r="W149">
        <v>343170</v>
      </c>
      <c r="X149">
        <v>135832.29999999999</v>
      </c>
      <c r="Y149">
        <v>400566.3</v>
      </c>
      <c r="AB149">
        <v>213232.83</v>
      </c>
      <c r="AC149">
        <v>63180.56</v>
      </c>
    </row>
    <row r="150" spans="1:32" x14ac:dyDescent="0.25">
      <c r="A150" t="s">
        <v>3330</v>
      </c>
      <c r="B150">
        <v>477615.3</v>
      </c>
      <c r="C150">
        <v>0</v>
      </c>
      <c r="D150">
        <v>70634.25</v>
      </c>
      <c r="F150">
        <v>917929.7</v>
      </c>
      <c r="G150">
        <v>85551.47</v>
      </c>
      <c r="K150">
        <v>2500</v>
      </c>
      <c r="M150">
        <v>642</v>
      </c>
      <c r="P150">
        <v>-1243895.8799999999</v>
      </c>
      <c r="Q150">
        <v>2601070</v>
      </c>
      <c r="S150">
        <v>291828.93</v>
      </c>
      <c r="W150">
        <v>125670</v>
      </c>
      <c r="X150">
        <v>231000</v>
      </c>
      <c r="Y150">
        <v>169298</v>
      </c>
      <c r="AA150">
        <v>2760</v>
      </c>
      <c r="AB150">
        <v>167906.9</v>
      </c>
      <c r="AC150">
        <v>28549.43</v>
      </c>
    </row>
    <row r="151" spans="1:32" x14ac:dyDescent="0.25">
      <c r="A151" t="s">
        <v>3284</v>
      </c>
      <c r="B151">
        <v>345702.45</v>
      </c>
      <c r="C151">
        <v>0</v>
      </c>
      <c r="D151">
        <v>95844.4</v>
      </c>
      <c r="F151">
        <v>666571.1</v>
      </c>
      <c r="G151">
        <v>53639.16</v>
      </c>
      <c r="J151">
        <v>0</v>
      </c>
      <c r="L151">
        <v>73000</v>
      </c>
      <c r="M151">
        <v>2158</v>
      </c>
      <c r="P151">
        <v>-620267.66</v>
      </c>
      <c r="Q151">
        <v>1543067.19</v>
      </c>
      <c r="S151">
        <v>382274.93</v>
      </c>
      <c r="W151">
        <v>349260</v>
      </c>
      <c r="Y151">
        <v>414368</v>
      </c>
      <c r="AB151">
        <v>63876.98</v>
      </c>
      <c r="AC151">
        <v>34065.370000000003</v>
      </c>
      <c r="AF151">
        <v>15000</v>
      </c>
    </row>
    <row r="152" spans="1:32" x14ac:dyDescent="0.25">
      <c r="A152" t="s">
        <v>3285</v>
      </c>
      <c r="B152">
        <v>489287.07</v>
      </c>
      <c r="C152">
        <v>0</v>
      </c>
      <c r="D152">
        <v>284823.7</v>
      </c>
      <c r="F152">
        <v>-63234.06</v>
      </c>
      <c r="G152">
        <v>-252994.7</v>
      </c>
      <c r="I152">
        <v>120500</v>
      </c>
      <c r="L152">
        <v>38600</v>
      </c>
      <c r="M152">
        <v>1</v>
      </c>
      <c r="P152">
        <v>-791360.7</v>
      </c>
      <c r="Q152">
        <v>1115354.6000000001</v>
      </c>
      <c r="S152">
        <v>324935.2</v>
      </c>
      <c r="W152">
        <v>297410</v>
      </c>
      <c r="X152">
        <v>55600</v>
      </c>
      <c r="Y152">
        <v>324250</v>
      </c>
      <c r="AA152">
        <v>1500</v>
      </c>
      <c r="AB152">
        <v>28053.09</v>
      </c>
      <c r="AC152">
        <v>7105</v>
      </c>
      <c r="AF152">
        <v>15000</v>
      </c>
    </row>
    <row r="153" spans="1:32" x14ac:dyDescent="0.25">
      <c r="A153" t="s">
        <v>3288</v>
      </c>
      <c r="B153">
        <v>871303.25</v>
      </c>
      <c r="C153">
        <v>0</v>
      </c>
      <c r="D153">
        <v>55534.09</v>
      </c>
      <c r="F153">
        <v>478928.42</v>
      </c>
      <c r="G153">
        <v>82904.460000000006</v>
      </c>
      <c r="J153">
        <v>0</v>
      </c>
      <c r="L153">
        <v>76400</v>
      </c>
      <c r="M153">
        <v>0</v>
      </c>
      <c r="O153">
        <v>-230742.42</v>
      </c>
      <c r="P153">
        <v>263132.26</v>
      </c>
      <c r="Q153">
        <v>1287495.99</v>
      </c>
      <c r="S153">
        <v>295760.24</v>
      </c>
      <c r="U153">
        <v>18.02</v>
      </c>
      <c r="W153">
        <v>402300</v>
      </c>
      <c r="X153">
        <v>67600</v>
      </c>
      <c r="Y153">
        <v>429625</v>
      </c>
      <c r="AA153">
        <v>5180</v>
      </c>
      <c r="AB153">
        <v>108174.34</v>
      </c>
      <c r="AC153">
        <v>23364.53</v>
      </c>
      <c r="AF153">
        <v>15000</v>
      </c>
    </row>
    <row r="154" spans="1:32" x14ac:dyDescent="0.25">
      <c r="A154" t="s">
        <v>3337</v>
      </c>
      <c r="B154">
        <v>297578.73</v>
      </c>
      <c r="C154">
        <v>0</v>
      </c>
      <c r="D154">
        <v>208698.64</v>
      </c>
      <c r="F154">
        <v>785153.01</v>
      </c>
      <c r="G154">
        <v>69569.710000000006</v>
      </c>
      <c r="L154">
        <v>36475</v>
      </c>
      <c r="P154">
        <v>-703041.31</v>
      </c>
      <c r="Q154">
        <v>1993235.29</v>
      </c>
      <c r="S154">
        <v>227660</v>
      </c>
      <c r="W154">
        <v>336080</v>
      </c>
      <c r="X154">
        <v>54800</v>
      </c>
      <c r="Y154">
        <v>363380</v>
      </c>
      <c r="Z154">
        <v>3000</v>
      </c>
      <c r="AA154">
        <v>14592</v>
      </c>
      <c r="AB154">
        <v>65363.91</v>
      </c>
      <c r="AC154">
        <v>57232.98</v>
      </c>
      <c r="AF154">
        <v>15000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Q165"/>
  <sheetViews>
    <sheetView topLeftCell="Z16" zoomScale="98" zoomScaleNormal="98" workbookViewId="0">
      <selection activeCell="AP4" sqref="AP4:AP15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5" bestFit="1" customWidth="1"/>
    <col min="6" max="9" width="8.796875" style="301"/>
    <col min="14" max="17" width="8.796875" style="301"/>
    <col min="22" max="28" width="8.796875" style="301"/>
    <col min="38" max="38" width="19" style="76" bestFit="1" customWidth="1"/>
    <col min="39" max="39" width="15.5" style="31" bestFit="1" customWidth="1"/>
    <col min="40" max="40" width="15.09765625" style="21" bestFit="1" customWidth="1"/>
    <col min="41" max="41" width="15.09765625" style="15" bestFit="1" customWidth="1"/>
    <col min="42" max="42" width="15.09765625" style="16" bestFit="1" customWidth="1"/>
    <col min="43" max="43" width="16.8984375" style="21" bestFit="1" customWidth="1"/>
  </cols>
  <sheetData>
    <row r="1" spans="1:43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t="s">
        <v>3189</v>
      </c>
      <c r="N1" s="301" t="s">
        <v>2452</v>
      </c>
      <c r="O1" s="301" t="s">
        <v>2453</v>
      </c>
      <c r="P1" s="301" t="s">
        <v>2455</v>
      </c>
      <c r="Q1" s="301" t="s">
        <v>2456</v>
      </c>
      <c r="R1" t="s">
        <v>2457</v>
      </c>
      <c r="S1" t="s">
        <v>2458</v>
      </c>
      <c r="T1" t="s">
        <v>2459</v>
      </c>
      <c r="U1" t="s">
        <v>2460</v>
      </c>
      <c r="V1" s="301" t="s">
        <v>2461</v>
      </c>
      <c r="W1" s="301" t="s">
        <v>2462</v>
      </c>
      <c r="X1" s="301" t="s">
        <v>2463</v>
      </c>
      <c r="Y1" s="301" t="s">
        <v>2464</v>
      </c>
      <c r="Z1" s="301" t="s">
        <v>2810</v>
      </c>
      <c r="AA1" s="301" t="s">
        <v>2465</v>
      </c>
      <c r="AB1" s="301" t="s">
        <v>2466</v>
      </c>
      <c r="AC1" t="s">
        <v>2467</v>
      </c>
      <c r="AD1" t="s">
        <v>2468</v>
      </c>
      <c r="AE1" t="s">
        <v>2469</v>
      </c>
      <c r="AF1" t="s">
        <v>2470</v>
      </c>
      <c r="AG1" t="s">
        <v>2471</v>
      </c>
      <c r="AH1" t="s">
        <v>2591</v>
      </c>
      <c r="AI1" t="s">
        <v>2593</v>
      </c>
      <c r="AJ1" t="s">
        <v>2472</v>
      </c>
      <c r="AK1" t="s">
        <v>2594</v>
      </c>
      <c r="AL1" s="76" t="s">
        <v>6</v>
      </c>
      <c r="AM1" s="31" t="s">
        <v>7</v>
      </c>
      <c r="AN1" s="21" t="s">
        <v>8</v>
      </c>
      <c r="AO1" s="15" t="s">
        <v>9</v>
      </c>
      <c r="AP1" s="16" t="s">
        <v>10</v>
      </c>
      <c r="AQ1" s="21" t="s">
        <v>11</v>
      </c>
    </row>
    <row r="2" spans="1:43" x14ac:dyDescent="0.25">
      <c r="E2" t="s">
        <v>2473</v>
      </c>
      <c r="F2" s="301" t="s">
        <v>2474</v>
      </c>
      <c r="G2" s="301" t="s">
        <v>2475</v>
      </c>
      <c r="H2" s="301" t="s">
        <v>2476</v>
      </c>
      <c r="I2" s="301" t="s">
        <v>2477</v>
      </c>
      <c r="J2" t="s">
        <v>2478</v>
      </c>
      <c r="K2" t="s">
        <v>2479</v>
      </c>
      <c r="L2" t="s">
        <v>2480</v>
      </c>
      <c r="M2" t="s">
        <v>3190</v>
      </c>
      <c r="N2" s="301" t="s">
        <v>2481</v>
      </c>
      <c r="O2" s="301" t="s">
        <v>2482</v>
      </c>
      <c r="P2" s="301" t="s">
        <v>2484</v>
      </c>
      <c r="Q2" s="301" t="s">
        <v>2485</v>
      </c>
      <c r="R2" t="s">
        <v>2486</v>
      </c>
      <c r="S2" t="s">
        <v>2487</v>
      </c>
      <c r="T2" t="s">
        <v>2488</v>
      </c>
      <c r="U2" t="s">
        <v>2489</v>
      </c>
      <c r="V2" s="301" t="s">
        <v>2490</v>
      </c>
      <c r="W2" s="301" t="s">
        <v>2491</v>
      </c>
      <c r="X2" s="301" t="s">
        <v>2492</v>
      </c>
      <c r="Y2" s="301" t="s">
        <v>2493</v>
      </c>
      <c r="Z2" s="301" t="s">
        <v>2811</v>
      </c>
      <c r="AA2" s="301" t="s">
        <v>2494</v>
      </c>
      <c r="AB2" s="301" t="s">
        <v>2495</v>
      </c>
      <c r="AC2" t="s">
        <v>2496</v>
      </c>
      <c r="AD2" t="s">
        <v>2497</v>
      </c>
      <c r="AE2" t="s">
        <v>2498</v>
      </c>
      <c r="AF2" t="s">
        <v>2499</v>
      </c>
      <c r="AG2" t="s">
        <v>2500</v>
      </c>
      <c r="AH2" t="s">
        <v>2596</v>
      </c>
      <c r="AI2" t="s">
        <v>2598</v>
      </c>
      <c r="AJ2" t="s">
        <v>2501</v>
      </c>
      <c r="AK2" t="s">
        <v>2599</v>
      </c>
    </row>
    <row r="3" spans="1:43" x14ac:dyDescent="0.25">
      <c r="E3" t="s">
        <v>2502</v>
      </c>
      <c r="F3" s="301">
        <v>75752496.519999996</v>
      </c>
      <c r="G3" s="301">
        <v>1281723.56</v>
      </c>
      <c r="H3" s="301">
        <v>18787275.120000001</v>
      </c>
      <c r="I3" s="301">
        <v>24</v>
      </c>
      <c r="J3">
        <v>101861483.43000001</v>
      </c>
      <c r="K3">
        <v>42700883</v>
      </c>
      <c r="L3">
        <v>2</v>
      </c>
      <c r="M3">
        <v>315400</v>
      </c>
      <c r="N3" s="301">
        <v>441650</v>
      </c>
      <c r="O3" s="301">
        <v>450543.19</v>
      </c>
      <c r="P3" s="301">
        <v>1624737.73</v>
      </c>
      <c r="Q3" s="301">
        <v>293222.73</v>
      </c>
      <c r="R3">
        <v>398033</v>
      </c>
      <c r="S3">
        <v>-2487546.9</v>
      </c>
      <c r="T3">
        <v>-51163512.549999997</v>
      </c>
      <c r="U3">
        <v>276992173.44999999</v>
      </c>
      <c r="V3" s="301">
        <v>342.74</v>
      </c>
      <c r="W3" s="301">
        <v>38957741.829999998</v>
      </c>
      <c r="X3" s="301">
        <v>3651472.4</v>
      </c>
      <c r="Y3" s="301">
        <v>12961.85</v>
      </c>
      <c r="Z3" s="301">
        <v>4900</v>
      </c>
      <c r="AA3" s="301">
        <v>46177392.100000001</v>
      </c>
      <c r="AB3" s="301">
        <v>8842592.5199999996</v>
      </c>
      <c r="AC3">
        <v>53881266.359999999</v>
      </c>
      <c r="AD3">
        <v>19702</v>
      </c>
      <c r="AE3">
        <v>123602</v>
      </c>
      <c r="AF3">
        <v>16788457.780000001</v>
      </c>
      <c r="AG3">
        <v>5420802.3300000001</v>
      </c>
      <c r="AH3">
        <v>40000</v>
      </c>
      <c r="AI3">
        <v>14222.8</v>
      </c>
      <c r="AJ3">
        <v>420446.99</v>
      </c>
      <c r="AK3">
        <v>7000</v>
      </c>
      <c r="AL3" s="76">
        <f t="shared" ref="AL3:AQ3" si="0">SUM(AL4:AL154)</f>
        <v>95821519.199999973</v>
      </c>
      <c r="AM3" s="31">
        <f t="shared" si="0"/>
        <v>2810153.649999999</v>
      </c>
      <c r="AN3" s="21">
        <f t="shared" si="0"/>
        <v>93011365.549999997</v>
      </c>
      <c r="AO3" s="15">
        <f t="shared" si="0"/>
        <v>97647403.440000087</v>
      </c>
      <c r="AP3" s="16">
        <f t="shared" si="0"/>
        <v>76715500.260000035</v>
      </c>
      <c r="AQ3" s="26">
        <f t="shared" si="0"/>
        <v>20931903.18</v>
      </c>
    </row>
    <row r="4" spans="1:43" x14ac:dyDescent="0.25">
      <c r="A4" t="s">
        <v>524</v>
      </c>
      <c r="B4" t="s">
        <v>526</v>
      </c>
      <c r="C4" s="71">
        <v>3670</v>
      </c>
      <c r="D4" s="58" t="s">
        <v>1251</v>
      </c>
      <c r="E4" t="s">
        <v>3191</v>
      </c>
      <c r="F4" s="301">
        <v>643076.57999999996</v>
      </c>
      <c r="G4" s="301">
        <v>100000</v>
      </c>
      <c r="H4" s="301">
        <v>106922.06</v>
      </c>
      <c r="J4">
        <v>133187.72</v>
      </c>
      <c r="K4">
        <v>193178.54</v>
      </c>
      <c r="O4" s="301">
        <v>6000</v>
      </c>
      <c r="P4" s="301">
        <v>50955</v>
      </c>
      <c r="Q4" s="301">
        <v>360</v>
      </c>
      <c r="R4">
        <v>36000</v>
      </c>
      <c r="T4">
        <v>-1328620.31</v>
      </c>
      <c r="U4">
        <v>2193223.69</v>
      </c>
      <c r="W4" s="301">
        <v>346558.25</v>
      </c>
      <c r="Y4" s="301">
        <v>263.08</v>
      </c>
      <c r="AA4" s="301">
        <v>302070</v>
      </c>
      <c r="AC4">
        <v>304416</v>
      </c>
      <c r="AF4">
        <v>87989.29</v>
      </c>
      <c r="AG4">
        <v>5345.52</v>
      </c>
      <c r="AL4" s="76">
        <f>SUM(F4:I4)</f>
        <v>849998.6399999999</v>
      </c>
      <c r="AM4" s="31">
        <f>SUM(N4:Q4)</f>
        <v>57315</v>
      </c>
      <c r="AN4" s="21">
        <f>AL4-AM4</f>
        <v>792683.6399999999</v>
      </c>
      <c r="AO4" s="15">
        <f>SUM(V4:AB4)</f>
        <v>648891.33000000007</v>
      </c>
      <c r="AP4" s="16">
        <f>SUM(AC4:AK4)</f>
        <v>397750.81</v>
      </c>
      <c r="AQ4" s="26">
        <f>AO4-AP4</f>
        <v>251140.52000000008</v>
      </c>
    </row>
    <row r="5" spans="1:43" x14ac:dyDescent="0.25">
      <c r="A5" t="s">
        <v>524</v>
      </c>
      <c r="B5" t="s">
        <v>526</v>
      </c>
      <c r="C5" s="71">
        <v>5165</v>
      </c>
      <c r="D5" s="58" t="s">
        <v>1252</v>
      </c>
      <c r="E5" t="s">
        <v>3192</v>
      </c>
      <c r="F5" s="301">
        <v>634767.78</v>
      </c>
      <c r="G5" s="301">
        <v>0</v>
      </c>
      <c r="H5" s="301">
        <v>138361.65</v>
      </c>
      <c r="J5">
        <v>865253.26</v>
      </c>
      <c r="K5">
        <v>742987.81</v>
      </c>
      <c r="N5" s="301">
        <v>2500</v>
      </c>
      <c r="O5" s="301">
        <v>6000</v>
      </c>
      <c r="Q5" s="301">
        <v>140.18</v>
      </c>
      <c r="T5">
        <v>1014425.91</v>
      </c>
      <c r="U5">
        <v>1265427.9099999999</v>
      </c>
      <c r="W5" s="301">
        <v>275269.99</v>
      </c>
      <c r="Y5" s="301">
        <v>58.35</v>
      </c>
      <c r="AA5" s="301">
        <v>431740</v>
      </c>
      <c r="AC5">
        <v>435848</v>
      </c>
      <c r="AF5">
        <v>140143.53</v>
      </c>
      <c r="AG5">
        <v>4883.3100000000004</v>
      </c>
      <c r="AJ5">
        <v>6000</v>
      </c>
      <c r="AL5" s="76">
        <f t="shared" ref="AL5:AL68" si="1">SUM(F5:I5)</f>
        <v>773129.43</v>
      </c>
      <c r="AM5" s="31">
        <f t="shared" ref="AM5:AM68" si="2">SUM(N5:Q5)</f>
        <v>8640.18</v>
      </c>
      <c r="AN5" s="21">
        <f t="shared" ref="AN5:AN68" si="3">AL5-AM5</f>
        <v>764489.25</v>
      </c>
      <c r="AO5" s="15">
        <f t="shared" ref="AO5:AO68" si="4">SUM(V5:AB5)</f>
        <v>707068.34</v>
      </c>
      <c r="AP5" s="16">
        <f t="shared" ref="AP5:AP68" si="5">SUM(AC5:AK5)</f>
        <v>586874.84000000008</v>
      </c>
      <c r="AQ5" s="26">
        <f t="shared" ref="AQ5:AQ68" si="6">AO5-AP5</f>
        <v>120193.49999999988</v>
      </c>
    </row>
    <row r="6" spans="1:43" x14ac:dyDescent="0.25">
      <c r="A6" t="s">
        <v>524</v>
      </c>
      <c r="B6" t="s">
        <v>526</v>
      </c>
      <c r="C6" s="71">
        <v>4663</v>
      </c>
      <c r="D6" s="58" t="s">
        <v>1253</v>
      </c>
      <c r="E6" t="s">
        <v>3193</v>
      </c>
      <c r="F6" s="301">
        <v>456175.96</v>
      </c>
      <c r="G6" s="301">
        <v>0</v>
      </c>
      <c r="H6" s="301">
        <v>69865.8</v>
      </c>
      <c r="J6">
        <v>1010445.24</v>
      </c>
      <c r="K6">
        <v>695961.13</v>
      </c>
      <c r="N6" s="301">
        <v>4000</v>
      </c>
      <c r="O6" s="301">
        <v>6000</v>
      </c>
      <c r="P6" s="301">
        <v>0</v>
      </c>
      <c r="Q6" s="301">
        <v>1480.91</v>
      </c>
      <c r="R6">
        <v>99000</v>
      </c>
      <c r="T6">
        <v>-1365940.63</v>
      </c>
      <c r="U6">
        <v>3482828.65</v>
      </c>
      <c r="W6" s="301">
        <v>261673.32</v>
      </c>
      <c r="X6" s="301">
        <v>248430</v>
      </c>
      <c r="AA6" s="301">
        <v>479100</v>
      </c>
      <c r="AC6">
        <v>514719</v>
      </c>
      <c r="AF6">
        <v>388928.28</v>
      </c>
      <c r="AG6">
        <v>57516.84</v>
      </c>
      <c r="AL6" s="76">
        <f t="shared" si="1"/>
        <v>526041.76</v>
      </c>
      <c r="AM6" s="31">
        <f t="shared" si="2"/>
        <v>11480.91</v>
      </c>
      <c r="AN6" s="21">
        <f t="shared" si="3"/>
        <v>514560.85000000003</v>
      </c>
      <c r="AO6" s="15">
        <f t="shared" si="4"/>
        <v>989203.32000000007</v>
      </c>
      <c r="AP6" s="16">
        <f t="shared" si="5"/>
        <v>961164.12</v>
      </c>
      <c r="AQ6" s="26">
        <f t="shared" si="6"/>
        <v>28039.20000000007</v>
      </c>
    </row>
    <row r="7" spans="1:43" x14ac:dyDescent="0.25">
      <c r="A7" t="s">
        <v>524</v>
      </c>
      <c r="B7" t="s">
        <v>526</v>
      </c>
      <c r="C7" s="71">
        <v>4364</v>
      </c>
      <c r="D7" s="58" t="s">
        <v>1254</v>
      </c>
      <c r="E7" t="s">
        <v>3194</v>
      </c>
      <c r="F7" s="301">
        <v>509346.65</v>
      </c>
      <c r="G7" s="301">
        <v>0</v>
      </c>
      <c r="H7" s="301">
        <v>42643.94</v>
      </c>
      <c r="J7">
        <v>233425.91</v>
      </c>
      <c r="K7">
        <v>398636.61</v>
      </c>
      <c r="N7" s="301">
        <v>2000</v>
      </c>
      <c r="O7" s="301">
        <v>54000</v>
      </c>
      <c r="P7" s="301">
        <v>25950</v>
      </c>
      <c r="Q7" s="301">
        <v>11486</v>
      </c>
      <c r="T7">
        <v>-2930738.58</v>
      </c>
      <c r="U7">
        <v>3940312</v>
      </c>
      <c r="W7" s="301">
        <v>195286.39</v>
      </c>
      <c r="Y7" s="301">
        <v>14.28</v>
      </c>
      <c r="AA7" s="301">
        <v>236850</v>
      </c>
      <c r="AC7">
        <v>254850</v>
      </c>
      <c r="AF7">
        <v>118223.53</v>
      </c>
      <c r="AG7">
        <v>46420.08</v>
      </c>
      <c r="AJ7">
        <v>6000</v>
      </c>
      <c r="AL7" s="76">
        <f t="shared" si="1"/>
        <v>551990.59000000008</v>
      </c>
      <c r="AM7" s="31">
        <f t="shared" si="2"/>
        <v>93436</v>
      </c>
      <c r="AN7" s="21">
        <f t="shared" si="3"/>
        <v>458554.59000000008</v>
      </c>
      <c r="AO7" s="15">
        <f t="shared" si="4"/>
        <v>432150.67000000004</v>
      </c>
      <c r="AP7" s="16">
        <f t="shared" si="5"/>
        <v>425493.61000000004</v>
      </c>
      <c r="AQ7" s="26">
        <f t="shared" si="6"/>
        <v>6657.0599999999977</v>
      </c>
    </row>
    <row r="8" spans="1:43" x14ac:dyDescent="0.25">
      <c r="A8" t="s">
        <v>524</v>
      </c>
      <c r="B8" t="s">
        <v>526</v>
      </c>
      <c r="C8" s="71">
        <v>4222</v>
      </c>
      <c r="D8" s="58" t="s">
        <v>1255</v>
      </c>
      <c r="E8" t="s">
        <v>3195</v>
      </c>
      <c r="F8" s="301">
        <v>555491.91</v>
      </c>
      <c r="G8" s="301">
        <v>0</v>
      </c>
      <c r="H8" s="301">
        <v>21055.56</v>
      </c>
      <c r="J8">
        <v>295644.86</v>
      </c>
      <c r="K8">
        <v>284451.82</v>
      </c>
      <c r="M8">
        <v>194900</v>
      </c>
      <c r="N8" s="301">
        <v>3700</v>
      </c>
      <c r="O8" s="301">
        <v>12000</v>
      </c>
      <c r="Q8" s="301">
        <v>18</v>
      </c>
      <c r="T8">
        <v>-1443466.16</v>
      </c>
      <c r="U8">
        <v>2735240.51</v>
      </c>
      <c r="W8" s="301">
        <v>175237.2</v>
      </c>
      <c r="X8" s="301">
        <v>18200</v>
      </c>
      <c r="Y8" s="301">
        <v>7.98</v>
      </c>
      <c r="AA8" s="301">
        <v>282950</v>
      </c>
      <c r="AC8">
        <v>289331</v>
      </c>
      <c r="AF8">
        <v>93477.38</v>
      </c>
      <c r="AG8">
        <v>4650</v>
      </c>
      <c r="AJ8">
        <v>6175</v>
      </c>
      <c r="AL8" s="76">
        <f t="shared" si="1"/>
        <v>576547.47000000009</v>
      </c>
      <c r="AM8" s="31">
        <f t="shared" si="2"/>
        <v>15718</v>
      </c>
      <c r="AN8" s="21">
        <f t="shared" si="3"/>
        <v>560829.47000000009</v>
      </c>
      <c r="AO8" s="15">
        <f t="shared" si="4"/>
        <v>476395.18000000005</v>
      </c>
      <c r="AP8" s="16">
        <f t="shared" si="5"/>
        <v>393633.38</v>
      </c>
      <c r="AQ8" s="26">
        <f t="shared" si="6"/>
        <v>82761.800000000047</v>
      </c>
    </row>
    <row r="9" spans="1:43" x14ac:dyDescent="0.25">
      <c r="A9" t="s">
        <v>524</v>
      </c>
      <c r="B9" t="s">
        <v>526</v>
      </c>
      <c r="C9" s="71">
        <v>3681</v>
      </c>
      <c r="D9" s="58" t="s">
        <v>1256</v>
      </c>
      <c r="E9" t="s">
        <v>3196</v>
      </c>
      <c r="F9" s="301">
        <v>251992.89</v>
      </c>
      <c r="G9" s="301">
        <v>0</v>
      </c>
      <c r="H9" s="301">
        <v>132188.04</v>
      </c>
      <c r="I9" s="301">
        <v>24</v>
      </c>
      <c r="J9">
        <v>757035.11</v>
      </c>
      <c r="K9">
        <v>1183323.71</v>
      </c>
      <c r="O9" s="301">
        <v>12000</v>
      </c>
      <c r="P9" s="301">
        <v>0</v>
      </c>
      <c r="Q9" s="301">
        <v>18</v>
      </c>
      <c r="T9">
        <v>-56407.8</v>
      </c>
      <c r="U9">
        <v>2266802.89</v>
      </c>
      <c r="W9" s="301">
        <v>203734.8</v>
      </c>
      <c r="X9" s="301">
        <v>110000</v>
      </c>
      <c r="Y9" s="301">
        <v>22.5</v>
      </c>
      <c r="AA9" s="301">
        <v>185610</v>
      </c>
      <c r="AC9">
        <v>191830</v>
      </c>
      <c r="AF9">
        <v>169198.6</v>
      </c>
      <c r="AG9">
        <v>7466.04</v>
      </c>
      <c r="AJ9">
        <v>6000</v>
      </c>
      <c r="AL9" s="76">
        <f t="shared" si="1"/>
        <v>384204.93000000005</v>
      </c>
      <c r="AM9" s="31">
        <f t="shared" si="2"/>
        <v>12018</v>
      </c>
      <c r="AN9" s="21">
        <f t="shared" si="3"/>
        <v>372186.93000000005</v>
      </c>
      <c r="AO9" s="15">
        <f t="shared" si="4"/>
        <v>499367.3</v>
      </c>
      <c r="AP9" s="16">
        <f t="shared" si="5"/>
        <v>374494.63999999996</v>
      </c>
      <c r="AQ9" s="26">
        <f t="shared" si="6"/>
        <v>124872.66000000003</v>
      </c>
    </row>
    <row r="10" spans="1:43" x14ac:dyDescent="0.25">
      <c r="A10" t="s">
        <v>524</v>
      </c>
      <c r="B10" t="s">
        <v>526</v>
      </c>
      <c r="C10" s="71">
        <v>2627</v>
      </c>
      <c r="D10" s="58" t="s">
        <v>1257</v>
      </c>
      <c r="E10" t="s">
        <v>3197</v>
      </c>
      <c r="F10" s="301">
        <v>381351.61</v>
      </c>
      <c r="G10" s="301">
        <v>0</v>
      </c>
      <c r="H10" s="301">
        <v>60476.75</v>
      </c>
      <c r="J10">
        <v>935539.09</v>
      </c>
      <c r="K10">
        <v>354549.32</v>
      </c>
      <c r="O10" s="301">
        <v>6500</v>
      </c>
      <c r="Q10" s="301">
        <v>41</v>
      </c>
      <c r="T10">
        <v>-844981.6</v>
      </c>
      <c r="U10">
        <v>2678016.84</v>
      </c>
      <c r="W10" s="301">
        <v>144182.24</v>
      </c>
      <c r="X10" s="301">
        <v>59320</v>
      </c>
      <c r="AA10" s="301">
        <v>372300</v>
      </c>
      <c r="AC10">
        <v>386849</v>
      </c>
      <c r="AF10">
        <v>168446.91</v>
      </c>
      <c r="AG10">
        <v>84907.8</v>
      </c>
      <c r="AJ10">
        <v>6000</v>
      </c>
      <c r="AL10" s="76">
        <f t="shared" si="1"/>
        <v>441828.36</v>
      </c>
      <c r="AM10" s="31">
        <f t="shared" si="2"/>
        <v>6541</v>
      </c>
      <c r="AN10" s="21">
        <f t="shared" si="3"/>
        <v>435287.36</v>
      </c>
      <c r="AO10" s="15">
        <f t="shared" si="4"/>
        <v>575802.24</v>
      </c>
      <c r="AP10" s="16">
        <f t="shared" si="5"/>
        <v>646203.71000000008</v>
      </c>
      <c r="AQ10" s="26">
        <f t="shared" si="6"/>
        <v>-70401.470000000088</v>
      </c>
    </row>
    <row r="11" spans="1:43" x14ac:dyDescent="0.25">
      <c r="A11" t="s">
        <v>524</v>
      </c>
      <c r="B11" t="s">
        <v>526</v>
      </c>
      <c r="C11" s="71">
        <v>2345</v>
      </c>
      <c r="D11" s="58" t="s">
        <v>1258</v>
      </c>
      <c r="E11" t="s">
        <v>3198</v>
      </c>
      <c r="F11" s="301">
        <v>505995.75</v>
      </c>
      <c r="G11" s="301">
        <v>0</v>
      </c>
      <c r="H11" s="301">
        <v>192500.87</v>
      </c>
      <c r="J11">
        <v>1743407.28</v>
      </c>
      <c r="K11">
        <v>278093.74</v>
      </c>
      <c r="O11" s="301">
        <v>6500</v>
      </c>
      <c r="Q11" s="301">
        <v>35751.4</v>
      </c>
      <c r="T11">
        <v>2087810.37</v>
      </c>
      <c r="U11">
        <v>585220.22</v>
      </c>
      <c r="W11" s="301">
        <v>386534.05</v>
      </c>
      <c r="Y11" s="301">
        <v>219.7</v>
      </c>
      <c r="AA11" s="301">
        <v>314010</v>
      </c>
      <c r="AC11">
        <v>342074</v>
      </c>
      <c r="AD11">
        <v>720</v>
      </c>
      <c r="AE11">
        <v>2656</v>
      </c>
      <c r="AF11">
        <v>238123.64</v>
      </c>
      <c r="AG11">
        <v>57644.46</v>
      </c>
      <c r="AJ11">
        <v>6000</v>
      </c>
      <c r="AL11" s="76">
        <f t="shared" si="1"/>
        <v>698496.62</v>
      </c>
      <c r="AM11" s="31">
        <f t="shared" si="2"/>
        <v>42251.4</v>
      </c>
      <c r="AN11" s="21">
        <f t="shared" si="3"/>
        <v>656245.22</v>
      </c>
      <c r="AO11" s="15">
        <f t="shared" si="4"/>
        <v>700763.75</v>
      </c>
      <c r="AP11" s="16">
        <f t="shared" si="5"/>
        <v>647218.1</v>
      </c>
      <c r="AQ11" s="26">
        <f t="shared" si="6"/>
        <v>53545.650000000023</v>
      </c>
    </row>
    <row r="12" spans="1:43" x14ac:dyDescent="0.25">
      <c r="A12" t="s">
        <v>524</v>
      </c>
      <c r="B12" t="s">
        <v>526</v>
      </c>
      <c r="C12" s="71">
        <v>2209</v>
      </c>
      <c r="D12" s="58" t="s">
        <v>1259</v>
      </c>
      <c r="E12" t="s">
        <v>3199</v>
      </c>
      <c r="F12" s="301">
        <v>679925.56</v>
      </c>
      <c r="G12" s="301">
        <v>0</v>
      </c>
      <c r="H12" s="301">
        <v>189822.12</v>
      </c>
      <c r="J12">
        <v>300348.21999999997</v>
      </c>
      <c r="K12">
        <v>741415.83</v>
      </c>
      <c r="N12" s="301">
        <v>0</v>
      </c>
      <c r="O12" s="301">
        <v>-6000</v>
      </c>
      <c r="Q12" s="301">
        <v>-304</v>
      </c>
      <c r="T12">
        <v>34346.51</v>
      </c>
      <c r="U12">
        <v>1804328.64</v>
      </c>
      <c r="W12" s="301">
        <v>280511.88</v>
      </c>
      <c r="Y12" s="301">
        <v>3.31</v>
      </c>
      <c r="AA12" s="301">
        <v>410760</v>
      </c>
      <c r="AC12">
        <v>436377</v>
      </c>
      <c r="AF12">
        <v>54096.65</v>
      </c>
      <c r="AG12">
        <v>97440.960000000006</v>
      </c>
      <c r="AJ12">
        <v>6000</v>
      </c>
      <c r="AL12" s="76">
        <f t="shared" si="1"/>
        <v>869747.68</v>
      </c>
      <c r="AM12" s="31">
        <f t="shared" si="2"/>
        <v>-6304</v>
      </c>
      <c r="AN12" s="21">
        <f t="shared" si="3"/>
        <v>876051.68</v>
      </c>
      <c r="AO12" s="15">
        <f t="shared" si="4"/>
        <v>691275.19</v>
      </c>
      <c r="AP12" s="16">
        <f t="shared" si="5"/>
        <v>593914.61</v>
      </c>
      <c r="AQ12" s="26">
        <f t="shared" si="6"/>
        <v>97360.579999999958</v>
      </c>
    </row>
    <row r="13" spans="1:43" x14ac:dyDescent="0.25">
      <c r="A13" t="s">
        <v>524</v>
      </c>
      <c r="B13" t="s">
        <v>526</v>
      </c>
      <c r="C13" s="71">
        <v>2329</v>
      </c>
      <c r="D13" s="58" t="s">
        <v>1260</v>
      </c>
      <c r="E13" t="s">
        <v>3200</v>
      </c>
      <c r="F13" s="301">
        <v>560235.65</v>
      </c>
      <c r="G13" s="301">
        <v>0</v>
      </c>
      <c r="H13" s="301">
        <v>89547.73</v>
      </c>
      <c r="J13">
        <v>193601.97</v>
      </c>
      <c r="K13">
        <v>375625.6</v>
      </c>
      <c r="O13" s="301">
        <v>0</v>
      </c>
      <c r="Q13" s="301">
        <v>1214.5</v>
      </c>
      <c r="T13">
        <v>450428.32</v>
      </c>
      <c r="U13">
        <v>667029.63</v>
      </c>
      <c r="W13" s="301">
        <v>263281.89</v>
      </c>
      <c r="X13" s="301">
        <v>6791.5</v>
      </c>
      <c r="AA13" s="301">
        <v>227940</v>
      </c>
      <c r="AC13">
        <v>269227</v>
      </c>
      <c r="AF13">
        <v>100785.76</v>
      </c>
      <c r="AG13">
        <v>20102.13</v>
      </c>
      <c r="AL13" s="76">
        <f t="shared" si="1"/>
        <v>649783.38</v>
      </c>
      <c r="AM13" s="31">
        <f t="shared" si="2"/>
        <v>1214.5</v>
      </c>
      <c r="AN13" s="21">
        <f t="shared" si="3"/>
        <v>648568.88</v>
      </c>
      <c r="AO13" s="15">
        <f t="shared" si="4"/>
        <v>498013.39</v>
      </c>
      <c r="AP13" s="16">
        <f t="shared" si="5"/>
        <v>390114.89</v>
      </c>
      <c r="AQ13" s="26">
        <f t="shared" si="6"/>
        <v>107898.5</v>
      </c>
    </row>
    <row r="14" spans="1:43" x14ac:dyDescent="0.25">
      <c r="A14" t="s">
        <v>524</v>
      </c>
      <c r="B14" t="s">
        <v>526</v>
      </c>
      <c r="C14" s="71">
        <v>2781</v>
      </c>
      <c r="D14" s="58" t="s">
        <v>1261</v>
      </c>
      <c r="E14" t="s">
        <v>3201</v>
      </c>
      <c r="F14" s="301">
        <v>503277.36</v>
      </c>
      <c r="G14" s="301">
        <v>0</v>
      </c>
      <c r="H14" s="301">
        <v>260315.39</v>
      </c>
      <c r="J14">
        <v>3</v>
      </c>
      <c r="K14">
        <v>652515.25</v>
      </c>
      <c r="O14" s="301">
        <v>0</v>
      </c>
      <c r="Q14" s="301">
        <v>580</v>
      </c>
      <c r="R14">
        <v>6450</v>
      </c>
      <c r="T14">
        <v>546282.14</v>
      </c>
      <c r="U14">
        <v>818351.54</v>
      </c>
      <c r="W14" s="301">
        <v>229302</v>
      </c>
      <c r="Y14" s="301">
        <v>17.98</v>
      </c>
      <c r="AA14" s="301">
        <v>237300</v>
      </c>
      <c r="AC14">
        <v>253116</v>
      </c>
      <c r="AF14">
        <v>109689.33</v>
      </c>
      <c r="AG14">
        <v>14157.33</v>
      </c>
      <c r="AJ14">
        <v>6000</v>
      </c>
      <c r="AL14" s="76">
        <f t="shared" si="1"/>
        <v>763592.75</v>
      </c>
      <c r="AM14" s="31">
        <f t="shared" si="2"/>
        <v>580</v>
      </c>
      <c r="AN14" s="21">
        <f t="shared" si="3"/>
        <v>763012.75</v>
      </c>
      <c r="AO14" s="15">
        <f t="shared" si="4"/>
        <v>466619.98</v>
      </c>
      <c r="AP14" s="16">
        <f t="shared" si="5"/>
        <v>382962.66000000003</v>
      </c>
      <c r="AQ14" s="26">
        <f t="shared" si="6"/>
        <v>83657.319999999949</v>
      </c>
    </row>
    <row r="15" spans="1:43" x14ac:dyDescent="0.25">
      <c r="A15" t="s">
        <v>524</v>
      </c>
      <c r="B15" t="s">
        <v>526</v>
      </c>
      <c r="C15" s="71">
        <v>3427</v>
      </c>
      <c r="D15" s="58" t="s">
        <v>1262</v>
      </c>
      <c r="E15" t="s">
        <v>3202</v>
      </c>
      <c r="F15" s="301">
        <v>348437.9</v>
      </c>
      <c r="G15" s="301">
        <v>0</v>
      </c>
      <c r="H15" s="301">
        <v>15964.29</v>
      </c>
      <c r="J15">
        <v>548138.39</v>
      </c>
      <c r="K15">
        <v>62635.53</v>
      </c>
      <c r="O15" s="301">
        <v>12000</v>
      </c>
      <c r="Q15" s="301">
        <v>1191</v>
      </c>
      <c r="T15">
        <v>-2929233.37</v>
      </c>
      <c r="U15">
        <v>3873985.05</v>
      </c>
      <c r="W15" s="301">
        <v>186875.5</v>
      </c>
      <c r="AA15" s="301">
        <v>383430</v>
      </c>
      <c r="AC15">
        <v>407430</v>
      </c>
      <c r="AF15">
        <v>93413.77</v>
      </c>
      <c r="AG15">
        <v>40068.300000000003</v>
      </c>
      <c r="AJ15">
        <v>6000</v>
      </c>
      <c r="AL15" s="76">
        <f t="shared" si="1"/>
        <v>364402.19</v>
      </c>
      <c r="AM15" s="31">
        <f t="shared" si="2"/>
        <v>13191</v>
      </c>
      <c r="AN15" s="21">
        <f t="shared" si="3"/>
        <v>351211.19</v>
      </c>
      <c r="AO15" s="15">
        <f t="shared" si="4"/>
        <v>570305.5</v>
      </c>
      <c r="AP15" s="16">
        <f t="shared" si="5"/>
        <v>546912.07000000007</v>
      </c>
      <c r="AQ15" s="26">
        <f t="shared" si="6"/>
        <v>23393.429999999935</v>
      </c>
    </row>
    <row r="16" spans="1:43" x14ac:dyDescent="0.25">
      <c r="A16" t="s">
        <v>524</v>
      </c>
      <c r="B16" t="s">
        <v>526</v>
      </c>
      <c r="C16" s="71">
        <v>2582</v>
      </c>
      <c r="D16" s="58" t="s">
        <v>1263</v>
      </c>
      <c r="E16" t="s">
        <v>3203</v>
      </c>
      <c r="F16" s="301">
        <v>275059.89</v>
      </c>
      <c r="G16" s="301">
        <v>0</v>
      </c>
      <c r="H16" s="301">
        <v>104379.21</v>
      </c>
      <c r="J16">
        <v>1510093.94</v>
      </c>
      <c r="K16">
        <v>170856.27</v>
      </c>
      <c r="O16" s="301">
        <v>6000</v>
      </c>
      <c r="P16" s="301">
        <v>38858.01</v>
      </c>
      <c r="Q16" s="301">
        <v>1393.58</v>
      </c>
      <c r="T16">
        <v>32853.67</v>
      </c>
      <c r="U16">
        <v>2037072.22</v>
      </c>
      <c r="W16" s="301">
        <v>263565.61</v>
      </c>
      <c r="X16" s="301">
        <v>70070</v>
      </c>
      <c r="Y16" s="301">
        <v>140.16999999999999</v>
      </c>
      <c r="AA16" s="301">
        <v>432390</v>
      </c>
      <c r="AC16">
        <v>437712</v>
      </c>
      <c r="AF16">
        <v>293180.56</v>
      </c>
      <c r="AG16">
        <v>34101.39</v>
      </c>
      <c r="AJ16">
        <v>6000</v>
      </c>
      <c r="AL16" s="76">
        <f t="shared" si="1"/>
        <v>379439.10000000003</v>
      </c>
      <c r="AM16" s="31">
        <f t="shared" si="2"/>
        <v>46251.590000000004</v>
      </c>
      <c r="AN16" s="21">
        <f t="shared" si="3"/>
        <v>333187.51</v>
      </c>
      <c r="AO16" s="15">
        <f t="shared" si="4"/>
        <v>766165.78</v>
      </c>
      <c r="AP16" s="16">
        <f t="shared" si="5"/>
        <v>770993.95000000007</v>
      </c>
      <c r="AQ16" s="26">
        <f t="shared" si="6"/>
        <v>-4828.1700000000419</v>
      </c>
    </row>
    <row r="17" spans="1:43" x14ac:dyDescent="0.25">
      <c r="A17" t="s">
        <v>524</v>
      </c>
      <c r="B17" t="s">
        <v>526</v>
      </c>
      <c r="C17" s="71">
        <v>1491</v>
      </c>
      <c r="D17" s="58" t="s">
        <v>1264</v>
      </c>
      <c r="E17" t="s">
        <v>3204</v>
      </c>
      <c r="F17" s="301">
        <v>243115.07</v>
      </c>
      <c r="G17" s="301">
        <v>0</v>
      </c>
      <c r="H17" s="301">
        <v>78851.91</v>
      </c>
      <c r="J17">
        <v>162514.96</v>
      </c>
      <c r="K17">
        <v>530281.81000000006</v>
      </c>
      <c r="O17" s="301">
        <v>0</v>
      </c>
      <c r="Q17" s="301">
        <v>-197</v>
      </c>
      <c r="T17">
        <v>-1737432.74</v>
      </c>
      <c r="U17">
        <v>2706524.69</v>
      </c>
      <c r="W17" s="301">
        <v>185138.95</v>
      </c>
      <c r="AA17" s="301">
        <v>377109</v>
      </c>
      <c r="AC17">
        <v>378369</v>
      </c>
      <c r="AF17">
        <v>71456.17</v>
      </c>
      <c r="AG17">
        <v>33010.980000000003</v>
      </c>
      <c r="AJ17">
        <v>6000</v>
      </c>
      <c r="AL17" s="76">
        <f t="shared" si="1"/>
        <v>321966.98</v>
      </c>
      <c r="AM17" s="31">
        <f t="shared" si="2"/>
        <v>-197</v>
      </c>
      <c r="AN17" s="21">
        <f t="shared" si="3"/>
        <v>322163.98</v>
      </c>
      <c r="AO17" s="15">
        <f t="shared" si="4"/>
        <v>562247.94999999995</v>
      </c>
      <c r="AP17" s="16">
        <f t="shared" si="5"/>
        <v>488836.14999999997</v>
      </c>
      <c r="AQ17" s="26">
        <f t="shared" si="6"/>
        <v>73411.799999999988</v>
      </c>
    </row>
    <row r="18" spans="1:43" x14ac:dyDescent="0.25">
      <c r="A18" t="s">
        <v>524</v>
      </c>
      <c r="B18" t="s">
        <v>526</v>
      </c>
      <c r="C18" s="71">
        <v>2154</v>
      </c>
      <c r="D18" s="58" t="s">
        <v>1265</v>
      </c>
      <c r="E18" t="s">
        <v>3205</v>
      </c>
      <c r="F18" s="301">
        <v>17282.400000000001</v>
      </c>
      <c r="G18" s="301">
        <v>5765.33</v>
      </c>
      <c r="H18" s="301">
        <v>280310.81</v>
      </c>
      <c r="J18">
        <v>1873645.19</v>
      </c>
      <c r="K18">
        <v>368123.69</v>
      </c>
      <c r="N18" s="301">
        <v>22000</v>
      </c>
      <c r="O18" s="301">
        <v>6000</v>
      </c>
      <c r="Q18" s="301">
        <v>0</v>
      </c>
      <c r="R18">
        <v>78150</v>
      </c>
      <c r="T18">
        <v>1710911.45</v>
      </c>
      <c r="U18">
        <v>865508.28</v>
      </c>
      <c r="W18" s="301">
        <v>69349.100000000006</v>
      </c>
      <c r="Y18" s="301">
        <v>14.42</v>
      </c>
      <c r="AA18" s="301">
        <v>296250</v>
      </c>
      <c r="AC18">
        <v>332888</v>
      </c>
      <c r="AF18">
        <v>94827.77</v>
      </c>
      <c r="AG18">
        <v>41040.06</v>
      </c>
      <c r="AJ18">
        <v>6000</v>
      </c>
      <c r="AL18" s="76">
        <f t="shared" si="1"/>
        <v>303358.53999999998</v>
      </c>
      <c r="AM18" s="31">
        <f t="shared" si="2"/>
        <v>28000</v>
      </c>
      <c r="AN18" s="21">
        <f t="shared" si="3"/>
        <v>275358.53999999998</v>
      </c>
      <c r="AO18" s="15">
        <f t="shared" si="4"/>
        <v>365613.52</v>
      </c>
      <c r="AP18" s="16">
        <f t="shared" si="5"/>
        <v>474755.83</v>
      </c>
      <c r="AQ18" s="26">
        <f t="shared" si="6"/>
        <v>-109142.31</v>
      </c>
    </row>
    <row r="19" spans="1:43" x14ac:dyDescent="0.25">
      <c r="A19" t="s">
        <v>524</v>
      </c>
      <c r="B19" t="s">
        <v>526</v>
      </c>
      <c r="C19" s="71">
        <v>3909</v>
      </c>
      <c r="D19" s="58" t="s">
        <v>1266</v>
      </c>
      <c r="E19" t="s">
        <v>3206</v>
      </c>
      <c r="F19" s="301">
        <v>229463.86</v>
      </c>
      <c r="G19" s="301">
        <v>0</v>
      </c>
      <c r="H19" s="301">
        <v>32934.959999999999</v>
      </c>
      <c r="J19">
        <v>-11212.96</v>
      </c>
      <c r="K19">
        <v>8693.58</v>
      </c>
      <c r="O19" s="301">
        <v>0</v>
      </c>
      <c r="Q19" s="301">
        <v>858</v>
      </c>
      <c r="R19">
        <v>14400</v>
      </c>
      <c r="T19">
        <v>-2586526.0099999998</v>
      </c>
      <c r="U19">
        <v>2831701.19</v>
      </c>
      <c r="W19" s="301">
        <v>190249.29</v>
      </c>
      <c r="Y19" s="301">
        <v>34.229999999999997</v>
      </c>
      <c r="AA19" s="301">
        <v>407760</v>
      </c>
      <c r="AC19">
        <v>424689</v>
      </c>
      <c r="AF19">
        <v>62346.95</v>
      </c>
      <c r="AG19">
        <v>67601.31</v>
      </c>
      <c r="AL19" s="76">
        <f t="shared" si="1"/>
        <v>262398.82</v>
      </c>
      <c r="AM19" s="31">
        <f t="shared" si="2"/>
        <v>858</v>
      </c>
      <c r="AN19" s="21">
        <f t="shared" si="3"/>
        <v>261540.82</v>
      </c>
      <c r="AO19" s="15">
        <f t="shared" si="4"/>
        <v>598043.52</v>
      </c>
      <c r="AP19" s="16">
        <f t="shared" si="5"/>
        <v>554637.26</v>
      </c>
      <c r="AQ19" s="26">
        <f t="shared" si="6"/>
        <v>43406.260000000009</v>
      </c>
    </row>
    <row r="20" spans="1:43" x14ac:dyDescent="0.25">
      <c r="A20" t="s">
        <v>524</v>
      </c>
      <c r="B20" t="s">
        <v>526</v>
      </c>
      <c r="C20" s="71">
        <v>2875</v>
      </c>
      <c r="D20" s="58" t="s">
        <v>1267</v>
      </c>
      <c r="E20" t="s">
        <v>3207</v>
      </c>
      <c r="F20" s="301">
        <v>397880.75</v>
      </c>
      <c r="G20" s="301">
        <v>0</v>
      </c>
      <c r="H20" s="301">
        <v>88660.55</v>
      </c>
      <c r="J20">
        <v>2230116.2200000002</v>
      </c>
      <c r="K20">
        <v>638875.31000000006</v>
      </c>
      <c r="O20" s="301">
        <v>-6000</v>
      </c>
      <c r="Q20" s="301">
        <v>1279</v>
      </c>
      <c r="R20">
        <v>78000</v>
      </c>
      <c r="S20">
        <v>-357414.25</v>
      </c>
      <c r="T20">
        <v>-1874082.52</v>
      </c>
      <c r="U20">
        <v>5546813.3099999996</v>
      </c>
      <c r="W20" s="301">
        <v>231338</v>
      </c>
      <c r="Y20" s="301">
        <v>24.68</v>
      </c>
      <c r="AA20" s="301">
        <v>371250</v>
      </c>
      <c r="AC20">
        <v>399435.25</v>
      </c>
      <c r="AF20">
        <v>66126.62</v>
      </c>
      <c r="AG20">
        <v>104853.52</v>
      </c>
      <c r="AJ20">
        <v>6300</v>
      </c>
      <c r="AL20" s="76">
        <f t="shared" si="1"/>
        <v>486541.3</v>
      </c>
      <c r="AM20" s="31">
        <f t="shared" si="2"/>
        <v>-4721</v>
      </c>
      <c r="AN20" s="21">
        <f t="shared" si="3"/>
        <v>491262.3</v>
      </c>
      <c r="AO20" s="15">
        <f t="shared" si="4"/>
        <v>602612.67999999993</v>
      </c>
      <c r="AP20" s="16">
        <f t="shared" si="5"/>
        <v>576715.39</v>
      </c>
      <c r="AQ20" s="26">
        <f t="shared" si="6"/>
        <v>25897.289999999921</v>
      </c>
    </row>
    <row r="21" spans="1:43" x14ac:dyDescent="0.25">
      <c r="A21" t="s">
        <v>524</v>
      </c>
      <c r="B21" t="s">
        <v>526</v>
      </c>
      <c r="C21" s="71">
        <v>4102</v>
      </c>
      <c r="D21" s="58" t="s">
        <v>1268</v>
      </c>
      <c r="E21" t="s">
        <v>3208</v>
      </c>
      <c r="F21" s="301">
        <v>425754.72</v>
      </c>
      <c r="G21" s="301">
        <v>0</v>
      </c>
      <c r="H21" s="301">
        <v>62773.2</v>
      </c>
      <c r="I21" s="301">
        <v>0</v>
      </c>
      <c r="J21">
        <v>2325518.65</v>
      </c>
      <c r="K21">
        <v>1991333.84</v>
      </c>
      <c r="N21" s="301">
        <v>2000</v>
      </c>
      <c r="O21" s="301">
        <v>8000</v>
      </c>
      <c r="Q21" s="301">
        <v>1280.0899999999999</v>
      </c>
      <c r="T21">
        <v>3199009.64</v>
      </c>
      <c r="U21">
        <v>1606327.04</v>
      </c>
      <c r="W21" s="301">
        <v>310120.65000000002</v>
      </c>
      <c r="Y21" s="301">
        <v>148.47</v>
      </c>
      <c r="AA21" s="301">
        <v>763510</v>
      </c>
      <c r="AC21">
        <v>770805</v>
      </c>
      <c r="AF21">
        <v>127806.42</v>
      </c>
      <c r="AG21">
        <v>132577.06</v>
      </c>
      <c r="AL21" s="76">
        <f t="shared" si="1"/>
        <v>488527.92</v>
      </c>
      <c r="AM21" s="31">
        <f t="shared" si="2"/>
        <v>11280.09</v>
      </c>
      <c r="AN21" s="21">
        <f t="shared" si="3"/>
        <v>477247.82999999996</v>
      </c>
      <c r="AO21" s="15">
        <f t="shared" si="4"/>
        <v>1073779.1200000001</v>
      </c>
      <c r="AP21" s="16">
        <f t="shared" si="5"/>
        <v>1031188.48</v>
      </c>
      <c r="AQ21" s="26">
        <f t="shared" si="6"/>
        <v>42590.64000000013</v>
      </c>
    </row>
    <row r="22" spans="1:43" x14ac:dyDescent="0.25">
      <c r="A22" t="s">
        <v>524</v>
      </c>
      <c r="B22" t="s">
        <v>526</v>
      </c>
      <c r="C22" s="71">
        <v>3593</v>
      </c>
      <c r="D22" s="58" t="s">
        <v>1269</v>
      </c>
      <c r="E22" t="s">
        <v>3209</v>
      </c>
      <c r="F22" s="301">
        <v>937489.86</v>
      </c>
      <c r="G22" s="301">
        <v>0</v>
      </c>
      <c r="H22" s="301">
        <v>234810.78</v>
      </c>
      <c r="J22">
        <v>1601590.17</v>
      </c>
      <c r="K22">
        <v>558345.97</v>
      </c>
      <c r="O22" s="301">
        <v>0</v>
      </c>
      <c r="Q22" s="301">
        <v>0</v>
      </c>
      <c r="T22">
        <v>1936258.6</v>
      </c>
      <c r="U22">
        <v>1373222.93</v>
      </c>
      <c r="W22" s="301">
        <v>233054.76</v>
      </c>
      <c r="AA22" s="301">
        <v>253140</v>
      </c>
      <c r="AC22">
        <v>354655</v>
      </c>
      <c r="AF22">
        <v>51653.51</v>
      </c>
      <c r="AG22">
        <v>54951</v>
      </c>
      <c r="AL22" s="76">
        <f t="shared" si="1"/>
        <v>1172300.6399999999</v>
      </c>
      <c r="AM22" s="31">
        <f t="shared" si="2"/>
        <v>0</v>
      </c>
      <c r="AN22" s="21">
        <f t="shared" si="3"/>
        <v>1172300.6399999999</v>
      </c>
      <c r="AO22" s="15">
        <f t="shared" si="4"/>
        <v>486194.76</v>
      </c>
      <c r="AP22" s="16">
        <f t="shared" si="5"/>
        <v>461259.51</v>
      </c>
      <c r="AQ22" s="26">
        <f t="shared" si="6"/>
        <v>24935.25</v>
      </c>
    </row>
    <row r="23" spans="1:43" x14ac:dyDescent="0.25">
      <c r="A23" t="s">
        <v>524</v>
      </c>
      <c r="B23" t="s">
        <v>526</v>
      </c>
      <c r="C23" s="71">
        <v>2119</v>
      </c>
      <c r="D23" s="58" t="s">
        <v>1270</v>
      </c>
      <c r="E23" t="s">
        <v>3210</v>
      </c>
      <c r="F23" s="301">
        <v>107020.03</v>
      </c>
      <c r="G23" s="301">
        <v>0</v>
      </c>
      <c r="H23" s="301">
        <v>122841.93</v>
      </c>
      <c r="J23">
        <v>2217064.09</v>
      </c>
      <c r="K23">
        <v>440456.04</v>
      </c>
      <c r="O23" s="301">
        <v>6000</v>
      </c>
      <c r="Q23" s="301">
        <v>652.79999999999995</v>
      </c>
      <c r="R23">
        <v>18600</v>
      </c>
      <c r="T23">
        <v>2668498.5499999998</v>
      </c>
      <c r="U23">
        <v>466379.49</v>
      </c>
      <c r="W23" s="301">
        <v>74612.28</v>
      </c>
      <c r="AA23" s="301">
        <v>323370</v>
      </c>
      <c r="AB23" s="301">
        <v>6000</v>
      </c>
      <c r="AC23">
        <v>310870</v>
      </c>
      <c r="AF23">
        <v>136640.84</v>
      </c>
      <c r="AG23">
        <v>69620.19</v>
      </c>
      <c r="AJ23">
        <v>104000</v>
      </c>
      <c r="AL23" s="76">
        <f t="shared" si="1"/>
        <v>229861.96</v>
      </c>
      <c r="AM23" s="31">
        <f t="shared" si="2"/>
        <v>6652.8</v>
      </c>
      <c r="AN23" s="21">
        <f t="shared" si="3"/>
        <v>223209.16</v>
      </c>
      <c r="AO23" s="15">
        <f t="shared" si="4"/>
        <v>403982.28</v>
      </c>
      <c r="AP23" s="16">
        <f t="shared" si="5"/>
        <v>621131.03</v>
      </c>
      <c r="AQ23" s="26">
        <f t="shared" si="6"/>
        <v>-217148.75</v>
      </c>
    </row>
    <row r="24" spans="1:43" x14ac:dyDescent="0.25">
      <c r="A24" t="s">
        <v>524</v>
      </c>
      <c r="B24" t="s">
        <v>526</v>
      </c>
      <c r="C24" s="71">
        <v>2646</v>
      </c>
      <c r="D24" s="58" t="s">
        <v>1271</v>
      </c>
      <c r="E24" t="s">
        <v>3211</v>
      </c>
      <c r="F24" s="301">
        <v>416896.32</v>
      </c>
      <c r="G24" s="301">
        <v>28542.6</v>
      </c>
      <c r="H24" s="301">
        <v>122917.15</v>
      </c>
      <c r="J24">
        <v>198946.44</v>
      </c>
      <c r="K24">
        <v>247399.39</v>
      </c>
      <c r="O24" s="301">
        <v>11000</v>
      </c>
      <c r="R24">
        <v>12200</v>
      </c>
      <c r="T24">
        <v>-862542.75</v>
      </c>
      <c r="U24">
        <v>1804328.64</v>
      </c>
      <c r="W24" s="301">
        <v>334541.65000000002</v>
      </c>
      <c r="Y24" s="301">
        <v>7.89</v>
      </c>
      <c r="AA24" s="301">
        <v>174930</v>
      </c>
      <c r="AC24">
        <v>266069</v>
      </c>
      <c r="AF24">
        <v>122596.26</v>
      </c>
      <c r="AG24">
        <v>54348.27</v>
      </c>
      <c r="AJ24">
        <v>6000</v>
      </c>
      <c r="AL24" s="76">
        <f t="shared" si="1"/>
        <v>568356.06999999995</v>
      </c>
      <c r="AM24" s="31">
        <f t="shared" si="2"/>
        <v>11000</v>
      </c>
      <c r="AN24" s="21">
        <f t="shared" si="3"/>
        <v>557356.06999999995</v>
      </c>
      <c r="AO24" s="15">
        <f t="shared" si="4"/>
        <v>509479.54000000004</v>
      </c>
      <c r="AP24" s="16">
        <f t="shared" si="5"/>
        <v>449013.53</v>
      </c>
      <c r="AQ24" s="26">
        <f t="shared" si="6"/>
        <v>60466.010000000009</v>
      </c>
    </row>
    <row r="25" spans="1:43" x14ac:dyDescent="0.25">
      <c r="A25" t="s">
        <v>524</v>
      </c>
      <c r="B25" t="s">
        <v>526</v>
      </c>
      <c r="C25" s="71">
        <v>6232</v>
      </c>
      <c r="D25" s="58" t="s">
        <v>1272</v>
      </c>
      <c r="E25" t="s">
        <v>3212</v>
      </c>
      <c r="F25" s="301">
        <v>258500.99</v>
      </c>
      <c r="G25" s="301">
        <v>0</v>
      </c>
      <c r="H25" s="301">
        <v>259198.16</v>
      </c>
      <c r="J25">
        <v>349566.98</v>
      </c>
      <c r="K25">
        <v>240717.5</v>
      </c>
      <c r="N25" s="301">
        <v>4000</v>
      </c>
      <c r="O25" s="301">
        <v>6000</v>
      </c>
      <c r="Q25" s="301">
        <v>593</v>
      </c>
      <c r="R25">
        <v>2760</v>
      </c>
      <c r="T25">
        <v>-636412.84</v>
      </c>
      <c r="U25">
        <v>1601555.91</v>
      </c>
      <c r="W25" s="301">
        <v>189600</v>
      </c>
      <c r="X25" s="301">
        <v>88750</v>
      </c>
      <c r="Y25" s="301">
        <v>350.73</v>
      </c>
      <c r="AA25" s="301">
        <v>491980</v>
      </c>
      <c r="AC25">
        <v>508454</v>
      </c>
      <c r="AF25">
        <v>115417</v>
      </c>
      <c r="AG25">
        <v>16015.17</v>
      </c>
      <c r="AL25" s="76">
        <f t="shared" si="1"/>
        <v>517699.15</v>
      </c>
      <c r="AM25" s="31">
        <f t="shared" si="2"/>
        <v>10593</v>
      </c>
      <c r="AN25" s="21">
        <f t="shared" si="3"/>
        <v>507106.15</v>
      </c>
      <c r="AO25" s="15">
        <f t="shared" si="4"/>
        <v>770680.73</v>
      </c>
      <c r="AP25" s="16">
        <f t="shared" si="5"/>
        <v>639886.17000000004</v>
      </c>
      <c r="AQ25" s="26">
        <f t="shared" si="6"/>
        <v>130794.55999999994</v>
      </c>
    </row>
    <row r="26" spans="1:43" x14ac:dyDescent="0.25">
      <c r="A26" t="s">
        <v>524</v>
      </c>
      <c r="B26" t="s">
        <v>526</v>
      </c>
      <c r="C26" s="71">
        <v>5126</v>
      </c>
      <c r="D26" s="58" t="s">
        <v>1273</v>
      </c>
      <c r="E26" t="s">
        <v>3213</v>
      </c>
      <c r="F26" s="301">
        <v>232400.67</v>
      </c>
      <c r="G26" s="301">
        <v>0</v>
      </c>
      <c r="H26" s="301">
        <v>199587.3</v>
      </c>
      <c r="I26" s="301">
        <v>0</v>
      </c>
      <c r="J26">
        <v>40581.18</v>
      </c>
      <c r="K26">
        <v>351441.58</v>
      </c>
      <c r="N26" s="301">
        <v>103000</v>
      </c>
      <c r="O26" s="301">
        <v>8000</v>
      </c>
      <c r="Q26" s="301">
        <v>105.54</v>
      </c>
      <c r="R26">
        <v>12000</v>
      </c>
      <c r="T26">
        <v>-682558.82</v>
      </c>
      <c r="U26">
        <v>1188537.31</v>
      </c>
      <c r="W26" s="301">
        <v>282778.11</v>
      </c>
      <c r="X26" s="301">
        <v>74000</v>
      </c>
      <c r="Y26" s="301">
        <v>272.89</v>
      </c>
      <c r="AA26" s="301">
        <v>334740</v>
      </c>
      <c r="AC26">
        <v>359523</v>
      </c>
      <c r="AF26">
        <v>108945.58</v>
      </c>
      <c r="AG26">
        <v>16947.72</v>
      </c>
      <c r="AL26" s="76">
        <f t="shared" si="1"/>
        <v>431987.97</v>
      </c>
      <c r="AM26" s="31">
        <f t="shared" si="2"/>
        <v>111105.54</v>
      </c>
      <c r="AN26" s="21">
        <f t="shared" si="3"/>
        <v>320882.43</v>
      </c>
      <c r="AO26" s="15">
        <f t="shared" si="4"/>
        <v>691791</v>
      </c>
      <c r="AP26" s="16">
        <f t="shared" si="5"/>
        <v>485416.30000000005</v>
      </c>
      <c r="AQ26" s="26">
        <f t="shared" si="6"/>
        <v>206374.69999999995</v>
      </c>
    </row>
    <row r="27" spans="1:43" x14ac:dyDescent="0.25">
      <c r="A27" t="s">
        <v>524</v>
      </c>
      <c r="B27" t="s">
        <v>526</v>
      </c>
      <c r="C27" s="71">
        <v>2780</v>
      </c>
      <c r="D27" s="58" t="s">
        <v>1274</v>
      </c>
      <c r="E27" t="s">
        <v>3333</v>
      </c>
      <c r="F27" s="301">
        <v>122703.94</v>
      </c>
      <c r="G27" s="301">
        <v>0</v>
      </c>
      <c r="H27" s="301">
        <v>17198</v>
      </c>
      <c r="J27">
        <v>667516.14</v>
      </c>
      <c r="K27">
        <v>328755.3</v>
      </c>
      <c r="N27" s="301">
        <v>-4000</v>
      </c>
      <c r="O27" s="301">
        <v>6000</v>
      </c>
      <c r="Q27" s="301">
        <v>-275</v>
      </c>
      <c r="T27">
        <v>-2121661.7000000002</v>
      </c>
      <c r="U27">
        <v>3378480.39</v>
      </c>
      <c r="W27" s="301">
        <v>0</v>
      </c>
      <c r="AA27" s="301">
        <v>291270</v>
      </c>
      <c r="AC27">
        <v>319234</v>
      </c>
      <c r="AF27">
        <v>49456.46</v>
      </c>
      <c r="AG27">
        <v>36194.85</v>
      </c>
      <c r="AL27" s="76">
        <f t="shared" si="1"/>
        <v>139901.94</v>
      </c>
      <c r="AM27" s="31">
        <f t="shared" si="2"/>
        <v>1725</v>
      </c>
      <c r="AN27" s="21">
        <f t="shared" si="3"/>
        <v>138176.94</v>
      </c>
      <c r="AO27" s="15">
        <f t="shared" si="4"/>
        <v>291270</v>
      </c>
      <c r="AP27" s="16">
        <f t="shared" si="5"/>
        <v>404885.31</v>
      </c>
      <c r="AQ27" s="26">
        <f t="shared" si="6"/>
        <v>-113615.31</v>
      </c>
    </row>
    <row r="28" spans="1:43" x14ac:dyDescent="0.25">
      <c r="A28" t="s">
        <v>524</v>
      </c>
      <c r="B28" t="s">
        <v>526</v>
      </c>
      <c r="C28" s="71">
        <v>2904</v>
      </c>
      <c r="D28" s="58" t="s">
        <v>1275</v>
      </c>
      <c r="E28" t="s">
        <v>3338</v>
      </c>
      <c r="F28" s="301">
        <v>359857</v>
      </c>
      <c r="G28" s="301">
        <v>0</v>
      </c>
      <c r="H28" s="301">
        <v>146798.34</v>
      </c>
      <c r="J28">
        <v>3235605.9</v>
      </c>
      <c r="K28">
        <v>402700.18</v>
      </c>
      <c r="O28" s="301">
        <v>12720</v>
      </c>
      <c r="Q28" s="301">
        <v>2136</v>
      </c>
      <c r="T28">
        <v>-520926.34</v>
      </c>
      <c r="U28">
        <v>4652638.84</v>
      </c>
      <c r="W28" s="301">
        <v>43478.58</v>
      </c>
      <c r="Y28" s="301">
        <v>519.42999999999995</v>
      </c>
      <c r="AA28" s="301">
        <v>178020</v>
      </c>
      <c r="AB28" s="301">
        <v>255972</v>
      </c>
      <c r="AC28">
        <v>246648</v>
      </c>
      <c r="AE28">
        <v>19000</v>
      </c>
      <c r="AF28">
        <v>118062.26</v>
      </c>
      <c r="AG28">
        <v>53926.83</v>
      </c>
      <c r="AL28" s="76">
        <f t="shared" si="1"/>
        <v>506655.33999999997</v>
      </c>
      <c r="AM28" s="31">
        <f t="shared" si="2"/>
        <v>14856</v>
      </c>
      <c r="AN28" s="21">
        <f t="shared" si="3"/>
        <v>491799.33999999997</v>
      </c>
      <c r="AO28" s="15">
        <f t="shared" si="4"/>
        <v>477990.01</v>
      </c>
      <c r="AP28" s="16">
        <f t="shared" si="5"/>
        <v>437637.09</v>
      </c>
      <c r="AQ28" s="26">
        <f t="shared" si="6"/>
        <v>40352.919999999984</v>
      </c>
    </row>
    <row r="29" spans="1:43" x14ac:dyDescent="0.25">
      <c r="A29" t="s">
        <v>529</v>
      </c>
      <c r="B29" t="s">
        <v>530</v>
      </c>
      <c r="C29" s="71">
        <v>3964</v>
      </c>
      <c r="D29" s="58" t="s">
        <v>1276</v>
      </c>
      <c r="E29" t="s">
        <v>3214</v>
      </c>
      <c r="F29" s="301">
        <v>1035250.02</v>
      </c>
      <c r="G29" s="301">
        <v>0</v>
      </c>
      <c r="H29" s="301">
        <v>13652.37</v>
      </c>
      <c r="J29">
        <v>1998014.05</v>
      </c>
      <c r="K29">
        <v>232568.16</v>
      </c>
      <c r="Q29" s="301">
        <v>1042</v>
      </c>
      <c r="T29">
        <v>-1354880.5</v>
      </c>
      <c r="U29">
        <v>3908830.71</v>
      </c>
      <c r="W29" s="301">
        <v>209407.8</v>
      </c>
      <c r="X29" s="301">
        <v>800000</v>
      </c>
      <c r="Y29" s="301">
        <v>11.66</v>
      </c>
      <c r="AA29" s="301">
        <v>481320</v>
      </c>
      <c r="AB29" s="301">
        <v>87792</v>
      </c>
      <c r="AC29">
        <v>546828</v>
      </c>
      <c r="AF29">
        <v>171982.44</v>
      </c>
      <c r="AG29">
        <v>62478.63</v>
      </c>
      <c r="AL29" s="76">
        <f t="shared" si="1"/>
        <v>1048902.3900000001</v>
      </c>
      <c r="AM29" s="31">
        <f t="shared" si="2"/>
        <v>1042</v>
      </c>
      <c r="AN29" s="21">
        <f t="shared" si="3"/>
        <v>1047860.3900000001</v>
      </c>
      <c r="AO29" s="15">
        <f t="shared" si="4"/>
        <v>1578531.46</v>
      </c>
      <c r="AP29" s="16">
        <f t="shared" si="5"/>
        <v>781289.07</v>
      </c>
      <c r="AQ29" s="26">
        <f t="shared" si="6"/>
        <v>797242.39</v>
      </c>
    </row>
    <row r="30" spans="1:43" x14ac:dyDescent="0.25">
      <c r="A30" t="s">
        <v>529</v>
      </c>
      <c r="B30" t="s">
        <v>530</v>
      </c>
      <c r="C30" s="71">
        <v>5112</v>
      </c>
      <c r="D30" s="58" t="s">
        <v>1277</v>
      </c>
      <c r="E30" t="s">
        <v>3215</v>
      </c>
      <c r="F30" s="301">
        <v>504341.06</v>
      </c>
      <c r="G30" s="301">
        <v>0</v>
      </c>
      <c r="H30" s="301">
        <v>213574.18</v>
      </c>
      <c r="J30">
        <v>738864</v>
      </c>
      <c r="K30">
        <v>520193</v>
      </c>
      <c r="Q30" s="301">
        <v>-1518.46</v>
      </c>
      <c r="T30">
        <v>-2394041.27</v>
      </c>
      <c r="U30">
        <v>4779390.07</v>
      </c>
      <c r="V30" s="301">
        <v>117.13</v>
      </c>
      <c r="W30" s="301">
        <v>255527.25</v>
      </c>
      <c r="AA30" s="301">
        <v>295560</v>
      </c>
      <c r="AB30" s="301">
        <v>15680</v>
      </c>
      <c r="AC30">
        <v>340125</v>
      </c>
      <c r="AF30">
        <v>576999.48</v>
      </c>
      <c r="AG30">
        <v>38868</v>
      </c>
      <c r="AL30" s="76">
        <f t="shared" si="1"/>
        <v>717915.24</v>
      </c>
      <c r="AM30" s="31">
        <f t="shared" si="2"/>
        <v>-1518.46</v>
      </c>
      <c r="AN30" s="21">
        <f t="shared" si="3"/>
        <v>719433.7</v>
      </c>
      <c r="AO30" s="15">
        <f t="shared" si="4"/>
        <v>566884.38</v>
      </c>
      <c r="AP30" s="16">
        <f t="shared" si="5"/>
        <v>955992.48</v>
      </c>
      <c r="AQ30" s="26">
        <f t="shared" si="6"/>
        <v>-389108.1</v>
      </c>
    </row>
    <row r="31" spans="1:43" x14ac:dyDescent="0.25">
      <c r="A31" t="s">
        <v>529</v>
      </c>
      <c r="B31" t="s">
        <v>530</v>
      </c>
      <c r="C31" s="71">
        <v>2863</v>
      </c>
      <c r="D31" s="58" t="s">
        <v>1278</v>
      </c>
      <c r="E31" t="s">
        <v>3216</v>
      </c>
      <c r="F31" s="301">
        <v>264679.27</v>
      </c>
      <c r="G31" s="301">
        <v>0</v>
      </c>
      <c r="H31" s="301">
        <v>26769.72</v>
      </c>
      <c r="K31">
        <v>301538.33</v>
      </c>
      <c r="Q31" s="301">
        <v>435</v>
      </c>
      <c r="T31">
        <v>-1133119.0900000001</v>
      </c>
      <c r="U31">
        <v>1728640.99</v>
      </c>
      <c r="W31" s="301">
        <v>227403</v>
      </c>
      <c r="AA31" s="301">
        <v>369000</v>
      </c>
      <c r="AC31">
        <v>416403</v>
      </c>
      <c r="AF31">
        <v>96605.37</v>
      </c>
      <c r="AG31">
        <v>28014.21</v>
      </c>
      <c r="AL31" s="76">
        <f t="shared" si="1"/>
        <v>291448.99</v>
      </c>
      <c r="AM31" s="31">
        <f t="shared" si="2"/>
        <v>435</v>
      </c>
      <c r="AN31" s="21">
        <f t="shared" si="3"/>
        <v>291013.99</v>
      </c>
      <c r="AO31" s="15">
        <f t="shared" si="4"/>
        <v>596403</v>
      </c>
      <c r="AP31" s="16">
        <f t="shared" si="5"/>
        <v>541022.57999999996</v>
      </c>
      <c r="AQ31" s="26">
        <f t="shared" si="6"/>
        <v>55380.420000000042</v>
      </c>
    </row>
    <row r="32" spans="1:43" x14ac:dyDescent="0.25">
      <c r="A32" t="s">
        <v>529</v>
      </c>
      <c r="B32" t="s">
        <v>530</v>
      </c>
      <c r="C32" s="71">
        <v>3378</v>
      </c>
      <c r="D32" s="58" t="s">
        <v>1279</v>
      </c>
      <c r="E32" t="s">
        <v>3217</v>
      </c>
      <c r="F32" s="301">
        <v>104317.7</v>
      </c>
      <c r="G32" s="301">
        <v>0</v>
      </c>
      <c r="H32" s="301">
        <v>73902.62</v>
      </c>
      <c r="J32">
        <v>3230956.06</v>
      </c>
      <c r="K32">
        <v>187743.59</v>
      </c>
      <c r="O32" s="301">
        <v>-50000</v>
      </c>
      <c r="Q32" s="301">
        <v>164488</v>
      </c>
      <c r="T32">
        <v>1389856.8</v>
      </c>
      <c r="U32">
        <v>2399403.2599999998</v>
      </c>
      <c r="W32" s="301">
        <v>78069</v>
      </c>
      <c r="AC32">
        <v>32781</v>
      </c>
      <c r="AE32">
        <v>8624</v>
      </c>
      <c r="AF32">
        <v>220971.46</v>
      </c>
      <c r="AG32">
        <v>43500.63</v>
      </c>
      <c r="AL32" s="76">
        <f t="shared" si="1"/>
        <v>178220.32</v>
      </c>
      <c r="AM32" s="31">
        <f t="shared" si="2"/>
        <v>114488</v>
      </c>
      <c r="AN32" s="21">
        <f t="shared" si="3"/>
        <v>63732.320000000007</v>
      </c>
      <c r="AO32" s="15">
        <f t="shared" si="4"/>
        <v>78069</v>
      </c>
      <c r="AP32" s="16">
        <f t="shared" si="5"/>
        <v>305877.08999999997</v>
      </c>
      <c r="AQ32" s="26">
        <f t="shared" si="6"/>
        <v>-227808.08999999997</v>
      </c>
    </row>
    <row r="33" spans="1:43" x14ac:dyDescent="0.25">
      <c r="A33" t="s">
        <v>529</v>
      </c>
      <c r="B33" t="s">
        <v>530</v>
      </c>
      <c r="C33" s="71">
        <v>3946</v>
      </c>
      <c r="D33" s="58" t="s">
        <v>1280</v>
      </c>
      <c r="E33" t="s">
        <v>3218</v>
      </c>
      <c r="F33" s="301">
        <v>350624.83</v>
      </c>
      <c r="G33" s="301">
        <v>0</v>
      </c>
      <c r="H33" s="301">
        <v>60176.44</v>
      </c>
      <c r="J33">
        <v>11146470.26</v>
      </c>
      <c r="K33">
        <v>3458576.72</v>
      </c>
      <c r="Q33" s="301">
        <v>931.14</v>
      </c>
      <c r="T33">
        <v>12405553.73</v>
      </c>
      <c r="U33">
        <v>2787489.35</v>
      </c>
      <c r="W33" s="301">
        <v>251851.84</v>
      </c>
      <c r="AA33" s="301">
        <v>409950</v>
      </c>
      <c r="AB33" s="301">
        <v>49500</v>
      </c>
      <c r="AC33">
        <v>490548</v>
      </c>
      <c r="AF33">
        <v>193560.52</v>
      </c>
      <c r="AG33">
        <v>47269.29</v>
      </c>
      <c r="AH33">
        <v>40000</v>
      </c>
      <c r="AL33" s="76">
        <f t="shared" si="1"/>
        <v>410801.27</v>
      </c>
      <c r="AM33" s="31">
        <f t="shared" si="2"/>
        <v>931.14</v>
      </c>
      <c r="AN33" s="21">
        <f t="shared" si="3"/>
        <v>409870.13</v>
      </c>
      <c r="AO33" s="15">
        <f t="shared" si="4"/>
        <v>711301.84</v>
      </c>
      <c r="AP33" s="16">
        <f t="shared" si="5"/>
        <v>771377.81</v>
      </c>
      <c r="AQ33" s="26">
        <f t="shared" si="6"/>
        <v>-60075.970000000088</v>
      </c>
    </row>
    <row r="34" spans="1:43" x14ac:dyDescent="0.25">
      <c r="A34" t="s">
        <v>529</v>
      </c>
      <c r="B34" t="s">
        <v>530</v>
      </c>
      <c r="C34" s="71">
        <v>4332</v>
      </c>
      <c r="D34" s="58" t="s">
        <v>1281</v>
      </c>
      <c r="E34" t="s">
        <v>3219</v>
      </c>
      <c r="F34" s="301">
        <v>288911.78999999998</v>
      </c>
      <c r="G34" s="301">
        <v>0</v>
      </c>
      <c r="H34" s="301">
        <v>68827.710000000006</v>
      </c>
      <c r="J34">
        <v>752621.86</v>
      </c>
      <c r="K34">
        <v>358544.65</v>
      </c>
      <c r="Q34" s="301">
        <v>62779.77</v>
      </c>
      <c r="T34">
        <v>-594954.54</v>
      </c>
      <c r="U34">
        <v>2109112.34</v>
      </c>
      <c r="W34" s="301">
        <v>263746.74</v>
      </c>
      <c r="AB34" s="301">
        <v>45000</v>
      </c>
      <c r="AC34">
        <v>43173</v>
      </c>
      <c r="AF34">
        <v>173075.24</v>
      </c>
      <c r="AG34">
        <v>35270.06</v>
      </c>
      <c r="AJ34">
        <v>50000</v>
      </c>
      <c r="AL34" s="76">
        <f t="shared" si="1"/>
        <v>357739.5</v>
      </c>
      <c r="AM34" s="31">
        <f t="shared" si="2"/>
        <v>62779.77</v>
      </c>
      <c r="AN34" s="21">
        <f t="shared" si="3"/>
        <v>294959.73</v>
      </c>
      <c r="AO34" s="15">
        <f t="shared" si="4"/>
        <v>308746.74</v>
      </c>
      <c r="AP34" s="16">
        <f t="shared" si="5"/>
        <v>301518.3</v>
      </c>
      <c r="AQ34" s="26">
        <f t="shared" si="6"/>
        <v>7228.4400000000023</v>
      </c>
    </row>
    <row r="35" spans="1:43" x14ac:dyDescent="0.25">
      <c r="A35" t="s">
        <v>529</v>
      </c>
      <c r="B35" t="s">
        <v>530</v>
      </c>
      <c r="C35" s="71">
        <v>2103</v>
      </c>
      <c r="D35" s="58" t="s">
        <v>1282</v>
      </c>
      <c r="E35" t="s">
        <v>3220</v>
      </c>
      <c r="F35" s="301">
        <v>75484.81</v>
      </c>
      <c r="G35" s="301">
        <v>0</v>
      </c>
      <c r="H35" s="301">
        <v>70029.649999999994</v>
      </c>
      <c r="J35">
        <v>2007929.43</v>
      </c>
      <c r="K35">
        <v>246829.72</v>
      </c>
      <c r="Q35" s="301">
        <v>2187</v>
      </c>
      <c r="S35">
        <v>-87503.82</v>
      </c>
      <c r="T35">
        <v>556738.74</v>
      </c>
      <c r="U35">
        <v>2003005.18</v>
      </c>
      <c r="W35" s="301">
        <v>179303.92</v>
      </c>
      <c r="X35" s="301">
        <v>-28050</v>
      </c>
      <c r="AC35">
        <v>75779</v>
      </c>
      <c r="AE35">
        <v>3456</v>
      </c>
      <c r="AF35">
        <v>57018.86</v>
      </c>
      <c r="AG35">
        <v>25373.55</v>
      </c>
      <c r="AL35" s="76">
        <f t="shared" si="1"/>
        <v>145514.46</v>
      </c>
      <c r="AM35" s="31">
        <f t="shared" si="2"/>
        <v>2187</v>
      </c>
      <c r="AN35" s="21">
        <f t="shared" si="3"/>
        <v>143327.46</v>
      </c>
      <c r="AO35" s="15">
        <f t="shared" si="4"/>
        <v>151253.92000000001</v>
      </c>
      <c r="AP35" s="16">
        <f t="shared" si="5"/>
        <v>161627.40999999997</v>
      </c>
      <c r="AQ35" s="26">
        <f t="shared" si="6"/>
        <v>-10373.489999999962</v>
      </c>
    </row>
    <row r="36" spans="1:43" x14ac:dyDescent="0.25">
      <c r="A36" t="s">
        <v>529</v>
      </c>
      <c r="B36" t="s">
        <v>530</v>
      </c>
      <c r="C36" s="71">
        <v>2710</v>
      </c>
      <c r="D36" s="58" t="s">
        <v>1283</v>
      </c>
      <c r="E36" t="s">
        <v>3221</v>
      </c>
      <c r="F36" s="301">
        <v>611904.73</v>
      </c>
      <c r="G36" s="301">
        <v>0</v>
      </c>
      <c r="H36" s="301">
        <v>191107.42</v>
      </c>
      <c r="J36">
        <v>1181002.92</v>
      </c>
      <c r="K36">
        <v>185783.4</v>
      </c>
      <c r="Q36" s="301">
        <v>512</v>
      </c>
      <c r="T36">
        <v>-290153.67</v>
      </c>
      <c r="U36">
        <v>2351026.71</v>
      </c>
      <c r="W36" s="301">
        <v>308594.49</v>
      </c>
      <c r="AC36">
        <v>61956</v>
      </c>
      <c r="AF36">
        <v>74883.929999999993</v>
      </c>
      <c r="AG36">
        <v>16931.13</v>
      </c>
      <c r="AL36" s="76">
        <f t="shared" si="1"/>
        <v>803012.15</v>
      </c>
      <c r="AM36" s="31">
        <f t="shared" si="2"/>
        <v>512</v>
      </c>
      <c r="AN36" s="21">
        <f t="shared" si="3"/>
        <v>802500.15</v>
      </c>
      <c r="AO36" s="15">
        <f t="shared" si="4"/>
        <v>308594.49</v>
      </c>
      <c r="AP36" s="16">
        <f t="shared" si="5"/>
        <v>153771.06</v>
      </c>
      <c r="AQ36" s="26">
        <f t="shared" si="6"/>
        <v>154823.43</v>
      </c>
    </row>
    <row r="37" spans="1:43" x14ac:dyDescent="0.25">
      <c r="A37" t="s">
        <v>529</v>
      </c>
      <c r="B37" t="s">
        <v>530</v>
      </c>
      <c r="C37" s="71">
        <v>2476</v>
      </c>
      <c r="D37" s="58" t="s">
        <v>1284</v>
      </c>
      <c r="E37" t="s">
        <v>3222</v>
      </c>
      <c r="F37" s="301">
        <v>120966.8</v>
      </c>
      <c r="G37" s="301">
        <v>0</v>
      </c>
      <c r="H37" s="301">
        <v>179773.67</v>
      </c>
      <c r="J37">
        <v>1534544.95</v>
      </c>
      <c r="K37">
        <v>-27235.85</v>
      </c>
      <c r="Q37" s="301">
        <v>45050.06</v>
      </c>
      <c r="U37">
        <v>1764728.36</v>
      </c>
      <c r="W37" s="301">
        <v>18709.37</v>
      </c>
      <c r="AA37" s="301">
        <v>103000</v>
      </c>
      <c r="AB37" s="301">
        <v>255740</v>
      </c>
      <c r="AC37">
        <v>156394.87</v>
      </c>
      <c r="AE37">
        <v>8192</v>
      </c>
      <c r="AF37">
        <v>51428.35</v>
      </c>
      <c r="AG37">
        <v>24947</v>
      </c>
      <c r="AL37" s="76">
        <f t="shared" si="1"/>
        <v>300740.47000000003</v>
      </c>
      <c r="AM37" s="31">
        <f t="shared" si="2"/>
        <v>45050.06</v>
      </c>
      <c r="AN37" s="21">
        <f t="shared" si="3"/>
        <v>255690.41000000003</v>
      </c>
      <c r="AO37" s="15">
        <f t="shared" si="4"/>
        <v>377449.37</v>
      </c>
      <c r="AP37" s="16">
        <f t="shared" si="5"/>
        <v>240962.22</v>
      </c>
      <c r="AQ37" s="26">
        <f t="shared" si="6"/>
        <v>136487.15</v>
      </c>
    </row>
    <row r="38" spans="1:43" x14ac:dyDescent="0.25">
      <c r="A38" t="s">
        <v>533</v>
      </c>
      <c r="B38" t="s">
        <v>534</v>
      </c>
      <c r="C38" s="71">
        <v>3590</v>
      </c>
      <c r="D38" s="58" t="s">
        <v>1285</v>
      </c>
      <c r="E38" t="s">
        <v>3223</v>
      </c>
      <c r="F38" s="301">
        <v>601298.21</v>
      </c>
      <c r="G38" s="301">
        <v>0</v>
      </c>
      <c r="H38" s="301">
        <v>115417.76</v>
      </c>
      <c r="J38">
        <v>3</v>
      </c>
      <c r="K38">
        <v>-122368.72</v>
      </c>
      <c r="Q38" s="301">
        <v>488</v>
      </c>
      <c r="T38">
        <v>-708023.7</v>
      </c>
      <c r="U38">
        <v>1153430.04</v>
      </c>
      <c r="W38" s="301">
        <v>248691</v>
      </c>
      <c r="AA38" s="301">
        <v>306390</v>
      </c>
      <c r="AB38" s="301">
        <v>45900</v>
      </c>
      <c r="AC38">
        <v>345340</v>
      </c>
      <c r="AF38">
        <v>56987.19</v>
      </c>
      <c r="AG38">
        <v>5347.9</v>
      </c>
      <c r="AL38" s="76">
        <f t="shared" si="1"/>
        <v>716715.97</v>
      </c>
      <c r="AM38" s="31">
        <f t="shared" si="2"/>
        <v>488</v>
      </c>
      <c r="AN38" s="21">
        <f t="shared" si="3"/>
        <v>716227.97</v>
      </c>
      <c r="AO38" s="15">
        <f t="shared" si="4"/>
        <v>600981</v>
      </c>
      <c r="AP38" s="16">
        <f t="shared" si="5"/>
        <v>407675.09</v>
      </c>
      <c r="AQ38" s="26">
        <f t="shared" si="6"/>
        <v>193305.90999999997</v>
      </c>
    </row>
    <row r="39" spans="1:43" x14ac:dyDescent="0.25">
      <c r="A39" t="s">
        <v>533</v>
      </c>
      <c r="B39" t="s">
        <v>534</v>
      </c>
      <c r="C39" s="71">
        <v>4275</v>
      </c>
      <c r="D39" s="58" t="s">
        <v>1286</v>
      </c>
      <c r="E39" t="s">
        <v>3224</v>
      </c>
      <c r="F39" s="301">
        <v>846844.17</v>
      </c>
      <c r="G39" s="301">
        <v>0</v>
      </c>
      <c r="H39" s="301">
        <v>431136.38</v>
      </c>
      <c r="J39">
        <v>-511450.85</v>
      </c>
      <c r="K39">
        <v>31284.52</v>
      </c>
      <c r="O39" s="301">
        <v>0</v>
      </c>
      <c r="Q39" s="301">
        <v>367</v>
      </c>
      <c r="T39">
        <v>-2175883.5</v>
      </c>
      <c r="U39">
        <v>2737074.7</v>
      </c>
      <c r="W39" s="301">
        <v>322957.21000000002</v>
      </c>
      <c r="X39" s="301">
        <v>50000</v>
      </c>
      <c r="Y39" s="301">
        <v>106.93</v>
      </c>
      <c r="AA39" s="301">
        <v>307950</v>
      </c>
      <c r="AB39" s="301">
        <v>77400</v>
      </c>
      <c r="AC39">
        <v>339608</v>
      </c>
      <c r="AF39">
        <v>122062.58</v>
      </c>
      <c r="AG39">
        <v>22287.54</v>
      </c>
      <c r="AL39" s="76">
        <f t="shared" si="1"/>
        <v>1277980.55</v>
      </c>
      <c r="AM39" s="31">
        <f t="shared" si="2"/>
        <v>367</v>
      </c>
      <c r="AN39" s="21">
        <f t="shared" si="3"/>
        <v>1277613.55</v>
      </c>
      <c r="AO39" s="15">
        <f t="shared" si="4"/>
        <v>758414.14</v>
      </c>
      <c r="AP39" s="16">
        <f t="shared" si="5"/>
        <v>483958.12</v>
      </c>
      <c r="AQ39" s="26">
        <f t="shared" si="6"/>
        <v>274456.02</v>
      </c>
    </row>
    <row r="40" spans="1:43" x14ac:dyDescent="0.25">
      <c r="A40" t="s">
        <v>533</v>
      </c>
      <c r="B40" t="s">
        <v>534</v>
      </c>
      <c r="C40" s="71">
        <v>1050</v>
      </c>
      <c r="D40" s="58" t="s">
        <v>1287</v>
      </c>
      <c r="E40" t="s">
        <v>3225</v>
      </c>
      <c r="F40" s="301">
        <v>686208.16</v>
      </c>
      <c r="G40" s="301">
        <v>0</v>
      </c>
      <c r="H40" s="301">
        <v>141545.91</v>
      </c>
      <c r="J40">
        <v>20337.72</v>
      </c>
      <c r="K40">
        <v>49965.99</v>
      </c>
      <c r="N40" s="301">
        <v>-6950</v>
      </c>
      <c r="O40" s="301">
        <v>4500</v>
      </c>
      <c r="Q40" s="301">
        <v>69.5</v>
      </c>
      <c r="T40">
        <v>-827398.53</v>
      </c>
      <c r="U40">
        <v>1656318.18</v>
      </c>
      <c r="W40" s="301">
        <v>194570.38</v>
      </c>
      <c r="X40" s="301">
        <v>1500</v>
      </c>
      <c r="AA40" s="301">
        <v>326940</v>
      </c>
      <c r="AB40" s="301">
        <v>16800</v>
      </c>
      <c r="AC40">
        <v>375034</v>
      </c>
      <c r="AF40">
        <v>41271.480000000003</v>
      </c>
      <c r="AG40">
        <v>28326.27</v>
      </c>
      <c r="AL40" s="76">
        <f t="shared" si="1"/>
        <v>827754.07000000007</v>
      </c>
      <c r="AM40" s="31">
        <f t="shared" si="2"/>
        <v>-2380.5</v>
      </c>
      <c r="AN40" s="21">
        <f t="shared" si="3"/>
        <v>830134.57000000007</v>
      </c>
      <c r="AO40" s="15">
        <f t="shared" si="4"/>
        <v>539810.38</v>
      </c>
      <c r="AP40" s="16">
        <f t="shared" si="5"/>
        <v>444631.75</v>
      </c>
      <c r="AQ40" s="26">
        <f t="shared" si="6"/>
        <v>95178.63</v>
      </c>
    </row>
    <row r="41" spans="1:43" x14ac:dyDescent="0.25">
      <c r="A41" t="s">
        <v>533</v>
      </c>
      <c r="B41" t="s">
        <v>534</v>
      </c>
      <c r="C41" s="71">
        <v>2081</v>
      </c>
      <c r="D41" s="58" t="s">
        <v>1288</v>
      </c>
      <c r="E41" t="s">
        <v>3226</v>
      </c>
      <c r="F41" s="301">
        <v>693667.76</v>
      </c>
      <c r="G41" s="301">
        <v>0</v>
      </c>
      <c r="H41" s="301">
        <v>49720.82</v>
      </c>
      <c r="J41">
        <v>71685.89</v>
      </c>
      <c r="K41">
        <v>-92312.03</v>
      </c>
      <c r="O41" s="301">
        <v>10000</v>
      </c>
      <c r="Q41" s="301">
        <v>1067.75</v>
      </c>
      <c r="T41">
        <v>-595892.31000000006</v>
      </c>
      <c r="U41">
        <v>1118559.83</v>
      </c>
      <c r="W41" s="301">
        <v>290149.39</v>
      </c>
      <c r="Y41" s="301">
        <v>17.41</v>
      </c>
      <c r="AA41" s="301">
        <v>270300</v>
      </c>
      <c r="AB41" s="301">
        <v>52500</v>
      </c>
      <c r="AC41">
        <v>391588</v>
      </c>
      <c r="AF41">
        <v>49550.52</v>
      </c>
      <c r="AG41">
        <v>6791.11</v>
      </c>
      <c r="AL41" s="76">
        <f t="shared" si="1"/>
        <v>743388.58</v>
      </c>
      <c r="AM41" s="31">
        <f t="shared" si="2"/>
        <v>11067.75</v>
      </c>
      <c r="AN41" s="21">
        <f t="shared" si="3"/>
        <v>732320.83</v>
      </c>
      <c r="AO41" s="15">
        <f t="shared" si="4"/>
        <v>612966.80000000005</v>
      </c>
      <c r="AP41" s="16">
        <f t="shared" si="5"/>
        <v>447929.63</v>
      </c>
      <c r="AQ41" s="26">
        <f t="shared" si="6"/>
        <v>165037.17000000004</v>
      </c>
    </row>
    <row r="42" spans="1:43" x14ac:dyDescent="0.25">
      <c r="A42" t="s">
        <v>533</v>
      </c>
      <c r="B42" t="s">
        <v>534</v>
      </c>
      <c r="C42" s="71">
        <v>2563</v>
      </c>
      <c r="D42" s="58" t="s">
        <v>1289</v>
      </c>
      <c r="E42" t="s">
        <v>3227</v>
      </c>
      <c r="F42" s="301">
        <v>201563.89</v>
      </c>
      <c r="G42" s="301">
        <v>0</v>
      </c>
      <c r="H42" s="301">
        <v>262946.38</v>
      </c>
      <c r="J42">
        <v>-936661.36</v>
      </c>
      <c r="K42">
        <v>-167416.82</v>
      </c>
      <c r="O42" s="301">
        <v>4000</v>
      </c>
      <c r="Q42" s="301">
        <v>2784.58</v>
      </c>
      <c r="T42">
        <v>-2004661.96</v>
      </c>
      <c r="U42">
        <v>1381244.13</v>
      </c>
      <c r="W42" s="301">
        <v>241340.08</v>
      </c>
      <c r="AA42" s="301">
        <v>179280</v>
      </c>
      <c r="AB42" s="301">
        <v>43200</v>
      </c>
      <c r="AC42">
        <v>222541</v>
      </c>
      <c r="AF42">
        <v>148700.76999999999</v>
      </c>
      <c r="AG42">
        <v>46893.97</v>
      </c>
      <c r="AJ42">
        <v>14090</v>
      </c>
      <c r="AL42" s="76">
        <f t="shared" si="1"/>
        <v>464510.27</v>
      </c>
      <c r="AM42" s="31">
        <f t="shared" si="2"/>
        <v>6784.58</v>
      </c>
      <c r="AN42" s="21">
        <f t="shared" si="3"/>
        <v>457725.69</v>
      </c>
      <c r="AO42" s="15">
        <f t="shared" si="4"/>
        <v>463820.07999999996</v>
      </c>
      <c r="AP42" s="16">
        <f t="shared" si="5"/>
        <v>432225.74</v>
      </c>
      <c r="AQ42" s="26">
        <f t="shared" si="6"/>
        <v>31594.339999999967</v>
      </c>
    </row>
    <row r="43" spans="1:43" x14ac:dyDescent="0.25">
      <c r="A43" t="s">
        <v>533</v>
      </c>
      <c r="B43" t="s">
        <v>534</v>
      </c>
      <c r="C43" s="71">
        <v>2302</v>
      </c>
      <c r="D43" s="58" t="s">
        <v>1290</v>
      </c>
      <c r="E43" t="s">
        <v>3228</v>
      </c>
      <c r="F43" s="301">
        <v>372818.02</v>
      </c>
      <c r="G43" s="301">
        <v>0</v>
      </c>
      <c r="H43" s="301">
        <v>233237.97</v>
      </c>
      <c r="J43">
        <v>49202.54</v>
      </c>
      <c r="K43">
        <v>-162412.97</v>
      </c>
      <c r="Q43" s="301">
        <v>1613.98</v>
      </c>
      <c r="T43">
        <v>-794614.62</v>
      </c>
      <c r="U43">
        <v>1240631.49</v>
      </c>
      <c r="W43" s="301">
        <v>202844.73</v>
      </c>
      <c r="AA43" s="301">
        <v>368850</v>
      </c>
      <c r="AB43" s="301">
        <v>56700</v>
      </c>
      <c r="AC43">
        <v>431613</v>
      </c>
      <c r="AE43">
        <v>30800</v>
      </c>
      <c r="AF43">
        <v>50108.18</v>
      </c>
      <c r="AG43">
        <v>9158.84</v>
      </c>
      <c r="AL43" s="76">
        <f t="shared" si="1"/>
        <v>606055.99</v>
      </c>
      <c r="AM43" s="31">
        <f t="shared" si="2"/>
        <v>1613.98</v>
      </c>
      <c r="AN43" s="21">
        <f t="shared" si="3"/>
        <v>604442.01</v>
      </c>
      <c r="AO43" s="15">
        <f t="shared" si="4"/>
        <v>628394.73</v>
      </c>
      <c r="AP43" s="16">
        <f t="shared" si="5"/>
        <v>521680.02</v>
      </c>
      <c r="AQ43" s="26">
        <f t="shared" si="6"/>
        <v>106714.70999999996</v>
      </c>
    </row>
    <row r="44" spans="1:43" x14ac:dyDescent="0.25">
      <c r="A44" t="s">
        <v>533</v>
      </c>
      <c r="B44" t="s">
        <v>534</v>
      </c>
      <c r="C44" s="71">
        <v>2003</v>
      </c>
      <c r="D44" s="58" t="s">
        <v>1291</v>
      </c>
      <c r="E44" t="s">
        <v>3229</v>
      </c>
      <c r="F44" s="301">
        <v>754436.56</v>
      </c>
      <c r="G44" s="301">
        <v>0</v>
      </c>
      <c r="H44" s="301">
        <v>214737.93</v>
      </c>
      <c r="J44">
        <v>21784.09</v>
      </c>
      <c r="K44">
        <v>-24573.08</v>
      </c>
      <c r="O44" s="301">
        <v>1500</v>
      </c>
      <c r="Q44" s="301">
        <v>-48</v>
      </c>
      <c r="T44">
        <v>-1936782.22</v>
      </c>
      <c r="U44">
        <v>2770050.54</v>
      </c>
      <c r="W44" s="301">
        <v>201086.22</v>
      </c>
      <c r="Y44" s="301">
        <v>759.8</v>
      </c>
      <c r="AC44">
        <v>19857</v>
      </c>
      <c r="AF44">
        <v>46697.5</v>
      </c>
      <c r="AG44">
        <v>17826.34</v>
      </c>
      <c r="AL44" s="76">
        <f t="shared" si="1"/>
        <v>969174.49</v>
      </c>
      <c r="AM44" s="31">
        <f t="shared" si="2"/>
        <v>1452</v>
      </c>
      <c r="AN44" s="21">
        <f t="shared" si="3"/>
        <v>967722.49</v>
      </c>
      <c r="AO44" s="15">
        <f t="shared" si="4"/>
        <v>201846.02</v>
      </c>
      <c r="AP44" s="16">
        <f t="shared" si="5"/>
        <v>84380.84</v>
      </c>
      <c r="AQ44" s="26">
        <f t="shared" si="6"/>
        <v>117465.18</v>
      </c>
    </row>
    <row r="45" spans="1:43" x14ac:dyDescent="0.25">
      <c r="A45" t="s">
        <v>533</v>
      </c>
      <c r="B45" t="s">
        <v>534</v>
      </c>
      <c r="C45" s="71">
        <v>2921</v>
      </c>
      <c r="D45" s="58" t="s">
        <v>1292</v>
      </c>
      <c r="E45" t="s">
        <v>3230</v>
      </c>
      <c r="F45" s="301">
        <v>1352145.99</v>
      </c>
      <c r="G45" s="301">
        <v>0</v>
      </c>
      <c r="H45" s="301">
        <v>76063.59</v>
      </c>
      <c r="J45">
        <v>38097.31</v>
      </c>
      <c r="K45">
        <v>128632.85</v>
      </c>
      <c r="Q45" s="301">
        <v>614.86</v>
      </c>
      <c r="T45">
        <v>-1196397.8799999999</v>
      </c>
      <c r="U45">
        <v>2356118.79</v>
      </c>
      <c r="W45" s="301">
        <v>271315.15999999997</v>
      </c>
      <c r="X45" s="301">
        <v>413000</v>
      </c>
      <c r="Y45" s="301">
        <v>31.81</v>
      </c>
      <c r="AA45" s="301">
        <v>270750</v>
      </c>
      <c r="AB45" s="301">
        <v>28085</v>
      </c>
      <c r="AC45">
        <v>354020</v>
      </c>
      <c r="AF45">
        <v>146045.84</v>
      </c>
      <c r="AG45">
        <v>10652.16</v>
      </c>
      <c r="AL45" s="76">
        <f t="shared" si="1"/>
        <v>1428209.58</v>
      </c>
      <c r="AM45" s="31">
        <f t="shared" si="2"/>
        <v>614.86</v>
      </c>
      <c r="AN45" s="21">
        <f t="shared" si="3"/>
        <v>1427594.72</v>
      </c>
      <c r="AO45" s="15">
        <f t="shared" si="4"/>
        <v>983181.97</v>
      </c>
      <c r="AP45" s="16">
        <f t="shared" si="5"/>
        <v>510717.99999999994</v>
      </c>
      <c r="AQ45" s="26">
        <f t="shared" si="6"/>
        <v>472463.97000000003</v>
      </c>
    </row>
    <row r="46" spans="1:43" x14ac:dyDescent="0.25">
      <c r="A46" t="s">
        <v>533</v>
      </c>
      <c r="B46" t="s">
        <v>534</v>
      </c>
      <c r="C46" s="71">
        <v>2021</v>
      </c>
      <c r="D46" s="58" t="s">
        <v>1293</v>
      </c>
      <c r="E46" t="s">
        <v>3231</v>
      </c>
      <c r="F46" s="301">
        <v>375172.89</v>
      </c>
      <c r="G46" s="301">
        <v>0</v>
      </c>
      <c r="H46" s="301">
        <v>82109.570000000007</v>
      </c>
      <c r="J46">
        <v>16333.42</v>
      </c>
      <c r="K46">
        <v>159758.84</v>
      </c>
      <c r="O46" s="301">
        <v>5500</v>
      </c>
      <c r="P46" s="301">
        <v>2759</v>
      </c>
      <c r="Q46" s="301">
        <v>1661.3</v>
      </c>
      <c r="T46">
        <v>-1493338.89</v>
      </c>
      <c r="U46">
        <v>1990390.15</v>
      </c>
      <c r="W46" s="301">
        <v>187577.76</v>
      </c>
      <c r="AA46" s="301">
        <v>288030</v>
      </c>
      <c r="AB46" s="301">
        <v>76999</v>
      </c>
      <c r="AC46">
        <v>309806</v>
      </c>
      <c r="AF46">
        <v>124129.91</v>
      </c>
      <c r="AG46">
        <v>40897.69</v>
      </c>
      <c r="AJ46">
        <v>7600</v>
      </c>
      <c r="AL46" s="76">
        <f t="shared" si="1"/>
        <v>457282.46</v>
      </c>
      <c r="AM46" s="31">
        <f t="shared" si="2"/>
        <v>9920.2999999999993</v>
      </c>
      <c r="AN46" s="21">
        <f t="shared" si="3"/>
        <v>447362.16000000003</v>
      </c>
      <c r="AO46" s="15">
        <f t="shared" si="4"/>
        <v>552606.76</v>
      </c>
      <c r="AP46" s="16">
        <f t="shared" si="5"/>
        <v>482433.60000000003</v>
      </c>
      <c r="AQ46" s="26">
        <f t="shared" si="6"/>
        <v>70173.159999999974</v>
      </c>
    </row>
    <row r="47" spans="1:43" x14ac:dyDescent="0.25">
      <c r="A47" t="s">
        <v>533</v>
      </c>
      <c r="B47" t="s">
        <v>534</v>
      </c>
      <c r="C47" s="71">
        <v>1750</v>
      </c>
      <c r="D47" s="58" t="s">
        <v>1294</v>
      </c>
      <c r="E47" t="s">
        <v>3232</v>
      </c>
      <c r="F47" s="301">
        <v>494511.13</v>
      </c>
      <c r="G47" s="301">
        <v>0</v>
      </c>
      <c r="H47" s="301">
        <v>140823.03</v>
      </c>
      <c r="J47">
        <v>275449.49</v>
      </c>
      <c r="K47">
        <v>-33248.97</v>
      </c>
      <c r="N47" s="301">
        <v>100000</v>
      </c>
      <c r="O47" s="301">
        <v>0</v>
      </c>
      <c r="Q47" s="301">
        <v>577.91</v>
      </c>
      <c r="T47">
        <v>196173.98</v>
      </c>
      <c r="U47">
        <v>498635.02</v>
      </c>
      <c r="W47" s="301">
        <v>201800.68</v>
      </c>
      <c r="AA47" s="301">
        <v>170700</v>
      </c>
      <c r="AB47" s="301">
        <v>48600</v>
      </c>
      <c r="AC47">
        <v>208572</v>
      </c>
      <c r="AF47">
        <v>97374.66</v>
      </c>
      <c r="AG47">
        <v>5356.25</v>
      </c>
      <c r="AL47" s="76">
        <f t="shared" si="1"/>
        <v>635334.16</v>
      </c>
      <c r="AM47" s="31">
        <f t="shared" si="2"/>
        <v>100577.91</v>
      </c>
      <c r="AN47" s="21">
        <f t="shared" si="3"/>
        <v>534756.25</v>
      </c>
      <c r="AO47" s="15">
        <f t="shared" si="4"/>
        <v>421100.68</v>
      </c>
      <c r="AP47" s="16">
        <f t="shared" si="5"/>
        <v>311302.91000000003</v>
      </c>
      <c r="AQ47" s="26">
        <f t="shared" si="6"/>
        <v>109797.76999999996</v>
      </c>
    </row>
    <row r="48" spans="1:43" x14ac:dyDescent="0.25">
      <c r="A48" t="s">
        <v>533</v>
      </c>
      <c r="B48" t="s">
        <v>534</v>
      </c>
      <c r="C48" s="71">
        <v>1875</v>
      </c>
      <c r="D48" s="58" t="s">
        <v>1295</v>
      </c>
      <c r="E48" t="s">
        <v>3233</v>
      </c>
      <c r="F48" s="301">
        <v>156054.99</v>
      </c>
      <c r="G48" s="301">
        <v>0</v>
      </c>
      <c r="H48" s="301">
        <v>213789.43</v>
      </c>
      <c r="J48">
        <v>3</v>
      </c>
      <c r="K48">
        <v>-8088.52</v>
      </c>
      <c r="O48" s="301">
        <v>0</v>
      </c>
      <c r="Q48" s="301">
        <v>978</v>
      </c>
      <c r="T48">
        <v>-140366.39000000001</v>
      </c>
      <c r="U48">
        <v>452082.82</v>
      </c>
      <c r="W48" s="301">
        <v>200897.19</v>
      </c>
      <c r="AA48" s="301">
        <v>283320</v>
      </c>
      <c r="AB48" s="301">
        <v>85100</v>
      </c>
      <c r="AC48">
        <v>362957.48</v>
      </c>
      <c r="AF48">
        <v>97527.6</v>
      </c>
      <c r="AG48">
        <v>4417.6400000000003</v>
      </c>
      <c r="AL48" s="76">
        <f t="shared" si="1"/>
        <v>369844.42</v>
      </c>
      <c r="AM48" s="31">
        <f t="shared" si="2"/>
        <v>978</v>
      </c>
      <c r="AN48" s="21">
        <f t="shared" si="3"/>
        <v>368866.42</v>
      </c>
      <c r="AO48" s="15">
        <f t="shared" si="4"/>
        <v>569317.18999999994</v>
      </c>
      <c r="AP48" s="16">
        <f t="shared" si="5"/>
        <v>464902.72</v>
      </c>
      <c r="AQ48" s="26">
        <f t="shared" si="6"/>
        <v>104414.46999999997</v>
      </c>
    </row>
    <row r="49" spans="1:43" x14ac:dyDescent="0.25">
      <c r="A49" t="s">
        <v>533</v>
      </c>
      <c r="B49" t="s">
        <v>534</v>
      </c>
      <c r="C49" s="71">
        <v>2733</v>
      </c>
      <c r="D49" s="58" t="s">
        <v>1296</v>
      </c>
      <c r="E49" t="s">
        <v>3234</v>
      </c>
      <c r="F49" s="301">
        <v>680150.75</v>
      </c>
      <c r="G49" s="301">
        <v>0</v>
      </c>
      <c r="H49" s="301">
        <v>28226.63</v>
      </c>
      <c r="J49">
        <v>2458527.62</v>
      </c>
      <c r="K49">
        <v>104832.16</v>
      </c>
      <c r="O49" s="301">
        <v>5500</v>
      </c>
      <c r="Q49" s="301">
        <v>0</v>
      </c>
      <c r="T49">
        <v>-2288766.7599999998</v>
      </c>
      <c r="U49">
        <v>5378772.1500000004</v>
      </c>
      <c r="W49" s="301">
        <v>215628.09</v>
      </c>
      <c r="AA49" s="301">
        <v>291300</v>
      </c>
      <c r="AB49" s="301">
        <v>101000</v>
      </c>
      <c r="AC49">
        <v>321663</v>
      </c>
      <c r="AF49">
        <v>61389.46</v>
      </c>
      <c r="AG49">
        <v>15943.86</v>
      </c>
      <c r="AJ49">
        <v>6250</v>
      </c>
      <c r="AL49" s="76">
        <f t="shared" si="1"/>
        <v>708377.38</v>
      </c>
      <c r="AM49" s="31">
        <f t="shared" si="2"/>
        <v>5500</v>
      </c>
      <c r="AN49" s="21">
        <f t="shared" si="3"/>
        <v>702877.38</v>
      </c>
      <c r="AO49" s="15">
        <f t="shared" si="4"/>
        <v>607928.09</v>
      </c>
      <c r="AP49" s="16">
        <f t="shared" si="5"/>
        <v>405246.32</v>
      </c>
      <c r="AQ49" s="26">
        <f t="shared" si="6"/>
        <v>202681.76999999996</v>
      </c>
    </row>
    <row r="50" spans="1:43" x14ac:dyDescent="0.25">
      <c r="A50" t="s">
        <v>533</v>
      </c>
      <c r="B50" t="s">
        <v>534</v>
      </c>
      <c r="C50" s="71">
        <v>2730</v>
      </c>
      <c r="D50" s="58" t="s">
        <v>1297</v>
      </c>
      <c r="E50" t="s">
        <v>3235</v>
      </c>
      <c r="F50" s="301">
        <v>270526.15999999997</v>
      </c>
      <c r="G50" s="301">
        <v>0</v>
      </c>
      <c r="H50" s="301">
        <v>424033.8</v>
      </c>
      <c r="J50">
        <v>-232886.56</v>
      </c>
      <c r="K50">
        <v>-455000.73</v>
      </c>
      <c r="O50" s="301">
        <v>0</v>
      </c>
      <c r="Q50" s="301">
        <v>-38</v>
      </c>
      <c r="R50">
        <v>4586</v>
      </c>
      <c r="T50">
        <v>-1812611.88</v>
      </c>
      <c r="U50">
        <v>1780248.13</v>
      </c>
      <c r="W50" s="301">
        <v>202116.52</v>
      </c>
      <c r="AA50" s="301">
        <v>357810</v>
      </c>
      <c r="AB50" s="301">
        <v>59400</v>
      </c>
      <c r="AC50">
        <v>418625</v>
      </c>
      <c r="AF50">
        <v>65794.490000000005</v>
      </c>
      <c r="AG50">
        <v>39328.61</v>
      </c>
      <c r="AL50" s="76">
        <f t="shared" si="1"/>
        <v>694559.96</v>
      </c>
      <c r="AM50" s="31">
        <f t="shared" si="2"/>
        <v>-38</v>
      </c>
      <c r="AN50" s="21">
        <f t="shared" si="3"/>
        <v>694597.96</v>
      </c>
      <c r="AO50" s="15">
        <f t="shared" si="4"/>
        <v>619326.52</v>
      </c>
      <c r="AP50" s="16">
        <f t="shared" si="5"/>
        <v>523748.1</v>
      </c>
      <c r="AQ50" s="26">
        <f t="shared" si="6"/>
        <v>95578.420000000042</v>
      </c>
    </row>
    <row r="51" spans="1:43" x14ac:dyDescent="0.25">
      <c r="A51" t="s">
        <v>533</v>
      </c>
      <c r="B51" t="s">
        <v>534</v>
      </c>
      <c r="C51" s="71">
        <v>2627</v>
      </c>
      <c r="D51" s="58" t="s">
        <v>1298</v>
      </c>
      <c r="E51" t="s">
        <v>3236</v>
      </c>
      <c r="F51" s="301">
        <v>743956.74</v>
      </c>
      <c r="G51" s="301">
        <v>177243.48</v>
      </c>
      <c r="H51" s="301">
        <v>18411.86</v>
      </c>
      <c r="J51">
        <v>846726.72</v>
      </c>
      <c r="K51">
        <v>296857.14</v>
      </c>
      <c r="P51" s="301">
        <v>57130</v>
      </c>
      <c r="Q51" s="301">
        <v>1790.6</v>
      </c>
      <c r="R51">
        <v>28800</v>
      </c>
      <c r="T51">
        <v>-860740.51</v>
      </c>
      <c r="U51">
        <v>2690789.95</v>
      </c>
      <c r="W51" s="301">
        <v>294735.40000000002</v>
      </c>
      <c r="AA51" s="301">
        <v>313210</v>
      </c>
      <c r="AB51" s="301">
        <v>6600</v>
      </c>
      <c r="AC51">
        <v>352884</v>
      </c>
      <c r="AF51">
        <v>72465.5</v>
      </c>
      <c r="AG51">
        <v>170</v>
      </c>
      <c r="AL51" s="76">
        <f t="shared" si="1"/>
        <v>939612.08</v>
      </c>
      <c r="AM51" s="31">
        <f t="shared" si="2"/>
        <v>58920.6</v>
      </c>
      <c r="AN51" s="21">
        <f t="shared" si="3"/>
        <v>880691.48</v>
      </c>
      <c r="AO51" s="15">
        <f t="shared" si="4"/>
        <v>614545.4</v>
      </c>
      <c r="AP51" s="16">
        <f t="shared" si="5"/>
        <v>425519.5</v>
      </c>
      <c r="AQ51" s="26">
        <f t="shared" si="6"/>
        <v>189025.90000000002</v>
      </c>
    </row>
    <row r="52" spans="1:43" x14ac:dyDescent="0.25">
      <c r="A52" t="s">
        <v>533</v>
      </c>
      <c r="B52" t="s">
        <v>534</v>
      </c>
      <c r="C52" s="71">
        <v>1841</v>
      </c>
      <c r="D52" s="58" t="s">
        <v>1299</v>
      </c>
      <c r="E52" t="s">
        <v>3237</v>
      </c>
      <c r="F52" s="301">
        <v>930510.27</v>
      </c>
      <c r="G52" s="301">
        <v>10000</v>
      </c>
      <c r="H52" s="301">
        <v>162230.26</v>
      </c>
      <c r="J52">
        <v>335662.53</v>
      </c>
      <c r="K52">
        <v>-61063.35</v>
      </c>
      <c r="Q52" s="301">
        <v>3626</v>
      </c>
      <c r="T52">
        <v>-780871.02</v>
      </c>
      <c r="U52">
        <v>2057308.95</v>
      </c>
      <c r="W52" s="301">
        <v>230138.67</v>
      </c>
      <c r="AA52" s="301">
        <v>255000</v>
      </c>
      <c r="AB52" s="301">
        <v>24250</v>
      </c>
      <c r="AC52">
        <v>295555</v>
      </c>
      <c r="AF52">
        <v>63500.67</v>
      </c>
      <c r="AG52">
        <v>20257.22</v>
      </c>
      <c r="AL52" s="76">
        <f t="shared" si="1"/>
        <v>1102740.53</v>
      </c>
      <c r="AM52" s="31">
        <f t="shared" si="2"/>
        <v>3626</v>
      </c>
      <c r="AN52" s="21">
        <f t="shared" si="3"/>
        <v>1099114.53</v>
      </c>
      <c r="AO52" s="15">
        <f t="shared" si="4"/>
        <v>509388.67000000004</v>
      </c>
      <c r="AP52" s="16">
        <f t="shared" si="5"/>
        <v>379312.89</v>
      </c>
      <c r="AQ52" s="26">
        <f t="shared" si="6"/>
        <v>130075.78000000003</v>
      </c>
    </row>
    <row r="53" spans="1:43" x14ac:dyDescent="0.25">
      <c r="A53" t="s">
        <v>533</v>
      </c>
      <c r="B53" t="s">
        <v>534</v>
      </c>
      <c r="C53" s="71">
        <v>2414</v>
      </c>
      <c r="D53" s="58" t="s">
        <v>1300</v>
      </c>
      <c r="E53" t="s">
        <v>3238</v>
      </c>
      <c r="F53" s="301">
        <v>412779.57</v>
      </c>
      <c r="G53" s="301">
        <v>165830.1</v>
      </c>
      <c r="H53" s="301">
        <v>29944.959999999999</v>
      </c>
      <c r="J53">
        <v>109694.97</v>
      </c>
      <c r="K53">
        <v>104746.19</v>
      </c>
      <c r="Q53" s="301">
        <v>-1518.29</v>
      </c>
      <c r="T53">
        <v>-1534366.28</v>
      </c>
      <c r="U53">
        <v>1988049.06</v>
      </c>
      <c r="W53" s="301">
        <v>485884.19</v>
      </c>
      <c r="Y53" s="301">
        <v>7.87</v>
      </c>
      <c r="AB53" s="301">
        <v>99800</v>
      </c>
      <c r="AC53">
        <v>55410</v>
      </c>
      <c r="AF53">
        <v>92947.78</v>
      </c>
      <c r="AG53">
        <v>11902.98</v>
      </c>
      <c r="AL53" s="76">
        <f t="shared" si="1"/>
        <v>608554.63</v>
      </c>
      <c r="AM53" s="31">
        <f t="shared" si="2"/>
        <v>-1518.29</v>
      </c>
      <c r="AN53" s="21">
        <f t="shared" si="3"/>
        <v>610072.92000000004</v>
      </c>
      <c r="AO53" s="15">
        <f t="shared" si="4"/>
        <v>585692.06000000006</v>
      </c>
      <c r="AP53" s="16">
        <f t="shared" si="5"/>
        <v>160260.76</v>
      </c>
      <c r="AQ53" s="26">
        <f t="shared" si="6"/>
        <v>425431.30000000005</v>
      </c>
    </row>
    <row r="54" spans="1:43" x14ac:dyDescent="0.25">
      <c r="A54" t="s">
        <v>533</v>
      </c>
      <c r="B54" t="s">
        <v>534</v>
      </c>
      <c r="C54" s="71">
        <v>1799</v>
      </c>
      <c r="D54" s="58" t="s">
        <v>1301</v>
      </c>
      <c r="E54" t="s">
        <v>3239</v>
      </c>
      <c r="F54" s="301">
        <v>308996.69</v>
      </c>
      <c r="G54" s="301">
        <v>0</v>
      </c>
      <c r="H54" s="301">
        <v>255263.43</v>
      </c>
      <c r="J54">
        <v>-180.93</v>
      </c>
      <c r="K54">
        <v>86029.51</v>
      </c>
      <c r="O54" s="301">
        <v>5000</v>
      </c>
      <c r="Q54" s="301">
        <v>1431</v>
      </c>
      <c r="T54">
        <v>-1523081.84</v>
      </c>
      <c r="U54">
        <v>1911374.52</v>
      </c>
      <c r="W54" s="301">
        <v>259588.39</v>
      </c>
      <c r="X54" s="301">
        <v>95000</v>
      </c>
      <c r="AA54" s="301">
        <v>345620</v>
      </c>
      <c r="AB54" s="301">
        <v>47300</v>
      </c>
      <c r="AC54">
        <v>406257</v>
      </c>
      <c r="AF54">
        <v>45954.23</v>
      </c>
      <c r="AG54">
        <v>5602.14</v>
      </c>
      <c r="AL54" s="76">
        <f t="shared" si="1"/>
        <v>564260.12</v>
      </c>
      <c r="AM54" s="31">
        <f t="shared" si="2"/>
        <v>6431</v>
      </c>
      <c r="AN54" s="21">
        <f t="shared" si="3"/>
        <v>557829.12</v>
      </c>
      <c r="AO54" s="15">
        <f t="shared" si="4"/>
        <v>747508.39</v>
      </c>
      <c r="AP54" s="16">
        <f t="shared" si="5"/>
        <v>457813.37</v>
      </c>
      <c r="AQ54" s="26">
        <f t="shared" si="6"/>
        <v>289695.02</v>
      </c>
    </row>
    <row r="55" spans="1:43" x14ac:dyDescent="0.25">
      <c r="A55" t="s">
        <v>537</v>
      </c>
      <c r="B55" t="s">
        <v>538</v>
      </c>
      <c r="C55" s="71">
        <v>2442</v>
      </c>
      <c r="D55" s="58" t="s">
        <v>1302</v>
      </c>
      <c r="E55" t="s">
        <v>3240</v>
      </c>
      <c r="F55" s="301">
        <v>514969.3</v>
      </c>
      <c r="G55" s="301">
        <v>3290.47</v>
      </c>
      <c r="H55" s="301">
        <v>60197.919999999998</v>
      </c>
      <c r="J55">
        <v>86669.03</v>
      </c>
      <c r="K55">
        <v>115638.56</v>
      </c>
      <c r="O55" s="301">
        <v>6000</v>
      </c>
      <c r="Q55" s="301">
        <v>677.29</v>
      </c>
      <c r="T55">
        <v>-1282342.1100000001</v>
      </c>
      <c r="U55">
        <v>1946410.43</v>
      </c>
      <c r="V55" s="301">
        <v>2.36</v>
      </c>
      <c r="W55" s="301">
        <v>310753.33</v>
      </c>
      <c r="AA55" s="301">
        <v>241321.5</v>
      </c>
      <c r="AB55" s="301">
        <v>4500</v>
      </c>
      <c r="AC55">
        <v>271282.5</v>
      </c>
      <c r="AF55">
        <v>128549.79</v>
      </c>
      <c r="AG55">
        <v>17598.21</v>
      </c>
      <c r="AL55" s="76">
        <f t="shared" si="1"/>
        <v>578457.68999999994</v>
      </c>
      <c r="AM55" s="31">
        <f t="shared" si="2"/>
        <v>6677.29</v>
      </c>
      <c r="AN55" s="21">
        <f t="shared" si="3"/>
        <v>571780.39999999991</v>
      </c>
      <c r="AO55" s="15">
        <f t="shared" si="4"/>
        <v>556577.18999999994</v>
      </c>
      <c r="AP55" s="16">
        <f t="shared" si="5"/>
        <v>417430.5</v>
      </c>
      <c r="AQ55" s="26">
        <f t="shared" si="6"/>
        <v>139146.68999999994</v>
      </c>
    </row>
    <row r="56" spans="1:43" x14ac:dyDescent="0.25">
      <c r="A56" t="s">
        <v>537</v>
      </c>
      <c r="B56" t="s">
        <v>538</v>
      </c>
      <c r="C56" s="71">
        <v>1417</v>
      </c>
      <c r="D56" s="58" t="s">
        <v>1303</v>
      </c>
      <c r="E56" t="s">
        <v>3241</v>
      </c>
      <c r="F56" s="301">
        <v>282659.36</v>
      </c>
      <c r="G56" s="301">
        <v>14933</v>
      </c>
      <c r="H56" s="301">
        <v>51759.07</v>
      </c>
      <c r="J56">
        <v>261684.03</v>
      </c>
      <c r="K56">
        <v>67606.91</v>
      </c>
      <c r="O56" s="301">
        <v>5000</v>
      </c>
      <c r="T56">
        <v>-690005.77</v>
      </c>
      <c r="U56">
        <v>1372237.86</v>
      </c>
      <c r="W56" s="301">
        <v>144370.32999999999</v>
      </c>
      <c r="AA56" s="301">
        <v>155326.5</v>
      </c>
      <c r="AB56" s="301">
        <v>1500</v>
      </c>
      <c r="AC56">
        <v>156826.5</v>
      </c>
      <c r="AD56">
        <v>2040</v>
      </c>
      <c r="AF56">
        <v>67444.240000000005</v>
      </c>
      <c r="AG56">
        <v>38750.81</v>
      </c>
      <c r="AL56" s="76">
        <f t="shared" si="1"/>
        <v>349351.43</v>
      </c>
      <c r="AM56" s="31">
        <f t="shared" si="2"/>
        <v>5000</v>
      </c>
      <c r="AN56" s="21">
        <f t="shared" si="3"/>
        <v>344351.43</v>
      </c>
      <c r="AO56" s="15">
        <f t="shared" si="4"/>
        <v>301196.82999999996</v>
      </c>
      <c r="AP56" s="16">
        <f t="shared" si="5"/>
        <v>265061.55</v>
      </c>
      <c r="AQ56" s="26">
        <f t="shared" si="6"/>
        <v>36135.27999999997</v>
      </c>
    </row>
    <row r="57" spans="1:43" x14ac:dyDescent="0.25">
      <c r="A57" t="s">
        <v>537</v>
      </c>
      <c r="B57" t="s">
        <v>538</v>
      </c>
      <c r="C57" s="71">
        <v>1301</v>
      </c>
      <c r="D57" s="58" t="s">
        <v>1304</v>
      </c>
      <c r="E57" t="s">
        <v>3242</v>
      </c>
      <c r="F57" s="301">
        <v>219979.74</v>
      </c>
      <c r="G57" s="301">
        <v>0</v>
      </c>
      <c r="H57" s="301">
        <v>60881.61</v>
      </c>
      <c r="J57">
        <v>16890.169999999998</v>
      </c>
      <c r="K57">
        <v>74912.399999999994</v>
      </c>
      <c r="N57" s="301">
        <v>3000</v>
      </c>
      <c r="O57" s="301">
        <v>5500</v>
      </c>
      <c r="Q57" s="301">
        <v>28.04</v>
      </c>
      <c r="T57">
        <v>-706436.72</v>
      </c>
      <c r="U57">
        <v>1028783.07</v>
      </c>
      <c r="V57" s="301">
        <v>2.76</v>
      </c>
      <c r="W57" s="301">
        <v>188117.75</v>
      </c>
      <c r="AA57" s="301">
        <v>161148</v>
      </c>
      <c r="AB57" s="301">
        <v>3000</v>
      </c>
      <c r="AC57">
        <v>189944.14</v>
      </c>
      <c r="AD57">
        <v>1440</v>
      </c>
      <c r="AF57">
        <v>88150.7</v>
      </c>
      <c r="AG57">
        <v>10554.14</v>
      </c>
      <c r="AL57" s="76">
        <f t="shared" si="1"/>
        <v>280861.34999999998</v>
      </c>
      <c r="AM57" s="31">
        <f t="shared" si="2"/>
        <v>8528.0400000000009</v>
      </c>
      <c r="AN57" s="21">
        <f t="shared" si="3"/>
        <v>272333.31</v>
      </c>
      <c r="AO57" s="15">
        <f t="shared" si="4"/>
        <v>352268.51</v>
      </c>
      <c r="AP57" s="16">
        <f t="shared" si="5"/>
        <v>290088.98000000004</v>
      </c>
      <c r="AQ57" s="26">
        <f t="shared" si="6"/>
        <v>62179.52999999997</v>
      </c>
    </row>
    <row r="58" spans="1:43" x14ac:dyDescent="0.25">
      <c r="A58" t="s">
        <v>537</v>
      </c>
      <c r="B58" t="s">
        <v>538</v>
      </c>
      <c r="C58" s="71">
        <v>2427</v>
      </c>
      <c r="D58" s="58" t="s">
        <v>1305</v>
      </c>
      <c r="E58" t="s">
        <v>3243</v>
      </c>
      <c r="F58" s="301">
        <v>818094.79</v>
      </c>
      <c r="G58" s="301">
        <v>2540</v>
      </c>
      <c r="H58" s="301">
        <v>20136.07</v>
      </c>
      <c r="J58">
        <v>58733.99</v>
      </c>
      <c r="K58">
        <v>34167.49</v>
      </c>
      <c r="N58" s="301">
        <v>2000</v>
      </c>
      <c r="O58" s="301">
        <v>5500</v>
      </c>
      <c r="Q58" s="301">
        <v>56.07</v>
      </c>
      <c r="T58">
        <v>256244.3</v>
      </c>
      <c r="U58">
        <v>566631.65</v>
      </c>
      <c r="W58" s="301">
        <v>273279.59999999998</v>
      </c>
      <c r="AA58" s="301">
        <v>204810</v>
      </c>
      <c r="AC58">
        <v>229637</v>
      </c>
      <c r="AD58">
        <v>1680</v>
      </c>
      <c r="AF58">
        <v>110706.57</v>
      </c>
      <c r="AG58">
        <v>7599.24</v>
      </c>
      <c r="AL58" s="76">
        <f t="shared" si="1"/>
        <v>840770.86</v>
      </c>
      <c r="AM58" s="31">
        <f t="shared" si="2"/>
        <v>7556.07</v>
      </c>
      <c r="AN58" s="21">
        <f t="shared" si="3"/>
        <v>833214.79</v>
      </c>
      <c r="AO58" s="15">
        <f t="shared" si="4"/>
        <v>478089.6</v>
      </c>
      <c r="AP58" s="16">
        <f t="shared" si="5"/>
        <v>349622.81</v>
      </c>
      <c r="AQ58" s="26">
        <f t="shared" si="6"/>
        <v>128466.78999999998</v>
      </c>
    </row>
    <row r="59" spans="1:43" x14ac:dyDescent="0.25">
      <c r="A59" t="s">
        <v>537</v>
      </c>
      <c r="B59" t="s">
        <v>538</v>
      </c>
      <c r="C59" s="71">
        <v>1385</v>
      </c>
      <c r="D59" s="58" t="s">
        <v>1306</v>
      </c>
      <c r="E59" t="s">
        <v>3244</v>
      </c>
      <c r="F59" s="301">
        <v>289593.57</v>
      </c>
      <c r="G59" s="301">
        <v>9288.7999999999993</v>
      </c>
      <c r="H59" s="301">
        <v>21814.87</v>
      </c>
      <c r="J59">
        <v>1085149.6000000001</v>
      </c>
      <c r="K59">
        <v>186722.62</v>
      </c>
      <c r="Q59" s="301">
        <v>465</v>
      </c>
      <c r="T59">
        <v>-259769.01</v>
      </c>
      <c r="U59">
        <v>1787234.17</v>
      </c>
      <c r="W59" s="301">
        <v>255703.63</v>
      </c>
      <c r="Y59" s="301">
        <v>6.25</v>
      </c>
      <c r="AA59" s="301">
        <v>239604</v>
      </c>
      <c r="AC59">
        <v>266118</v>
      </c>
      <c r="AD59">
        <v>2040</v>
      </c>
      <c r="AF59">
        <v>62208.26</v>
      </c>
      <c r="AG59">
        <v>54883.32</v>
      </c>
      <c r="AL59" s="76">
        <f t="shared" si="1"/>
        <v>320697.24</v>
      </c>
      <c r="AM59" s="31">
        <f t="shared" si="2"/>
        <v>465</v>
      </c>
      <c r="AN59" s="21">
        <f t="shared" si="3"/>
        <v>320232.24</v>
      </c>
      <c r="AO59" s="15">
        <f t="shared" si="4"/>
        <v>495313.88</v>
      </c>
      <c r="AP59" s="16">
        <f t="shared" si="5"/>
        <v>385249.58</v>
      </c>
      <c r="AQ59" s="26">
        <f t="shared" si="6"/>
        <v>110064.29999999999</v>
      </c>
    </row>
    <row r="60" spans="1:43" x14ac:dyDescent="0.25">
      <c r="A60" t="s">
        <v>537</v>
      </c>
      <c r="B60" t="s">
        <v>538</v>
      </c>
      <c r="C60" s="71">
        <v>2740</v>
      </c>
      <c r="D60" s="58" t="s">
        <v>1307</v>
      </c>
      <c r="E60" t="s">
        <v>3245</v>
      </c>
      <c r="F60" s="301">
        <v>63909.17</v>
      </c>
      <c r="G60" s="301">
        <v>2549</v>
      </c>
      <c r="H60" s="301">
        <v>96505.64</v>
      </c>
      <c r="J60">
        <v>1886782.39</v>
      </c>
      <c r="K60">
        <v>157143.67999999999</v>
      </c>
      <c r="O60" s="301">
        <v>7</v>
      </c>
      <c r="Q60" s="301">
        <v>929.34</v>
      </c>
      <c r="T60">
        <v>-1723284.37</v>
      </c>
      <c r="U60">
        <v>3909726.18</v>
      </c>
      <c r="W60" s="301">
        <v>256371.6</v>
      </c>
      <c r="AA60" s="301">
        <v>348831</v>
      </c>
      <c r="AB60" s="301">
        <v>4500</v>
      </c>
      <c r="AC60">
        <v>379566</v>
      </c>
      <c r="AF60">
        <v>117740.18</v>
      </c>
      <c r="AG60">
        <v>45859.69</v>
      </c>
      <c r="AL60" s="76">
        <f t="shared" si="1"/>
        <v>162963.81</v>
      </c>
      <c r="AM60" s="31">
        <f t="shared" si="2"/>
        <v>936.34</v>
      </c>
      <c r="AN60" s="21">
        <f t="shared" si="3"/>
        <v>162027.47</v>
      </c>
      <c r="AO60" s="15">
        <f t="shared" si="4"/>
        <v>609702.6</v>
      </c>
      <c r="AP60" s="16">
        <f t="shared" si="5"/>
        <v>543165.87</v>
      </c>
      <c r="AQ60" s="26">
        <f t="shared" si="6"/>
        <v>66536.729999999981</v>
      </c>
    </row>
    <row r="61" spans="1:43" ht="15.75" customHeight="1" x14ac:dyDescent="0.25">
      <c r="A61" t="s">
        <v>537</v>
      </c>
      <c r="B61" t="s">
        <v>538</v>
      </c>
      <c r="C61" s="71">
        <v>4108</v>
      </c>
      <c r="D61" s="58" t="s">
        <v>1308</v>
      </c>
      <c r="E61" t="s">
        <v>3246</v>
      </c>
      <c r="F61" s="301">
        <v>473412.55</v>
      </c>
      <c r="G61" s="301">
        <v>0</v>
      </c>
      <c r="H61" s="301">
        <v>32395.3</v>
      </c>
      <c r="J61">
        <v>56340.12</v>
      </c>
      <c r="K61">
        <v>812136</v>
      </c>
      <c r="N61" s="301">
        <v>3000</v>
      </c>
      <c r="O61" s="301">
        <v>0</v>
      </c>
      <c r="Q61" s="301">
        <v>236.03</v>
      </c>
      <c r="T61">
        <v>-1162658.96</v>
      </c>
      <c r="U61">
        <v>2469567.41</v>
      </c>
      <c r="W61" s="301">
        <v>230767.39</v>
      </c>
      <c r="AA61" s="301">
        <v>292767</v>
      </c>
      <c r="AB61" s="301">
        <v>1500</v>
      </c>
      <c r="AC61">
        <v>319993.15999999997</v>
      </c>
      <c r="AD61">
        <v>960</v>
      </c>
      <c r="AF61">
        <v>70798.710000000006</v>
      </c>
      <c r="AG61">
        <v>27118.03</v>
      </c>
      <c r="AL61" s="76">
        <f t="shared" si="1"/>
        <v>505807.85</v>
      </c>
      <c r="AM61" s="31">
        <f t="shared" si="2"/>
        <v>3236.03</v>
      </c>
      <c r="AN61" s="21">
        <f t="shared" si="3"/>
        <v>502571.81999999995</v>
      </c>
      <c r="AO61" s="15">
        <f t="shared" si="4"/>
        <v>525034.39</v>
      </c>
      <c r="AP61" s="16">
        <f t="shared" si="5"/>
        <v>418869.9</v>
      </c>
      <c r="AQ61" s="26">
        <f t="shared" si="6"/>
        <v>106164.48999999999</v>
      </c>
    </row>
    <row r="62" spans="1:43" x14ac:dyDescent="0.25">
      <c r="A62" t="s">
        <v>537</v>
      </c>
      <c r="B62" t="s">
        <v>538</v>
      </c>
      <c r="C62" s="71">
        <v>2522</v>
      </c>
      <c r="D62" s="58" t="s">
        <v>1309</v>
      </c>
      <c r="E62" t="s">
        <v>3331</v>
      </c>
      <c r="F62" s="301">
        <v>377645.92</v>
      </c>
      <c r="G62" s="301">
        <v>0</v>
      </c>
      <c r="H62" s="301">
        <v>64266.93</v>
      </c>
      <c r="J62">
        <v>318779.38</v>
      </c>
      <c r="K62">
        <v>143095.1</v>
      </c>
      <c r="N62" s="301">
        <v>3000</v>
      </c>
      <c r="O62" s="301">
        <v>5500</v>
      </c>
      <c r="Q62" s="301">
        <v>35.04</v>
      </c>
      <c r="T62">
        <v>-1271975.49</v>
      </c>
      <c r="U62">
        <v>2114448.44</v>
      </c>
      <c r="W62" s="301">
        <v>270884.47999999998</v>
      </c>
      <c r="AA62" s="301">
        <v>332514</v>
      </c>
      <c r="AB62" s="301">
        <v>4500</v>
      </c>
      <c r="AC62">
        <v>337014</v>
      </c>
      <c r="AF62">
        <v>153605.21</v>
      </c>
      <c r="AG62">
        <v>19074.93</v>
      </c>
      <c r="AL62" s="76">
        <f t="shared" si="1"/>
        <v>441912.85</v>
      </c>
      <c r="AM62" s="31">
        <f t="shared" si="2"/>
        <v>8535.0400000000009</v>
      </c>
      <c r="AN62" s="21">
        <f t="shared" si="3"/>
        <v>433377.81</v>
      </c>
      <c r="AO62" s="15">
        <f t="shared" si="4"/>
        <v>607898.48</v>
      </c>
      <c r="AP62" s="16">
        <f t="shared" si="5"/>
        <v>509694.13999999996</v>
      </c>
      <c r="AQ62" s="26">
        <f t="shared" si="6"/>
        <v>98204.340000000026</v>
      </c>
    </row>
    <row r="63" spans="1:43" x14ac:dyDescent="0.25">
      <c r="A63" t="s">
        <v>537</v>
      </c>
      <c r="B63" t="s">
        <v>538</v>
      </c>
      <c r="C63" s="71">
        <v>1433</v>
      </c>
      <c r="D63" s="58" t="s">
        <v>1310</v>
      </c>
      <c r="E63" t="s">
        <v>3334</v>
      </c>
      <c r="F63" s="301">
        <v>304139.64</v>
      </c>
      <c r="G63" s="301">
        <v>0</v>
      </c>
      <c r="H63" s="301">
        <v>4362.7</v>
      </c>
      <c r="J63">
        <v>1563552.97</v>
      </c>
      <c r="K63">
        <v>77371.009999999995</v>
      </c>
      <c r="O63" s="301">
        <v>0</v>
      </c>
      <c r="Q63" s="301">
        <v>0</v>
      </c>
      <c r="T63">
        <v>-898121.85</v>
      </c>
      <c r="U63">
        <v>2791483.6</v>
      </c>
      <c r="W63" s="301">
        <v>200507.15</v>
      </c>
      <c r="AA63" s="301">
        <v>413066</v>
      </c>
      <c r="AB63" s="301">
        <v>56400</v>
      </c>
      <c r="AC63">
        <v>450418</v>
      </c>
      <c r="AD63">
        <v>1320</v>
      </c>
      <c r="AF63">
        <v>71524.83</v>
      </c>
      <c r="AG63">
        <v>37250.75</v>
      </c>
      <c r="AL63" s="76">
        <f t="shared" si="1"/>
        <v>308502.34000000003</v>
      </c>
      <c r="AM63" s="31">
        <f t="shared" si="2"/>
        <v>0</v>
      </c>
      <c r="AN63" s="21">
        <f t="shared" si="3"/>
        <v>308502.34000000003</v>
      </c>
      <c r="AO63" s="15">
        <f t="shared" si="4"/>
        <v>669973.15</v>
      </c>
      <c r="AP63" s="16">
        <f t="shared" si="5"/>
        <v>560513.58000000007</v>
      </c>
      <c r="AQ63" s="26">
        <f t="shared" si="6"/>
        <v>109459.56999999995</v>
      </c>
    </row>
    <row r="64" spans="1:43" x14ac:dyDescent="0.25">
      <c r="A64" t="s">
        <v>541</v>
      </c>
      <c r="B64" t="s">
        <v>542</v>
      </c>
      <c r="C64" s="71">
        <v>4846</v>
      </c>
      <c r="D64" s="58" t="s">
        <v>1311</v>
      </c>
      <c r="E64" t="s">
        <v>3247</v>
      </c>
      <c r="F64" s="301">
        <v>986334.12</v>
      </c>
      <c r="G64" s="301">
        <v>0</v>
      </c>
      <c r="H64" s="301">
        <v>454036.41</v>
      </c>
      <c r="J64">
        <v>290272.26</v>
      </c>
      <c r="K64">
        <v>217437.65</v>
      </c>
      <c r="P64" s="301">
        <v>15825</v>
      </c>
      <c r="Q64" s="301">
        <v>867.5</v>
      </c>
      <c r="T64">
        <v>176257.1</v>
      </c>
      <c r="U64">
        <v>1683662.57</v>
      </c>
      <c r="W64" s="301">
        <v>70697.09</v>
      </c>
      <c r="X64" s="301">
        <v>55600</v>
      </c>
      <c r="Y64" s="301">
        <v>84.69</v>
      </c>
      <c r="AA64" s="301">
        <v>615078</v>
      </c>
      <c r="AB64" s="301">
        <v>95001</v>
      </c>
      <c r="AC64">
        <v>647371</v>
      </c>
      <c r="AF64">
        <v>109858.54</v>
      </c>
      <c r="AG64">
        <v>32662.97</v>
      </c>
      <c r="AL64" s="76">
        <f t="shared" si="1"/>
        <v>1440370.53</v>
      </c>
      <c r="AM64" s="31">
        <f t="shared" si="2"/>
        <v>16692.5</v>
      </c>
      <c r="AN64" s="21">
        <f t="shared" si="3"/>
        <v>1423678.03</v>
      </c>
      <c r="AO64" s="15">
        <f t="shared" si="4"/>
        <v>836460.78</v>
      </c>
      <c r="AP64" s="16">
        <f t="shared" si="5"/>
        <v>789892.51</v>
      </c>
      <c r="AQ64" s="26">
        <f t="shared" si="6"/>
        <v>46568.270000000019</v>
      </c>
    </row>
    <row r="65" spans="1:43" x14ac:dyDescent="0.25">
      <c r="A65" t="s">
        <v>541</v>
      </c>
      <c r="B65" t="s">
        <v>542</v>
      </c>
      <c r="C65" s="71">
        <v>2013</v>
      </c>
      <c r="D65" s="58" t="s">
        <v>1312</v>
      </c>
      <c r="E65" t="s">
        <v>3248</v>
      </c>
      <c r="F65" s="301">
        <v>736688.28</v>
      </c>
      <c r="G65" s="301">
        <v>0</v>
      </c>
      <c r="H65" s="301">
        <v>47394.17</v>
      </c>
      <c r="J65">
        <v>-27797.51</v>
      </c>
      <c r="K65">
        <v>313161.45</v>
      </c>
      <c r="P65" s="301">
        <v>74250</v>
      </c>
      <c r="Q65" s="301">
        <v>484</v>
      </c>
      <c r="S65">
        <v>-1786917.21</v>
      </c>
      <c r="T65">
        <v>1565047.72</v>
      </c>
      <c r="U65">
        <v>1188971.67</v>
      </c>
      <c r="W65" s="301">
        <v>156275.29999999999</v>
      </c>
      <c r="AA65" s="301">
        <v>228240</v>
      </c>
      <c r="AB65" s="301">
        <v>64686</v>
      </c>
      <c r="AC65">
        <v>262092</v>
      </c>
      <c r="AF65">
        <v>87801.23</v>
      </c>
      <c r="AG65">
        <v>52047.86</v>
      </c>
      <c r="AL65" s="76">
        <f t="shared" si="1"/>
        <v>784082.45000000007</v>
      </c>
      <c r="AM65" s="31">
        <f t="shared" si="2"/>
        <v>74734</v>
      </c>
      <c r="AN65" s="21">
        <f t="shared" si="3"/>
        <v>709348.45000000007</v>
      </c>
      <c r="AO65" s="15">
        <f t="shared" si="4"/>
        <v>449201.3</v>
      </c>
      <c r="AP65" s="16">
        <f t="shared" si="5"/>
        <v>401941.08999999997</v>
      </c>
      <c r="AQ65" s="26">
        <f t="shared" si="6"/>
        <v>47260.210000000021</v>
      </c>
    </row>
    <row r="66" spans="1:43" x14ac:dyDescent="0.25">
      <c r="A66" t="s">
        <v>541</v>
      </c>
      <c r="B66" t="s">
        <v>542</v>
      </c>
      <c r="C66" s="71">
        <v>1672</v>
      </c>
      <c r="D66" s="58" t="s">
        <v>1313</v>
      </c>
      <c r="E66" t="s">
        <v>3249</v>
      </c>
      <c r="F66" s="301">
        <v>439940.39</v>
      </c>
      <c r="G66" s="301">
        <v>0</v>
      </c>
      <c r="H66" s="301">
        <v>66202.05</v>
      </c>
      <c r="J66">
        <v>367672.54</v>
      </c>
      <c r="K66">
        <v>222137.89</v>
      </c>
      <c r="Q66" s="301">
        <v>542</v>
      </c>
      <c r="T66">
        <v>-920836.9</v>
      </c>
      <c r="U66">
        <v>2121250.9300000002</v>
      </c>
      <c r="W66" s="301">
        <v>87668.19</v>
      </c>
      <c r="AA66" s="301">
        <v>322332</v>
      </c>
      <c r="AB66" s="301">
        <v>10500</v>
      </c>
      <c r="AC66">
        <v>385605</v>
      </c>
      <c r="AF66">
        <v>66772.34</v>
      </c>
      <c r="AG66">
        <v>55985.1</v>
      </c>
      <c r="AL66" s="76">
        <f t="shared" si="1"/>
        <v>506142.44</v>
      </c>
      <c r="AM66" s="31">
        <f t="shared" si="2"/>
        <v>542</v>
      </c>
      <c r="AN66" s="21">
        <f t="shared" si="3"/>
        <v>505600.44</v>
      </c>
      <c r="AO66" s="15">
        <f t="shared" si="4"/>
        <v>420500.19</v>
      </c>
      <c r="AP66" s="16">
        <f t="shared" si="5"/>
        <v>508362.43999999994</v>
      </c>
      <c r="AQ66" s="26">
        <f t="shared" si="6"/>
        <v>-87862.249999999942</v>
      </c>
    </row>
    <row r="67" spans="1:43" x14ac:dyDescent="0.25">
      <c r="A67" t="s">
        <v>541</v>
      </c>
      <c r="B67" t="s">
        <v>542</v>
      </c>
      <c r="C67" s="71">
        <v>4546</v>
      </c>
      <c r="D67" s="58" t="s">
        <v>1314</v>
      </c>
      <c r="E67" t="s">
        <v>3250</v>
      </c>
      <c r="F67" s="301">
        <v>637035.78</v>
      </c>
      <c r="G67" s="301">
        <v>55000</v>
      </c>
      <c r="H67" s="301">
        <v>245710.2</v>
      </c>
      <c r="J67">
        <v>8</v>
      </c>
      <c r="K67">
        <v>410869.33</v>
      </c>
      <c r="P67" s="301">
        <v>5800</v>
      </c>
      <c r="Q67" s="301">
        <v>1581</v>
      </c>
      <c r="T67">
        <v>-217371.63</v>
      </c>
      <c r="U67">
        <v>1374864.38</v>
      </c>
      <c r="W67" s="301">
        <v>361279.43</v>
      </c>
      <c r="X67" s="301">
        <v>142000</v>
      </c>
      <c r="Y67" s="301">
        <v>381.85</v>
      </c>
      <c r="AA67" s="301">
        <v>396340</v>
      </c>
      <c r="AC67">
        <v>493529.02</v>
      </c>
      <c r="AF67">
        <v>131872.29999999999</v>
      </c>
      <c r="AG67">
        <v>42350.400000000001</v>
      </c>
      <c r="AL67" s="76">
        <f t="shared" si="1"/>
        <v>937745.98</v>
      </c>
      <c r="AM67" s="31">
        <f t="shared" si="2"/>
        <v>7381</v>
      </c>
      <c r="AN67" s="21">
        <f t="shared" si="3"/>
        <v>930364.98</v>
      </c>
      <c r="AO67" s="15">
        <f t="shared" si="4"/>
        <v>900001.28000000003</v>
      </c>
      <c r="AP67" s="16">
        <f t="shared" si="5"/>
        <v>667751.72000000009</v>
      </c>
      <c r="AQ67" s="26">
        <f t="shared" si="6"/>
        <v>232249.55999999994</v>
      </c>
    </row>
    <row r="68" spans="1:43" x14ac:dyDescent="0.25">
      <c r="A68" t="s">
        <v>541</v>
      </c>
      <c r="B68" t="s">
        <v>542</v>
      </c>
      <c r="C68" s="71">
        <v>3867</v>
      </c>
      <c r="D68" s="58" t="s">
        <v>1315</v>
      </c>
      <c r="E68" t="s">
        <v>3251</v>
      </c>
      <c r="F68" s="301">
        <v>631674.41</v>
      </c>
      <c r="G68" s="301">
        <v>0</v>
      </c>
      <c r="H68" s="301">
        <v>116797.46</v>
      </c>
      <c r="J68">
        <v>263204.59000000003</v>
      </c>
      <c r="K68">
        <v>755138.54</v>
      </c>
      <c r="P68" s="301">
        <v>30000</v>
      </c>
      <c r="Q68" s="301">
        <v>1160</v>
      </c>
      <c r="T68">
        <v>-1093095.8500000001</v>
      </c>
      <c r="U68">
        <v>2680574.06</v>
      </c>
      <c r="W68" s="301">
        <v>476450.97</v>
      </c>
      <c r="AA68" s="301">
        <v>857998.2</v>
      </c>
      <c r="AB68" s="301">
        <v>13500</v>
      </c>
      <c r="AC68">
        <v>998659.2</v>
      </c>
      <c r="AF68">
        <v>112400.46</v>
      </c>
      <c r="AG68">
        <v>119312.72</v>
      </c>
      <c r="AL68" s="76">
        <f t="shared" si="1"/>
        <v>748471.87</v>
      </c>
      <c r="AM68" s="31">
        <f t="shared" si="2"/>
        <v>31160</v>
      </c>
      <c r="AN68" s="21">
        <f t="shared" si="3"/>
        <v>717311.87</v>
      </c>
      <c r="AO68" s="15">
        <f t="shared" si="4"/>
        <v>1347949.17</v>
      </c>
      <c r="AP68" s="16">
        <f t="shared" si="5"/>
        <v>1230372.3799999999</v>
      </c>
      <c r="AQ68" s="26">
        <f t="shared" si="6"/>
        <v>117576.79000000004</v>
      </c>
    </row>
    <row r="69" spans="1:43" x14ac:dyDescent="0.25">
      <c r="A69" t="s">
        <v>541</v>
      </c>
      <c r="B69" t="s">
        <v>542</v>
      </c>
      <c r="C69" s="71">
        <v>2282</v>
      </c>
      <c r="D69" s="58" t="s">
        <v>1316</v>
      </c>
      <c r="E69" t="s">
        <v>3252</v>
      </c>
      <c r="F69" s="301">
        <v>698935.05</v>
      </c>
      <c r="G69" s="301">
        <v>5000</v>
      </c>
      <c r="H69" s="301">
        <v>152703.89000000001</v>
      </c>
      <c r="J69">
        <v>10014</v>
      </c>
      <c r="K69">
        <v>405371.44</v>
      </c>
      <c r="P69" s="301">
        <v>4020</v>
      </c>
      <c r="Q69" s="301">
        <v>3421.1</v>
      </c>
      <c r="R69">
        <v>5000</v>
      </c>
      <c r="T69">
        <v>-964404.7</v>
      </c>
      <c r="U69">
        <v>2191965</v>
      </c>
      <c r="W69" s="301">
        <v>117031.06</v>
      </c>
      <c r="AA69" s="301">
        <v>342900</v>
      </c>
      <c r="AC69">
        <v>395146</v>
      </c>
      <c r="AE69">
        <v>3104</v>
      </c>
      <c r="AF69">
        <v>52598.91</v>
      </c>
      <c r="AG69">
        <v>21159.17</v>
      </c>
      <c r="AL69" s="76">
        <f t="shared" ref="AL69:AL132" si="7">SUM(F69:I69)</f>
        <v>856638.94000000006</v>
      </c>
      <c r="AM69" s="31">
        <f t="shared" ref="AM69:AM132" si="8">SUM(N69:Q69)</f>
        <v>7441.1</v>
      </c>
      <c r="AN69" s="21">
        <f t="shared" ref="AN69:AN132" si="9">AL69-AM69</f>
        <v>849197.84000000008</v>
      </c>
      <c r="AO69" s="15">
        <f t="shared" ref="AO69:AO132" si="10">SUM(V69:AB69)</f>
        <v>459931.06</v>
      </c>
      <c r="AP69" s="16">
        <f t="shared" ref="AP69:AP132" si="11">SUM(AC69:AK69)</f>
        <v>472008.08</v>
      </c>
      <c r="AQ69" s="26">
        <f t="shared" ref="AQ69:AQ132" si="12">AO69-AP69</f>
        <v>-12077.020000000019</v>
      </c>
    </row>
    <row r="70" spans="1:43" x14ac:dyDescent="0.25">
      <c r="A70" t="s">
        <v>541</v>
      </c>
      <c r="B70" t="s">
        <v>542</v>
      </c>
      <c r="C70" s="71">
        <v>2718</v>
      </c>
      <c r="D70" s="58" t="s">
        <v>1317</v>
      </c>
      <c r="E70" t="s">
        <v>3253</v>
      </c>
      <c r="F70" s="301">
        <v>866847.03</v>
      </c>
      <c r="G70" s="301">
        <v>0</v>
      </c>
      <c r="H70" s="301">
        <v>93309.13</v>
      </c>
      <c r="J70">
        <v>10030.74</v>
      </c>
      <c r="K70">
        <v>400671.11</v>
      </c>
      <c r="Q70" s="301">
        <v>451</v>
      </c>
      <c r="T70">
        <v>157791.46</v>
      </c>
      <c r="U70">
        <v>1302561.3500000001</v>
      </c>
      <c r="W70" s="301">
        <v>126241.81</v>
      </c>
      <c r="X70" s="301">
        <v>510</v>
      </c>
      <c r="AA70" s="301">
        <v>406927.5</v>
      </c>
      <c r="AC70">
        <v>454142.5</v>
      </c>
      <c r="AF70">
        <v>81348.399999999994</v>
      </c>
      <c r="AG70">
        <v>40561.410000000003</v>
      </c>
      <c r="AI70">
        <v>14222.8</v>
      </c>
      <c r="AL70" s="76">
        <f t="shared" si="7"/>
        <v>960156.16000000003</v>
      </c>
      <c r="AM70" s="31">
        <f t="shared" si="8"/>
        <v>451</v>
      </c>
      <c r="AN70" s="21">
        <f t="shared" si="9"/>
        <v>959705.16</v>
      </c>
      <c r="AO70" s="15">
        <f t="shared" si="10"/>
        <v>533679.31000000006</v>
      </c>
      <c r="AP70" s="16">
        <f t="shared" si="11"/>
        <v>590275.1100000001</v>
      </c>
      <c r="AQ70" s="26">
        <f t="shared" si="12"/>
        <v>-56595.800000000047</v>
      </c>
    </row>
    <row r="71" spans="1:43" x14ac:dyDescent="0.25">
      <c r="A71" t="s">
        <v>541</v>
      </c>
      <c r="B71" t="s">
        <v>542</v>
      </c>
      <c r="C71" s="71">
        <v>4883</v>
      </c>
      <c r="D71" s="58" t="s">
        <v>1318</v>
      </c>
      <c r="E71" t="s">
        <v>3254</v>
      </c>
      <c r="F71" s="301">
        <v>1033864.35</v>
      </c>
      <c r="G71" s="301">
        <v>0</v>
      </c>
      <c r="H71" s="301">
        <v>79249.789999999994</v>
      </c>
      <c r="J71">
        <v>352139.96</v>
      </c>
      <c r="K71">
        <v>268236.51</v>
      </c>
      <c r="P71" s="301">
        <v>54200</v>
      </c>
      <c r="Q71" s="301">
        <v>1922.5</v>
      </c>
      <c r="T71">
        <v>-84732.1</v>
      </c>
      <c r="U71">
        <v>1726865.73</v>
      </c>
      <c r="W71" s="301">
        <v>267092.25</v>
      </c>
      <c r="X71" s="301">
        <v>30390</v>
      </c>
      <c r="Y71" s="301">
        <v>71.739999999999995</v>
      </c>
      <c r="AA71" s="301">
        <v>402108.3</v>
      </c>
      <c r="AB71" s="301">
        <v>91800</v>
      </c>
      <c r="AC71">
        <v>510828.3</v>
      </c>
      <c r="AF71">
        <v>146500.18</v>
      </c>
      <c r="AG71">
        <v>23449.33</v>
      </c>
      <c r="AL71" s="76">
        <f t="shared" si="7"/>
        <v>1113114.1399999999</v>
      </c>
      <c r="AM71" s="31">
        <f t="shared" si="8"/>
        <v>56122.5</v>
      </c>
      <c r="AN71" s="21">
        <f t="shared" si="9"/>
        <v>1056991.6399999999</v>
      </c>
      <c r="AO71" s="15">
        <f t="shared" si="10"/>
        <v>791462.29</v>
      </c>
      <c r="AP71" s="16">
        <f t="shared" si="11"/>
        <v>680777.80999999994</v>
      </c>
      <c r="AQ71" s="26">
        <f t="shared" si="12"/>
        <v>110684.4800000001</v>
      </c>
    </row>
    <row r="72" spans="1:43" x14ac:dyDescent="0.25">
      <c r="A72" t="s">
        <v>541</v>
      </c>
      <c r="B72" t="s">
        <v>542</v>
      </c>
      <c r="C72" s="71">
        <v>4275</v>
      </c>
      <c r="D72" s="58" t="s">
        <v>1319</v>
      </c>
      <c r="E72" t="s">
        <v>3255</v>
      </c>
      <c r="F72" s="301">
        <v>416189.94</v>
      </c>
      <c r="G72" s="301">
        <v>0</v>
      </c>
      <c r="H72" s="301">
        <v>213014.57</v>
      </c>
      <c r="J72">
        <v>188556.05</v>
      </c>
      <c r="K72">
        <v>385935.58</v>
      </c>
      <c r="O72" s="301">
        <v>6150</v>
      </c>
      <c r="P72" s="301">
        <v>84300</v>
      </c>
      <c r="Q72" s="301">
        <v>0</v>
      </c>
      <c r="T72">
        <v>-241310.37</v>
      </c>
      <c r="U72">
        <v>1340923.19</v>
      </c>
      <c r="W72" s="301">
        <v>212760.29</v>
      </c>
      <c r="X72" s="301">
        <v>12600</v>
      </c>
      <c r="Y72" s="301">
        <v>318.70999999999998</v>
      </c>
      <c r="AA72" s="301">
        <v>549066</v>
      </c>
      <c r="AB72" s="301">
        <v>102600</v>
      </c>
      <c r="AC72">
        <v>660647</v>
      </c>
      <c r="AF72">
        <v>96360</v>
      </c>
      <c r="AG72">
        <v>37404.68</v>
      </c>
      <c r="AL72" s="76">
        <f t="shared" si="7"/>
        <v>629204.51</v>
      </c>
      <c r="AM72" s="31">
        <f t="shared" si="8"/>
        <v>90450</v>
      </c>
      <c r="AN72" s="21">
        <f t="shared" si="9"/>
        <v>538754.51</v>
      </c>
      <c r="AO72" s="15">
        <f t="shared" si="10"/>
        <v>877345</v>
      </c>
      <c r="AP72" s="16">
        <f t="shared" si="11"/>
        <v>794411.68</v>
      </c>
      <c r="AQ72" s="26">
        <f t="shared" si="12"/>
        <v>82933.319999999949</v>
      </c>
    </row>
    <row r="73" spans="1:43" x14ac:dyDescent="0.25">
      <c r="A73" t="s">
        <v>541</v>
      </c>
      <c r="B73" t="s">
        <v>542</v>
      </c>
      <c r="C73" s="71">
        <v>3121</v>
      </c>
      <c r="D73" s="58" t="s">
        <v>1320</v>
      </c>
      <c r="E73" t="s">
        <v>3256</v>
      </c>
      <c r="F73" s="301">
        <v>742425.3</v>
      </c>
      <c r="G73" s="301">
        <v>0</v>
      </c>
      <c r="H73" s="301">
        <v>189114.45</v>
      </c>
      <c r="J73">
        <v>548436.61</v>
      </c>
      <c r="K73">
        <v>163741.38</v>
      </c>
      <c r="O73" s="301">
        <v>1679.22</v>
      </c>
      <c r="P73" s="301">
        <v>129954</v>
      </c>
      <c r="Q73" s="301">
        <v>57931</v>
      </c>
      <c r="S73">
        <v>-24969.200000000001</v>
      </c>
      <c r="U73">
        <v>1495302.14</v>
      </c>
      <c r="W73" s="301">
        <v>355271.06</v>
      </c>
      <c r="AA73" s="301">
        <v>368769.9</v>
      </c>
      <c r="AC73">
        <v>444195.9</v>
      </c>
      <c r="AF73">
        <v>230019.26</v>
      </c>
      <c r="AG73">
        <v>29555.22</v>
      </c>
      <c r="AL73" s="76">
        <f t="shared" si="7"/>
        <v>931539.75</v>
      </c>
      <c r="AM73" s="31">
        <f t="shared" si="8"/>
        <v>189564.22</v>
      </c>
      <c r="AN73" s="21">
        <f t="shared" si="9"/>
        <v>741975.53</v>
      </c>
      <c r="AO73" s="15">
        <f t="shared" si="10"/>
        <v>724040.96</v>
      </c>
      <c r="AP73" s="16">
        <f t="shared" si="11"/>
        <v>703770.38</v>
      </c>
      <c r="AQ73" s="26">
        <f t="shared" si="12"/>
        <v>20270.579999999958</v>
      </c>
    </row>
    <row r="74" spans="1:43" x14ac:dyDescent="0.25">
      <c r="A74" t="s">
        <v>541</v>
      </c>
      <c r="B74" t="s">
        <v>542</v>
      </c>
      <c r="C74" s="71">
        <v>1601</v>
      </c>
      <c r="D74" s="58" t="s">
        <v>1321</v>
      </c>
      <c r="E74" t="s">
        <v>3257</v>
      </c>
      <c r="F74" s="301">
        <v>883801.39</v>
      </c>
      <c r="G74" s="301">
        <v>0</v>
      </c>
      <c r="H74" s="301">
        <v>71010.38</v>
      </c>
      <c r="J74">
        <v>1874174</v>
      </c>
      <c r="K74">
        <v>768535.01</v>
      </c>
      <c r="P74" s="301">
        <v>31106.9</v>
      </c>
      <c r="Q74" s="301">
        <v>415</v>
      </c>
      <c r="T74">
        <v>3004360.46</v>
      </c>
      <c r="U74">
        <v>464694.52</v>
      </c>
      <c r="W74" s="301">
        <v>155335.89000000001</v>
      </c>
      <c r="X74" s="301">
        <v>6000.9</v>
      </c>
      <c r="Y74" s="301">
        <v>191.51</v>
      </c>
      <c r="AA74" s="301">
        <v>388797.3</v>
      </c>
      <c r="AB74" s="301">
        <v>153800</v>
      </c>
      <c r="AC74">
        <v>414664.3</v>
      </c>
      <c r="AF74">
        <v>75093.240000000005</v>
      </c>
      <c r="AG74">
        <v>80683.16</v>
      </c>
      <c r="AJ74">
        <v>1</v>
      </c>
      <c r="AL74" s="76">
        <f t="shared" si="7"/>
        <v>954811.77</v>
      </c>
      <c r="AM74" s="31">
        <f t="shared" si="8"/>
        <v>31521.9</v>
      </c>
      <c r="AN74" s="21">
        <f t="shared" si="9"/>
        <v>923289.87</v>
      </c>
      <c r="AO74" s="15">
        <f t="shared" si="10"/>
        <v>704125.6</v>
      </c>
      <c r="AP74" s="16">
        <f t="shared" si="11"/>
        <v>570441.69999999995</v>
      </c>
      <c r="AQ74" s="26">
        <f t="shared" si="12"/>
        <v>133683.90000000002</v>
      </c>
    </row>
    <row r="75" spans="1:43" x14ac:dyDescent="0.25">
      <c r="A75" t="s">
        <v>541</v>
      </c>
      <c r="B75" t="s">
        <v>542</v>
      </c>
      <c r="C75" s="71">
        <v>4298</v>
      </c>
      <c r="D75" s="58" t="s">
        <v>1322</v>
      </c>
      <c r="E75" t="s">
        <v>3258</v>
      </c>
      <c r="F75" s="301">
        <v>758948.19</v>
      </c>
      <c r="G75" s="301">
        <v>0</v>
      </c>
      <c r="H75" s="301">
        <v>105602.69</v>
      </c>
      <c r="J75">
        <v>1074359.8400000001</v>
      </c>
      <c r="K75">
        <v>236183.77</v>
      </c>
      <c r="O75" s="301">
        <v>5500</v>
      </c>
      <c r="P75" s="301">
        <v>50220</v>
      </c>
      <c r="Q75" s="301">
        <v>0</v>
      </c>
      <c r="T75">
        <v>1187580.93</v>
      </c>
      <c r="U75">
        <v>961521.58</v>
      </c>
      <c r="W75" s="301">
        <v>34978.370000000003</v>
      </c>
      <c r="X75" s="301">
        <v>19800</v>
      </c>
      <c r="Y75" s="301">
        <v>345.87</v>
      </c>
      <c r="AA75" s="301">
        <v>332103</v>
      </c>
      <c r="AB75" s="301">
        <v>189400</v>
      </c>
      <c r="AC75">
        <v>395336</v>
      </c>
      <c r="AF75">
        <v>74530.14</v>
      </c>
      <c r="AG75">
        <v>56509.120000000003</v>
      </c>
      <c r="AJ75">
        <v>30230</v>
      </c>
      <c r="AL75" s="76">
        <f t="shared" si="7"/>
        <v>864550.87999999989</v>
      </c>
      <c r="AM75" s="31">
        <f t="shared" si="8"/>
        <v>55720</v>
      </c>
      <c r="AN75" s="21">
        <f t="shared" si="9"/>
        <v>808830.87999999989</v>
      </c>
      <c r="AO75" s="15">
        <f t="shared" si="10"/>
        <v>576627.24</v>
      </c>
      <c r="AP75" s="16">
        <f t="shared" si="11"/>
        <v>556605.26</v>
      </c>
      <c r="AQ75" s="26">
        <f t="shared" si="12"/>
        <v>20021.979999999981</v>
      </c>
    </row>
    <row r="76" spans="1:43" x14ac:dyDescent="0.25">
      <c r="A76" t="s">
        <v>541</v>
      </c>
      <c r="B76" t="s">
        <v>542</v>
      </c>
      <c r="C76" s="71">
        <v>4211</v>
      </c>
      <c r="D76" s="58" t="s">
        <v>1323</v>
      </c>
      <c r="E76" t="s">
        <v>3259</v>
      </c>
      <c r="F76" s="301">
        <v>881835.53</v>
      </c>
      <c r="G76" s="301">
        <v>0</v>
      </c>
      <c r="H76" s="301">
        <v>79773.94</v>
      </c>
      <c r="J76">
        <v>1485836.59</v>
      </c>
      <c r="K76">
        <v>635373.6</v>
      </c>
      <c r="Q76" s="301">
        <v>1068</v>
      </c>
      <c r="T76">
        <v>666455.65</v>
      </c>
      <c r="U76">
        <v>2317512.06</v>
      </c>
      <c r="W76" s="301">
        <v>215476.7</v>
      </c>
      <c r="Y76" s="301">
        <v>149.5</v>
      </c>
      <c r="AA76" s="301">
        <v>315063</v>
      </c>
      <c r="AB76" s="301">
        <v>107700</v>
      </c>
      <c r="AC76">
        <v>382851</v>
      </c>
      <c r="AF76">
        <v>78514.710000000006</v>
      </c>
      <c r="AG76">
        <v>53589.54</v>
      </c>
      <c r="AL76" s="76">
        <f t="shared" si="7"/>
        <v>961609.47</v>
      </c>
      <c r="AM76" s="31">
        <f t="shared" si="8"/>
        <v>1068</v>
      </c>
      <c r="AN76" s="21">
        <f t="shared" si="9"/>
        <v>960541.47</v>
      </c>
      <c r="AO76" s="15">
        <f t="shared" si="10"/>
        <v>638389.19999999995</v>
      </c>
      <c r="AP76" s="16">
        <f t="shared" si="11"/>
        <v>514955.25</v>
      </c>
      <c r="AQ76" s="26">
        <f t="shared" si="12"/>
        <v>123433.94999999995</v>
      </c>
    </row>
    <row r="77" spans="1:43" x14ac:dyDescent="0.25">
      <c r="A77" t="s">
        <v>541</v>
      </c>
      <c r="B77" t="s">
        <v>542</v>
      </c>
      <c r="C77" s="71">
        <v>3166</v>
      </c>
      <c r="D77" s="58" t="s">
        <v>1324</v>
      </c>
      <c r="E77" t="s">
        <v>3260</v>
      </c>
      <c r="F77" s="301">
        <v>857295.7</v>
      </c>
      <c r="G77" s="301">
        <v>0</v>
      </c>
      <c r="H77" s="301">
        <v>37462.71</v>
      </c>
      <c r="J77">
        <v>434755.93</v>
      </c>
      <c r="K77">
        <v>245137.28</v>
      </c>
      <c r="P77" s="301">
        <v>259010</v>
      </c>
      <c r="Q77" s="301">
        <v>537</v>
      </c>
      <c r="T77">
        <v>-867626.81</v>
      </c>
      <c r="U77">
        <v>2233839.69</v>
      </c>
      <c r="W77" s="301">
        <v>73091.8</v>
      </c>
      <c r="X77" s="301">
        <v>17100</v>
      </c>
      <c r="Y77" s="301">
        <v>135.52000000000001</v>
      </c>
      <c r="AA77" s="301">
        <v>385164</v>
      </c>
      <c r="AB77" s="301">
        <v>84900</v>
      </c>
      <c r="AC77">
        <v>425901</v>
      </c>
      <c r="AF77">
        <v>108504.03</v>
      </c>
      <c r="AG77">
        <v>53423.57</v>
      </c>
      <c r="AL77" s="76">
        <f t="shared" si="7"/>
        <v>894758.40999999992</v>
      </c>
      <c r="AM77" s="31">
        <f t="shared" si="8"/>
        <v>259547</v>
      </c>
      <c r="AN77" s="21">
        <f t="shared" si="9"/>
        <v>635211.40999999992</v>
      </c>
      <c r="AO77" s="15">
        <f t="shared" si="10"/>
        <v>560391.32000000007</v>
      </c>
      <c r="AP77" s="16">
        <f t="shared" si="11"/>
        <v>587828.6</v>
      </c>
      <c r="AQ77" s="26">
        <f t="shared" si="12"/>
        <v>-27437.279999999912</v>
      </c>
    </row>
    <row r="78" spans="1:43" x14ac:dyDescent="0.25">
      <c r="A78" t="s">
        <v>541</v>
      </c>
      <c r="B78" t="s">
        <v>542</v>
      </c>
      <c r="C78" s="71">
        <v>2186</v>
      </c>
      <c r="D78" s="58" t="s">
        <v>1325</v>
      </c>
      <c r="E78" t="s">
        <v>3332</v>
      </c>
      <c r="F78" s="301">
        <v>626795.4</v>
      </c>
      <c r="G78" s="301">
        <v>0</v>
      </c>
      <c r="H78" s="301">
        <v>54266.61</v>
      </c>
      <c r="J78">
        <v>146136.24</v>
      </c>
      <c r="K78">
        <v>512426.77</v>
      </c>
      <c r="Q78" s="301">
        <v>1380</v>
      </c>
      <c r="T78">
        <v>-1257596.3899999999</v>
      </c>
      <c r="U78">
        <v>2560558.21</v>
      </c>
      <c r="W78" s="301">
        <v>171964.56</v>
      </c>
      <c r="Y78" s="301">
        <v>75.040000000000006</v>
      </c>
      <c r="AA78" s="301">
        <v>367452</v>
      </c>
      <c r="AB78" s="301">
        <v>65700</v>
      </c>
      <c r="AC78">
        <v>424279</v>
      </c>
      <c r="AF78">
        <v>75349.350000000006</v>
      </c>
      <c r="AG78">
        <v>43261.41</v>
      </c>
      <c r="AJ78">
        <v>18.64</v>
      </c>
      <c r="AL78" s="76">
        <f t="shared" si="7"/>
        <v>681062.01</v>
      </c>
      <c r="AM78" s="31">
        <f t="shared" si="8"/>
        <v>1380</v>
      </c>
      <c r="AN78" s="21">
        <f t="shared" si="9"/>
        <v>679682.01</v>
      </c>
      <c r="AO78" s="15">
        <f t="shared" si="10"/>
        <v>605191.6</v>
      </c>
      <c r="AP78" s="16">
        <f t="shared" si="11"/>
        <v>542908.4</v>
      </c>
      <c r="AQ78" s="26">
        <f t="shared" si="12"/>
        <v>62283.199999999953</v>
      </c>
    </row>
    <row r="79" spans="1:43" x14ac:dyDescent="0.25">
      <c r="A79" t="s">
        <v>545</v>
      </c>
      <c r="B79" t="s">
        <v>546</v>
      </c>
      <c r="C79" s="71">
        <v>3311</v>
      </c>
      <c r="D79" s="58" t="s">
        <v>1326</v>
      </c>
      <c r="E79" t="s">
        <v>3261</v>
      </c>
      <c r="F79" s="301">
        <v>139372.82</v>
      </c>
      <c r="G79" s="301">
        <v>8485</v>
      </c>
      <c r="H79" s="301">
        <v>31229.040000000001</v>
      </c>
      <c r="J79">
        <v>145030.26999999999</v>
      </c>
      <c r="K79">
        <v>488493.03</v>
      </c>
      <c r="O79" s="301">
        <v>1350</v>
      </c>
      <c r="P79" s="301">
        <v>-31460</v>
      </c>
      <c r="Q79" s="301">
        <v>-863.31</v>
      </c>
      <c r="T79">
        <v>-280760.81</v>
      </c>
      <c r="U79">
        <v>1212676.51</v>
      </c>
      <c r="W79" s="301">
        <v>131721.06</v>
      </c>
      <c r="X79" s="301">
        <v>31460</v>
      </c>
      <c r="AA79" s="301">
        <v>179690</v>
      </c>
      <c r="AC79">
        <v>233553.5</v>
      </c>
      <c r="AE79">
        <v>1706</v>
      </c>
      <c r="AF79">
        <v>97546.21</v>
      </c>
      <c r="AG79">
        <v>4214.25</v>
      </c>
      <c r="AL79" s="76">
        <f t="shared" si="7"/>
        <v>179086.86000000002</v>
      </c>
      <c r="AM79" s="31">
        <f t="shared" si="8"/>
        <v>-30973.31</v>
      </c>
      <c r="AN79" s="21">
        <f t="shared" si="9"/>
        <v>210060.17</v>
      </c>
      <c r="AO79" s="15">
        <f t="shared" si="10"/>
        <v>342871.06</v>
      </c>
      <c r="AP79" s="16">
        <f t="shared" si="11"/>
        <v>337019.96</v>
      </c>
      <c r="AQ79" s="26">
        <f t="shared" si="12"/>
        <v>5851.0999999999767</v>
      </c>
    </row>
    <row r="80" spans="1:43" x14ac:dyDescent="0.25">
      <c r="A80" t="s">
        <v>545</v>
      </c>
      <c r="B80" t="s">
        <v>546</v>
      </c>
      <c r="C80" s="71">
        <v>2139</v>
      </c>
      <c r="D80" s="58" t="s">
        <v>1327</v>
      </c>
      <c r="E80" t="s">
        <v>3262</v>
      </c>
      <c r="F80" s="301">
        <v>102879.92</v>
      </c>
      <c r="G80" s="301">
        <v>5475</v>
      </c>
      <c r="H80" s="301">
        <v>53108.26</v>
      </c>
      <c r="J80">
        <v>37879.86</v>
      </c>
      <c r="K80">
        <v>138676.85999999999</v>
      </c>
      <c r="O80" s="301">
        <v>25590</v>
      </c>
      <c r="P80" s="301">
        <v>168000</v>
      </c>
      <c r="Q80" s="301">
        <v>999.2</v>
      </c>
      <c r="T80">
        <v>-1514594.26</v>
      </c>
      <c r="U80">
        <v>1431387.54</v>
      </c>
      <c r="W80" s="301">
        <v>104454</v>
      </c>
      <c r="AA80" s="301">
        <v>317670</v>
      </c>
      <c r="AC80">
        <v>346209</v>
      </c>
      <c r="AF80">
        <v>90285.58</v>
      </c>
      <c r="AG80">
        <v>32792</v>
      </c>
      <c r="AL80" s="76">
        <f t="shared" si="7"/>
        <v>161463.18</v>
      </c>
      <c r="AM80" s="31">
        <f t="shared" si="8"/>
        <v>194589.2</v>
      </c>
      <c r="AN80" s="21">
        <f t="shared" si="9"/>
        <v>-33126.020000000019</v>
      </c>
      <c r="AO80" s="15">
        <f t="shared" si="10"/>
        <v>422124</v>
      </c>
      <c r="AP80" s="16">
        <f t="shared" si="11"/>
        <v>469286.58</v>
      </c>
      <c r="AQ80" s="26">
        <f t="shared" si="12"/>
        <v>-47162.580000000016</v>
      </c>
    </row>
    <row r="81" spans="1:43" x14ac:dyDescent="0.25">
      <c r="A81" t="s">
        <v>545</v>
      </c>
      <c r="B81" t="s">
        <v>546</v>
      </c>
      <c r="C81" s="71">
        <v>4074</v>
      </c>
      <c r="D81" s="58" t="s">
        <v>1328</v>
      </c>
      <c r="E81" t="s">
        <v>3263</v>
      </c>
      <c r="F81" s="301">
        <v>588886.54</v>
      </c>
      <c r="G81" s="301">
        <v>0</v>
      </c>
      <c r="H81" s="301">
        <v>15873.04</v>
      </c>
      <c r="J81">
        <v>335730.82</v>
      </c>
      <c r="K81">
        <v>849294.14</v>
      </c>
      <c r="O81" s="301">
        <v>44626</v>
      </c>
      <c r="P81" s="301">
        <v>152850</v>
      </c>
      <c r="Q81" s="301">
        <v>12598.21</v>
      </c>
      <c r="T81">
        <v>-410689.76</v>
      </c>
      <c r="U81">
        <v>2041384.85</v>
      </c>
      <c r="W81" s="301">
        <v>181204.1</v>
      </c>
      <c r="X81" s="301">
        <v>6000</v>
      </c>
      <c r="AA81" s="301">
        <v>632760</v>
      </c>
      <c r="AB81" s="301">
        <v>143650</v>
      </c>
      <c r="AC81">
        <v>705030</v>
      </c>
      <c r="AF81">
        <v>73994.100000000006</v>
      </c>
      <c r="AG81">
        <v>41018.44</v>
      </c>
      <c r="AJ81">
        <v>43746</v>
      </c>
      <c r="AL81" s="76">
        <f t="shared" si="7"/>
        <v>604759.58000000007</v>
      </c>
      <c r="AM81" s="31">
        <f t="shared" si="8"/>
        <v>210074.21</v>
      </c>
      <c r="AN81" s="21">
        <f t="shared" si="9"/>
        <v>394685.37000000011</v>
      </c>
      <c r="AO81" s="15">
        <f t="shared" si="10"/>
        <v>963614.1</v>
      </c>
      <c r="AP81" s="16">
        <f t="shared" si="11"/>
        <v>863788.54</v>
      </c>
      <c r="AQ81" s="26">
        <f t="shared" si="12"/>
        <v>99825.559999999939</v>
      </c>
    </row>
    <row r="82" spans="1:43" x14ac:dyDescent="0.25">
      <c r="A82" t="s">
        <v>545</v>
      </c>
      <c r="B82" t="s">
        <v>546</v>
      </c>
      <c r="C82" s="71">
        <v>2831</v>
      </c>
      <c r="D82" s="58" t="s">
        <v>1329</v>
      </c>
      <c r="E82" t="s">
        <v>3264</v>
      </c>
      <c r="F82" s="301">
        <v>275531.96000000002</v>
      </c>
      <c r="G82" s="301">
        <v>0</v>
      </c>
      <c r="H82" s="301">
        <v>120917.22</v>
      </c>
      <c r="J82">
        <v>410070.76</v>
      </c>
      <c r="K82">
        <v>367930.12</v>
      </c>
      <c r="P82" s="301">
        <v>73114.820000000007</v>
      </c>
      <c r="Q82" s="301">
        <v>751.12</v>
      </c>
      <c r="T82">
        <v>-195237.16</v>
      </c>
      <c r="U82">
        <v>1173118.0900000001</v>
      </c>
      <c r="W82" s="301">
        <v>153310.26</v>
      </c>
      <c r="X82" s="301">
        <v>42000</v>
      </c>
      <c r="AA82" s="301">
        <v>435060</v>
      </c>
      <c r="AB82" s="301">
        <v>109600</v>
      </c>
      <c r="AC82">
        <v>465908.14</v>
      </c>
      <c r="AF82">
        <v>126476.4</v>
      </c>
      <c r="AG82">
        <v>16482.53</v>
      </c>
      <c r="AL82" s="76">
        <f t="shared" si="7"/>
        <v>396449.18000000005</v>
      </c>
      <c r="AM82" s="31">
        <f t="shared" si="8"/>
        <v>73865.94</v>
      </c>
      <c r="AN82" s="21">
        <f t="shared" si="9"/>
        <v>322583.24000000005</v>
      </c>
      <c r="AO82" s="15">
        <f t="shared" si="10"/>
        <v>739970.26</v>
      </c>
      <c r="AP82" s="16">
        <f t="shared" si="11"/>
        <v>608867.07000000007</v>
      </c>
      <c r="AQ82" s="26">
        <f t="shared" si="12"/>
        <v>131103.18999999994</v>
      </c>
    </row>
    <row r="83" spans="1:43" x14ac:dyDescent="0.25">
      <c r="A83" t="s">
        <v>545</v>
      </c>
      <c r="B83" t="s">
        <v>546</v>
      </c>
      <c r="C83" s="71">
        <v>2983</v>
      </c>
      <c r="D83" s="58" t="s">
        <v>1330</v>
      </c>
      <c r="E83" t="s">
        <v>3265</v>
      </c>
      <c r="F83" s="301">
        <v>763695.27</v>
      </c>
      <c r="G83" s="301">
        <v>0</v>
      </c>
      <c r="H83" s="301">
        <v>42980.58</v>
      </c>
      <c r="J83">
        <v>451632.22</v>
      </c>
      <c r="K83">
        <v>123954.53</v>
      </c>
      <c r="P83" s="301">
        <v>-219545</v>
      </c>
      <c r="Q83" s="301">
        <v>0</v>
      </c>
      <c r="T83">
        <v>-260975.27</v>
      </c>
      <c r="U83">
        <v>1745362.84</v>
      </c>
      <c r="W83" s="301">
        <v>261519.03</v>
      </c>
      <c r="X83" s="301">
        <v>18000</v>
      </c>
      <c r="AA83" s="301">
        <v>497250</v>
      </c>
      <c r="AB83" s="301">
        <v>132800</v>
      </c>
      <c r="AC83">
        <v>564514</v>
      </c>
      <c r="AF83">
        <v>76486.899999999994</v>
      </c>
      <c r="AG83">
        <v>75248.100000000006</v>
      </c>
      <c r="AL83" s="76">
        <f t="shared" si="7"/>
        <v>806675.85</v>
      </c>
      <c r="AM83" s="31">
        <f t="shared" si="8"/>
        <v>-219545</v>
      </c>
      <c r="AN83" s="21">
        <f t="shared" si="9"/>
        <v>1026220.85</v>
      </c>
      <c r="AO83" s="15">
        <f t="shared" si="10"/>
        <v>909569.03</v>
      </c>
      <c r="AP83" s="16">
        <f t="shared" si="11"/>
        <v>716249</v>
      </c>
      <c r="AQ83" s="26">
        <f t="shared" si="12"/>
        <v>193320.03000000003</v>
      </c>
    </row>
    <row r="84" spans="1:43" x14ac:dyDescent="0.25">
      <c r="A84" t="s">
        <v>545</v>
      </c>
      <c r="B84" t="s">
        <v>546</v>
      </c>
      <c r="C84" s="71">
        <v>1867</v>
      </c>
      <c r="D84" s="58" t="s">
        <v>1331</v>
      </c>
      <c r="E84" t="s">
        <v>3266</v>
      </c>
      <c r="F84" s="301">
        <v>379293.64</v>
      </c>
      <c r="G84" s="301">
        <v>90424.24</v>
      </c>
      <c r="H84" s="301">
        <v>53482.05</v>
      </c>
      <c r="J84">
        <v>945475.86</v>
      </c>
      <c r="K84">
        <v>364392.53</v>
      </c>
      <c r="Q84" s="301">
        <v>0</v>
      </c>
      <c r="T84">
        <v>-126192.94</v>
      </c>
      <c r="U84">
        <v>1929262.58</v>
      </c>
      <c r="V84" s="301">
        <v>74.150000000000006</v>
      </c>
      <c r="W84" s="301">
        <v>168718.27</v>
      </c>
      <c r="X84" s="301">
        <v>500</v>
      </c>
      <c r="AA84" s="301">
        <v>389280</v>
      </c>
      <c r="AB84" s="301">
        <v>113800</v>
      </c>
      <c r="AC84">
        <v>420293</v>
      </c>
      <c r="AE84">
        <v>9000</v>
      </c>
      <c r="AF84">
        <v>126148.99</v>
      </c>
      <c r="AG84">
        <v>33486.75</v>
      </c>
      <c r="AJ84">
        <v>4200</v>
      </c>
      <c r="AL84" s="76">
        <f t="shared" si="7"/>
        <v>523199.93</v>
      </c>
      <c r="AM84" s="31">
        <f t="shared" si="8"/>
        <v>0</v>
      </c>
      <c r="AN84" s="21">
        <f t="shared" si="9"/>
        <v>523199.93</v>
      </c>
      <c r="AO84" s="15">
        <f t="shared" si="10"/>
        <v>672372.41999999993</v>
      </c>
      <c r="AP84" s="16">
        <f t="shared" si="11"/>
        <v>593128.74</v>
      </c>
      <c r="AQ84" s="26">
        <f t="shared" si="12"/>
        <v>79243.679999999935</v>
      </c>
    </row>
    <row r="85" spans="1:43" x14ac:dyDescent="0.25">
      <c r="A85" t="s">
        <v>545</v>
      </c>
      <c r="B85" t="s">
        <v>546</v>
      </c>
      <c r="C85" s="71">
        <v>2692</v>
      </c>
      <c r="D85" s="58" t="s">
        <v>1332</v>
      </c>
      <c r="E85" t="s">
        <v>3267</v>
      </c>
      <c r="F85" s="301">
        <v>588227.52</v>
      </c>
      <c r="G85" s="301">
        <v>11120</v>
      </c>
      <c r="H85" s="301">
        <v>10622.24</v>
      </c>
      <c r="J85">
        <v>204721.34</v>
      </c>
      <c r="K85">
        <v>231291.57</v>
      </c>
      <c r="P85" s="301">
        <v>45720</v>
      </c>
      <c r="Q85" s="301">
        <v>32.130000000000003</v>
      </c>
      <c r="T85">
        <v>-871371.42</v>
      </c>
      <c r="U85">
        <v>1851699.47</v>
      </c>
      <c r="W85" s="301">
        <v>166589.63</v>
      </c>
      <c r="AA85" s="301">
        <v>377103</v>
      </c>
      <c r="AB85" s="301">
        <v>118761</v>
      </c>
      <c r="AC85">
        <v>465787.48</v>
      </c>
      <c r="AD85">
        <v>400</v>
      </c>
      <c r="AF85">
        <v>75911.95</v>
      </c>
      <c r="AG85">
        <v>47651.71</v>
      </c>
      <c r="AL85" s="76">
        <f t="shared" si="7"/>
        <v>609969.76</v>
      </c>
      <c r="AM85" s="31">
        <f t="shared" si="8"/>
        <v>45752.13</v>
      </c>
      <c r="AN85" s="21">
        <f t="shared" si="9"/>
        <v>564217.63</v>
      </c>
      <c r="AO85" s="15">
        <f t="shared" si="10"/>
        <v>662453.63</v>
      </c>
      <c r="AP85" s="16">
        <f t="shared" si="11"/>
        <v>589751.1399999999</v>
      </c>
      <c r="AQ85" s="26">
        <f t="shared" si="12"/>
        <v>72702.490000000107</v>
      </c>
    </row>
    <row r="86" spans="1:43" x14ac:dyDescent="0.25">
      <c r="A86" t="s">
        <v>545</v>
      </c>
      <c r="B86" t="s">
        <v>546</v>
      </c>
      <c r="C86" s="71">
        <v>1950</v>
      </c>
      <c r="D86" s="58" t="s">
        <v>1333</v>
      </c>
      <c r="E86" t="s">
        <v>3268</v>
      </c>
      <c r="F86" s="301">
        <v>236507.92</v>
      </c>
      <c r="G86" s="301">
        <v>33714.32</v>
      </c>
      <c r="H86" s="301">
        <v>118055.82</v>
      </c>
      <c r="J86">
        <v>499689.08</v>
      </c>
      <c r="K86">
        <v>326632.59999999998</v>
      </c>
      <c r="Q86" s="301">
        <v>-186431.07</v>
      </c>
      <c r="T86">
        <v>170428.74</v>
      </c>
      <c r="U86">
        <v>1211766.1200000001</v>
      </c>
      <c r="W86" s="301">
        <v>193248.57</v>
      </c>
      <c r="AA86" s="301">
        <v>302560</v>
      </c>
      <c r="AC86">
        <v>352131</v>
      </c>
      <c r="AF86">
        <v>57023.64</v>
      </c>
      <c r="AG86">
        <v>15417.98</v>
      </c>
      <c r="AK86">
        <v>7000</v>
      </c>
      <c r="AL86" s="76">
        <f t="shared" si="7"/>
        <v>388278.06</v>
      </c>
      <c r="AM86" s="31">
        <f t="shared" si="8"/>
        <v>-186431.07</v>
      </c>
      <c r="AN86" s="21">
        <f t="shared" si="9"/>
        <v>574709.13</v>
      </c>
      <c r="AO86" s="15">
        <f t="shared" si="10"/>
        <v>495808.57</v>
      </c>
      <c r="AP86" s="16">
        <f t="shared" si="11"/>
        <v>431572.62</v>
      </c>
      <c r="AQ86" s="26">
        <f t="shared" si="12"/>
        <v>64235.950000000012</v>
      </c>
    </row>
    <row r="87" spans="1:43" x14ac:dyDescent="0.25">
      <c r="A87" t="s">
        <v>545</v>
      </c>
      <c r="B87" t="s">
        <v>546</v>
      </c>
      <c r="C87" s="71">
        <v>2898</v>
      </c>
      <c r="D87" s="58" t="s">
        <v>1334</v>
      </c>
      <c r="E87" t="s">
        <v>3269</v>
      </c>
      <c r="F87" s="301">
        <v>679638.26</v>
      </c>
      <c r="G87" s="301">
        <v>0</v>
      </c>
      <c r="H87" s="301">
        <v>67357.58</v>
      </c>
      <c r="J87">
        <v>207756.53</v>
      </c>
      <c r="K87">
        <v>520930.74</v>
      </c>
      <c r="O87" s="301">
        <v>0</v>
      </c>
      <c r="Q87" s="301">
        <v>500</v>
      </c>
      <c r="T87">
        <v>167147.26</v>
      </c>
      <c r="U87">
        <v>1379368.14</v>
      </c>
      <c r="W87" s="301">
        <v>181163.93</v>
      </c>
      <c r="AA87" s="301">
        <v>566340</v>
      </c>
      <c r="AB87" s="301">
        <v>133600</v>
      </c>
      <c r="AC87">
        <v>637100</v>
      </c>
      <c r="AE87">
        <v>504</v>
      </c>
      <c r="AF87">
        <v>64301.56</v>
      </c>
      <c r="AG87">
        <v>104139</v>
      </c>
      <c r="AL87" s="76">
        <f t="shared" si="7"/>
        <v>746995.84</v>
      </c>
      <c r="AM87" s="31">
        <f t="shared" si="8"/>
        <v>500</v>
      </c>
      <c r="AN87" s="21">
        <f t="shared" si="9"/>
        <v>746495.84</v>
      </c>
      <c r="AO87" s="15">
        <f t="shared" si="10"/>
        <v>881103.92999999993</v>
      </c>
      <c r="AP87" s="16">
        <f t="shared" si="11"/>
        <v>806044.56</v>
      </c>
      <c r="AQ87" s="26">
        <f t="shared" si="12"/>
        <v>75059.369999999879</v>
      </c>
    </row>
    <row r="88" spans="1:43" x14ac:dyDescent="0.25">
      <c r="A88" t="s">
        <v>545</v>
      </c>
      <c r="B88" t="s">
        <v>546</v>
      </c>
      <c r="C88" s="71">
        <v>1653</v>
      </c>
      <c r="D88" s="58" t="s">
        <v>1335</v>
      </c>
      <c r="E88" t="s">
        <v>3339</v>
      </c>
      <c r="F88" s="301">
        <v>317167.77</v>
      </c>
      <c r="G88" s="301">
        <v>5630.1</v>
      </c>
      <c r="H88" s="301">
        <v>2876.35</v>
      </c>
      <c r="J88">
        <v>337933.81</v>
      </c>
      <c r="K88">
        <v>121586.34</v>
      </c>
      <c r="O88" s="301">
        <v>39600</v>
      </c>
      <c r="P88" s="301">
        <v>45850</v>
      </c>
      <c r="Q88" s="301">
        <v>506</v>
      </c>
      <c r="T88">
        <v>-860089.41</v>
      </c>
      <c r="U88">
        <v>1583723.57</v>
      </c>
      <c r="W88" s="301">
        <v>111340.36</v>
      </c>
      <c r="Y88" s="301">
        <v>8.3000000000000007</v>
      </c>
      <c r="AA88" s="301">
        <v>461830</v>
      </c>
      <c r="AB88" s="301">
        <v>109640</v>
      </c>
      <c r="AC88">
        <v>546400</v>
      </c>
      <c r="AF88">
        <v>51717.279999999999</v>
      </c>
      <c r="AG88">
        <v>59910.45</v>
      </c>
      <c r="AJ88">
        <v>9850</v>
      </c>
      <c r="AL88" s="76">
        <f t="shared" si="7"/>
        <v>325674.21999999997</v>
      </c>
      <c r="AM88" s="31">
        <f t="shared" si="8"/>
        <v>85956</v>
      </c>
      <c r="AN88" s="21">
        <f t="shared" si="9"/>
        <v>239718.21999999997</v>
      </c>
      <c r="AO88" s="15">
        <f t="shared" si="10"/>
        <v>682818.66</v>
      </c>
      <c r="AP88" s="16">
        <f t="shared" si="11"/>
        <v>667877.73</v>
      </c>
      <c r="AQ88" s="26">
        <f t="shared" si="12"/>
        <v>14940.930000000051</v>
      </c>
    </row>
    <row r="89" spans="1:43" x14ac:dyDescent="0.25">
      <c r="A89" t="s">
        <v>549</v>
      </c>
      <c r="B89" t="s">
        <v>550</v>
      </c>
      <c r="C89" s="71">
        <v>3711</v>
      </c>
      <c r="D89" s="58" t="s">
        <v>1336</v>
      </c>
      <c r="E89" t="s">
        <v>3270</v>
      </c>
      <c r="F89" s="301">
        <v>360962.04</v>
      </c>
      <c r="G89" s="301">
        <v>0</v>
      </c>
      <c r="H89" s="301">
        <v>21520.57</v>
      </c>
      <c r="J89">
        <v>2</v>
      </c>
      <c r="K89">
        <v>129418.52</v>
      </c>
      <c r="Q89" s="301">
        <v>989.5</v>
      </c>
      <c r="T89">
        <v>138443.39000000001</v>
      </c>
      <c r="U89">
        <v>378255.7</v>
      </c>
      <c r="W89" s="301">
        <v>267072.34999999998</v>
      </c>
      <c r="Y89" s="301">
        <v>246.44</v>
      </c>
      <c r="AC89">
        <v>61923.5</v>
      </c>
      <c r="AF89">
        <v>94598.35</v>
      </c>
      <c r="AG89">
        <v>6607.4</v>
      </c>
      <c r="AL89" s="76">
        <f t="shared" si="7"/>
        <v>382482.61</v>
      </c>
      <c r="AM89" s="31">
        <f t="shared" si="8"/>
        <v>989.5</v>
      </c>
      <c r="AN89" s="21">
        <f t="shared" si="9"/>
        <v>381493.11</v>
      </c>
      <c r="AO89" s="15">
        <f t="shared" si="10"/>
        <v>267318.78999999998</v>
      </c>
      <c r="AP89" s="16">
        <f t="shared" si="11"/>
        <v>163129.25</v>
      </c>
      <c r="AQ89" s="26">
        <f t="shared" si="12"/>
        <v>104189.53999999998</v>
      </c>
    </row>
    <row r="90" spans="1:43" x14ac:dyDescent="0.25">
      <c r="A90" t="s">
        <v>549</v>
      </c>
      <c r="B90" t="s">
        <v>550</v>
      </c>
      <c r="C90" s="71">
        <v>1437</v>
      </c>
      <c r="D90" s="58" t="s">
        <v>1337</v>
      </c>
      <c r="E90" t="s">
        <v>3271</v>
      </c>
      <c r="F90" s="301">
        <v>544449.79</v>
      </c>
      <c r="G90" s="301">
        <v>0</v>
      </c>
      <c r="H90" s="301">
        <v>10600.37</v>
      </c>
      <c r="J90">
        <v>37133.21</v>
      </c>
      <c r="K90">
        <v>79229.149999999994</v>
      </c>
      <c r="N90" s="301">
        <v>6000</v>
      </c>
      <c r="Q90" s="301">
        <v>863</v>
      </c>
      <c r="T90">
        <v>-120506.48</v>
      </c>
      <c r="U90">
        <v>646850.12</v>
      </c>
      <c r="W90" s="301">
        <v>334281.09999999998</v>
      </c>
      <c r="X90" s="301">
        <v>150000</v>
      </c>
      <c r="Y90" s="301">
        <v>377.4</v>
      </c>
      <c r="AA90" s="301">
        <v>394560</v>
      </c>
      <c r="AB90" s="301">
        <v>-18000</v>
      </c>
      <c r="AC90">
        <v>429624</v>
      </c>
      <c r="AF90">
        <v>218598.53</v>
      </c>
      <c r="AG90">
        <v>36490.089999999997</v>
      </c>
      <c r="AL90" s="76">
        <f t="shared" si="7"/>
        <v>555050.16</v>
      </c>
      <c r="AM90" s="31">
        <f t="shared" si="8"/>
        <v>6863</v>
      </c>
      <c r="AN90" s="21">
        <f t="shared" si="9"/>
        <v>548187.16</v>
      </c>
      <c r="AO90" s="15">
        <f t="shared" si="10"/>
        <v>861218.5</v>
      </c>
      <c r="AP90" s="16">
        <f t="shared" si="11"/>
        <v>684712.62</v>
      </c>
      <c r="AQ90" s="26">
        <f t="shared" si="12"/>
        <v>176505.88</v>
      </c>
    </row>
    <row r="91" spans="1:43" x14ac:dyDescent="0.25">
      <c r="A91" t="s">
        <v>549</v>
      </c>
      <c r="B91" t="s">
        <v>550</v>
      </c>
      <c r="C91" s="71">
        <v>3388</v>
      </c>
      <c r="D91" s="58" t="s">
        <v>1338</v>
      </c>
      <c r="E91" t="s">
        <v>3272</v>
      </c>
      <c r="F91" s="301">
        <v>308447.03000000003</v>
      </c>
      <c r="G91" s="301">
        <v>0</v>
      </c>
      <c r="H91" s="301">
        <v>51079.24</v>
      </c>
      <c r="J91">
        <v>2537567.84</v>
      </c>
      <c r="K91">
        <v>327341.64</v>
      </c>
      <c r="N91" s="301">
        <v>6000</v>
      </c>
      <c r="Q91" s="301">
        <v>999</v>
      </c>
      <c r="T91">
        <v>-170201.41</v>
      </c>
      <c r="U91">
        <v>3382854.97</v>
      </c>
      <c r="W91" s="301">
        <v>258156.16</v>
      </c>
      <c r="Y91" s="301">
        <v>360.02</v>
      </c>
      <c r="AA91" s="301">
        <v>403790</v>
      </c>
      <c r="AB91" s="301">
        <v>88140</v>
      </c>
      <c r="AC91">
        <v>465269</v>
      </c>
      <c r="AF91">
        <v>118847.64</v>
      </c>
      <c r="AG91">
        <v>75706.350000000006</v>
      </c>
      <c r="AL91" s="76">
        <f t="shared" si="7"/>
        <v>359526.27</v>
      </c>
      <c r="AM91" s="31">
        <f t="shared" si="8"/>
        <v>6999</v>
      </c>
      <c r="AN91" s="21">
        <f t="shared" si="9"/>
        <v>352527.27</v>
      </c>
      <c r="AO91" s="15">
        <f t="shared" si="10"/>
        <v>750446.17999999993</v>
      </c>
      <c r="AP91" s="16">
        <f t="shared" si="11"/>
        <v>659822.99</v>
      </c>
      <c r="AQ91" s="26">
        <f t="shared" si="12"/>
        <v>90623.189999999944</v>
      </c>
    </row>
    <row r="92" spans="1:43" x14ac:dyDescent="0.25">
      <c r="A92" t="s">
        <v>549</v>
      </c>
      <c r="B92" t="s">
        <v>550</v>
      </c>
      <c r="C92" s="71">
        <v>2340</v>
      </c>
      <c r="D92" s="58" t="s">
        <v>1339</v>
      </c>
      <c r="E92" t="s">
        <v>3273</v>
      </c>
      <c r="F92" s="301">
        <v>377827.29</v>
      </c>
      <c r="G92" s="301">
        <v>0</v>
      </c>
      <c r="H92" s="301">
        <v>66512.87</v>
      </c>
      <c r="J92">
        <v>375373.87</v>
      </c>
      <c r="K92">
        <v>304985.15999999997</v>
      </c>
      <c r="N92" s="301">
        <v>5800</v>
      </c>
      <c r="Q92" s="301">
        <v>815</v>
      </c>
      <c r="T92">
        <v>-5696.92</v>
      </c>
      <c r="U92">
        <v>1045747.78</v>
      </c>
      <c r="W92" s="301">
        <v>194153</v>
      </c>
      <c r="Y92" s="301">
        <v>370.04</v>
      </c>
      <c r="AA92" s="301">
        <v>348870</v>
      </c>
      <c r="AB92" s="301">
        <v>68940</v>
      </c>
      <c r="AC92">
        <v>381239</v>
      </c>
      <c r="AF92">
        <v>60014.69</v>
      </c>
      <c r="AG92">
        <v>37586.019999999997</v>
      </c>
      <c r="AL92" s="76">
        <f t="shared" si="7"/>
        <v>444340.16</v>
      </c>
      <c r="AM92" s="31">
        <f t="shared" si="8"/>
        <v>6615</v>
      </c>
      <c r="AN92" s="21">
        <f t="shared" si="9"/>
        <v>437725.16</v>
      </c>
      <c r="AO92" s="15">
        <f t="shared" si="10"/>
        <v>612333.04</v>
      </c>
      <c r="AP92" s="16">
        <f t="shared" si="11"/>
        <v>478839.71</v>
      </c>
      <c r="AQ92" s="26">
        <f t="shared" si="12"/>
        <v>133493.33000000002</v>
      </c>
    </row>
    <row r="93" spans="1:43" x14ac:dyDescent="0.25">
      <c r="A93" t="s">
        <v>549</v>
      </c>
      <c r="B93" t="s">
        <v>550</v>
      </c>
      <c r="C93" s="71">
        <v>2160</v>
      </c>
      <c r="D93" s="58" t="s">
        <v>1340</v>
      </c>
      <c r="E93" t="s">
        <v>3274</v>
      </c>
      <c r="F93" s="301">
        <v>445862.72</v>
      </c>
      <c r="G93" s="301">
        <v>0</v>
      </c>
      <c r="H93" s="301">
        <v>17026.189999999999</v>
      </c>
      <c r="J93">
        <v>26648.19</v>
      </c>
      <c r="K93">
        <v>269615.95</v>
      </c>
      <c r="Q93" s="301">
        <v>1511</v>
      </c>
      <c r="T93">
        <v>302644.17</v>
      </c>
      <c r="U93">
        <v>320699.84999999998</v>
      </c>
      <c r="W93" s="301">
        <v>300340.96999999997</v>
      </c>
      <c r="Y93" s="301">
        <v>263.62</v>
      </c>
      <c r="AA93" s="301">
        <v>291571</v>
      </c>
      <c r="AB93" s="301">
        <v>187080</v>
      </c>
      <c r="AC93">
        <v>391657</v>
      </c>
      <c r="AF93">
        <v>142908.07999999999</v>
      </c>
      <c r="AG93">
        <v>10992.48</v>
      </c>
      <c r="AL93" s="76">
        <f t="shared" si="7"/>
        <v>462888.91</v>
      </c>
      <c r="AM93" s="31">
        <f t="shared" si="8"/>
        <v>1511</v>
      </c>
      <c r="AN93" s="21">
        <f t="shared" si="9"/>
        <v>461377.91</v>
      </c>
      <c r="AO93" s="15">
        <f t="shared" si="10"/>
        <v>779255.59</v>
      </c>
      <c r="AP93" s="16">
        <f t="shared" si="11"/>
        <v>545557.55999999994</v>
      </c>
      <c r="AQ93" s="26">
        <f t="shared" si="12"/>
        <v>233698.03000000003</v>
      </c>
    </row>
    <row r="94" spans="1:43" x14ac:dyDescent="0.25">
      <c r="A94" t="s">
        <v>549</v>
      </c>
      <c r="B94" t="s">
        <v>550</v>
      </c>
      <c r="C94" s="71">
        <v>1723</v>
      </c>
      <c r="D94" s="58" t="s">
        <v>1341</v>
      </c>
      <c r="E94" t="s">
        <v>3275</v>
      </c>
      <c r="F94" s="301">
        <v>378516.3</v>
      </c>
      <c r="G94" s="301">
        <v>0</v>
      </c>
      <c r="H94" s="301">
        <v>20375.38</v>
      </c>
      <c r="J94">
        <v>501717.21</v>
      </c>
      <c r="K94">
        <v>15821.78</v>
      </c>
      <c r="Q94" s="301">
        <v>265</v>
      </c>
      <c r="T94">
        <v>100689.64</v>
      </c>
      <c r="U94">
        <v>810688.21</v>
      </c>
      <c r="W94" s="301">
        <v>251690.18</v>
      </c>
      <c r="Y94" s="301">
        <v>372.08</v>
      </c>
      <c r="AA94" s="301">
        <v>172439.4</v>
      </c>
      <c r="AC94">
        <v>219189.4</v>
      </c>
      <c r="AE94">
        <v>2084</v>
      </c>
      <c r="AF94">
        <v>126968.38</v>
      </c>
      <c r="AG94">
        <v>25072.06</v>
      </c>
      <c r="AL94" s="76">
        <f t="shared" si="7"/>
        <v>398891.68</v>
      </c>
      <c r="AM94" s="31">
        <f t="shared" si="8"/>
        <v>265</v>
      </c>
      <c r="AN94" s="21">
        <f t="shared" si="9"/>
        <v>398626.68</v>
      </c>
      <c r="AO94" s="15">
        <f t="shared" si="10"/>
        <v>424501.66</v>
      </c>
      <c r="AP94" s="16">
        <f t="shared" si="11"/>
        <v>373313.84</v>
      </c>
      <c r="AQ94" s="26">
        <f t="shared" si="12"/>
        <v>51187.819999999949</v>
      </c>
    </row>
    <row r="95" spans="1:43" x14ac:dyDescent="0.25">
      <c r="A95" t="s">
        <v>549</v>
      </c>
      <c r="B95" t="s">
        <v>550</v>
      </c>
      <c r="C95" s="71">
        <v>2675</v>
      </c>
      <c r="D95" s="58" t="s">
        <v>1342</v>
      </c>
      <c r="E95" t="s">
        <v>3276</v>
      </c>
      <c r="F95" s="301">
        <v>451156.43</v>
      </c>
      <c r="G95" s="301">
        <v>0</v>
      </c>
      <c r="H95" s="301">
        <v>196191.96</v>
      </c>
      <c r="J95">
        <v>3</v>
      </c>
      <c r="K95">
        <v>647596.62</v>
      </c>
      <c r="N95" s="301">
        <v>6000</v>
      </c>
      <c r="Q95" s="301">
        <v>393</v>
      </c>
      <c r="T95">
        <v>622517.82999999996</v>
      </c>
      <c r="U95">
        <v>573056.03</v>
      </c>
      <c r="V95" s="301">
        <v>146.34</v>
      </c>
      <c r="W95" s="301">
        <v>226575.1</v>
      </c>
      <c r="AA95" s="301">
        <v>438615</v>
      </c>
      <c r="AB95" s="301">
        <v>81605</v>
      </c>
      <c r="AC95">
        <v>472779</v>
      </c>
      <c r="AF95">
        <v>78444.070000000007</v>
      </c>
      <c r="AG95">
        <v>51493.54</v>
      </c>
      <c r="AJ95">
        <v>3.68</v>
      </c>
      <c r="AL95" s="76">
        <f t="shared" si="7"/>
        <v>647348.39</v>
      </c>
      <c r="AM95" s="31">
        <f t="shared" si="8"/>
        <v>6393</v>
      </c>
      <c r="AN95" s="21">
        <f t="shared" si="9"/>
        <v>640955.39</v>
      </c>
      <c r="AO95" s="15">
        <f t="shared" si="10"/>
        <v>746941.43999999994</v>
      </c>
      <c r="AP95" s="16">
        <f t="shared" si="11"/>
        <v>602720.29000000015</v>
      </c>
      <c r="AQ95" s="26">
        <f t="shared" si="12"/>
        <v>144221.14999999979</v>
      </c>
    </row>
    <row r="96" spans="1:43" x14ac:dyDescent="0.25">
      <c r="A96" t="s">
        <v>549</v>
      </c>
      <c r="B96" t="s">
        <v>550</v>
      </c>
      <c r="C96" s="71">
        <v>1715</v>
      </c>
      <c r="D96" s="58" t="s">
        <v>1343</v>
      </c>
      <c r="E96" t="s">
        <v>3277</v>
      </c>
      <c r="F96" s="301">
        <v>170337.4</v>
      </c>
      <c r="G96" s="301">
        <v>0</v>
      </c>
      <c r="H96" s="301">
        <v>48839.42</v>
      </c>
      <c r="J96">
        <v>1362819.51</v>
      </c>
      <c r="K96">
        <v>143050.57</v>
      </c>
      <c r="N96" s="301">
        <v>6000</v>
      </c>
      <c r="Q96" s="301">
        <v>2916.88</v>
      </c>
      <c r="T96">
        <v>-201215.75</v>
      </c>
      <c r="U96">
        <v>1997218.5</v>
      </c>
      <c r="W96" s="301">
        <v>115017.9</v>
      </c>
      <c r="X96" s="301">
        <v>74000</v>
      </c>
      <c r="Y96" s="301">
        <v>210.78</v>
      </c>
      <c r="AA96" s="301">
        <v>342120</v>
      </c>
      <c r="AC96">
        <v>377532</v>
      </c>
      <c r="AF96">
        <v>138766.81</v>
      </c>
      <c r="AG96">
        <v>45622.6</v>
      </c>
      <c r="AL96" s="76">
        <f t="shared" si="7"/>
        <v>219176.82</v>
      </c>
      <c r="AM96" s="31">
        <f t="shared" si="8"/>
        <v>8916.880000000001</v>
      </c>
      <c r="AN96" s="21">
        <f t="shared" si="9"/>
        <v>210259.94</v>
      </c>
      <c r="AO96" s="15">
        <f t="shared" si="10"/>
        <v>531348.67999999993</v>
      </c>
      <c r="AP96" s="16">
        <f t="shared" si="11"/>
        <v>561921.41</v>
      </c>
      <c r="AQ96" s="26">
        <f t="shared" si="12"/>
        <v>-30572.730000000098</v>
      </c>
    </row>
    <row r="97" spans="1:43" x14ac:dyDescent="0.25">
      <c r="A97" t="s">
        <v>549</v>
      </c>
      <c r="B97" t="s">
        <v>550</v>
      </c>
      <c r="C97" s="71">
        <v>3187</v>
      </c>
      <c r="D97" s="58" t="s">
        <v>1344</v>
      </c>
      <c r="E97" t="s">
        <v>3278</v>
      </c>
      <c r="F97" s="301">
        <v>683892.21</v>
      </c>
      <c r="G97" s="301">
        <v>127880</v>
      </c>
      <c r="H97" s="301">
        <v>7334.03</v>
      </c>
      <c r="J97">
        <v>155996.75</v>
      </c>
      <c r="K97">
        <v>267494.18</v>
      </c>
      <c r="N97" s="301">
        <v>6000</v>
      </c>
      <c r="Q97" s="301">
        <v>490</v>
      </c>
      <c r="T97">
        <v>363663.43</v>
      </c>
      <c r="U97">
        <v>569833.9</v>
      </c>
      <c r="W97" s="301">
        <v>150066.70000000001</v>
      </c>
      <c r="X97" s="301">
        <v>366000</v>
      </c>
      <c r="Y97" s="301">
        <v>25</v>
      </c>
      <c r="AB97" s="301">
        <v>30000</v>
      </c>
      <c r="AC97">
        <v>59771</v>
      </c>
      <c r="AF97">
        <v>46299.13</v>
      </c>
      <c r="AG97">
        <v>14891.73</v>
      </c>
      <c r="AL97" s="76">
        <f t="shared" si="7"/>
        <v>819106.24</v>
      </c>
      <c r="AM97" s="31">
        <f t="shared" si="8"/>
        <v>6490</v>
      </c>
      <c r="AN97" s="21">
        <f t="shared" si="9"/>
        <v>812616.24</v>
      </c>
      <c r="AO97" s="15">
        <f t="shared" si="10"/>
        <v>546091.69999999995</v>
      </c>
      <c r="AP97" s="16">
        <f t="shared" si="11"/>
        <v>120961.86</v>
      </c>
      <c r="AQ97" s="26">
        <f t="shared" si="12"/>
        <v>425129.83999999997</v>
      </c>
    </row>
    <row r="98" spans="1:43" x14ac:dyDescent="0.25">
      <c r="A98" t="s">
        <v>549</v>
      </c>
      <c r="B98" t="s">
        <v>550</v>
      </c>
      <c r="C98" s="71">
        <v>2867</v>
      </c>
      <c r="D98" s="58" t="s">
        <v>1345</v>
      </c>
      <c r="E98" t="s">
        <v>3279</v>
      </c>
      <c r="F98" s="301">
        <v>641950.32999999996</v>
      </c>
      <c r="G98" s="301">
        <v>0</v>
      </c>
      <c r="H98" s="301">
        <v>35844.54</v>
      </c>
      <c r="J98">
        <v>9373.92</v>
      </c>
      <c r="K98">
        <v>504792.41</v>
      </c>
      <c r="N98" s="301">
        <v>6000</v>
      </c>
      <c r="Q98" s="301">
        <v>1694</v>
      </c>
      <c r="T98">
        <v>306953.2</v>
      </c>
      <c r="U98">
        <v>528870.26</v>
      </c>
      <c r="W98" s="301">
        <v>393108.52</v>
      </c>
      <c r="Y98" s="301">
        <v>452.54</v>
      </c>
      <c r="AA98" s="301">
        <v>289220</v>
      </c>
      <c r="AB98" s="301">
        <v>201876</v>
      </c>
      <c r="AC98">
        <v>387012</v>
      </c>
      <c r="AF98">
        <v>76882.06</v>
      </c>
      <c r="AG98">
        <v>41162.22</v>
      </c>
      <c r="AL98" s="76">
        <f t="shared" si="7"/>
        <v>677794.87</v>
      </c>
      <c r="AM98" s="31">
        <f t="shared" si="8"/>
        <v>7694</v>
      </c>
      <c r="AN98" s="21">
        <f t="shared" si="9"/>
        <v>670100.87</v>
      </c>
      <c r="AO98" s="15">
        <f t="shared" si="10"/>
        <v>884657.06</v>
      </c>
      <c r="AP98" s="16">
        <f t="shared" si="11"/>
        <v>505056.28</v>
      </c>
      <c r="AQ98" s="26">
        <f t="shared" si="12"/>
        <v>379600.78</v>
      </c>
    </row>
    <row r="99" spans="1:43" x14ac:dyDescent="0.25">
      <c r="A99" t="s">
        <v>549</v>
      </c>
      <c r="B99" t="s">
        <v>550</v>
      </c>
      <c r="C99" s="71">
        <v>3076</v>
      </c>
      <c r="D99" s="58" t="s">
        <v>1346</v>
      </c>
      <c r="E99" t="s">
        <v>3280</v>
      </c>
      <c r="F99" s="301">
        <v>323577.42</v>
      </c>
      <c r="G99" s="301">
        <v>0</v>
      </c>
      <c r="H99" s="301">
        <v>40103.269999999997</v>
      </c>
      <c r="J99">
        <v>7018.23</v>
      </c>
      <c r="K99">
        <v>211721.03</v>
      </c>
      <c r="N99" s="301">
        <v>0</v>
      </c>
      <c r="Q99" s="301">
        <v>1033</v>
      </c>
      <c r="T99">
        <v>-222460.11</v>
      </c>
      <c r="U99">
        <v>713142.2</v>
      </c>
      <c r="W99" s="301">
        <v>272221.34999999998</v>
      </c>
      <c r="AA99" s="301">
        <v>440841.6</v>
      </c>
      <c r="AB99" s="301">
        <v>4400</v>
      </c>
      <c r="AC99">
        <v>503758.6</v>
      </c>
      <c r="AF99">
        <v>47333.89</v>
      </c>
      <c r="AG99">
        <v>15815.6</v>
      </c>
      <c r="AL99" s="76">
        <f t="shared" si="7"/>
        <v>363680.69</v>
      </c>
      <c r="AM99" s="31">
        <f t="shared" si="8"/>
        <v>1033</v>
      </c>
      <c r="AN99" s="21">
        <f t="shared" si="9"/>
        <v>362647.69</v>
      </c>
      <c r="AO99" s="15">
        <f t="shared" si="10"/>
        <v>717462.95</v>
      </c>
      <c r="AP99" s="16">
        <f t="shared" si="11"/>
        <v>566908.09</v>
      </c>
      <c r="AQ99" s="26">
        <f t="shared" si="12"/>
        <v>150554.85999999999</v>
      </c>
    </row>
    <row r="100" spans="1:43" x14ac:dyDescent="0.25">
      <c r="A100" t="s">
        <v>549</v>
      </c>
      <c r="B100" t="s">
        <v>550</v>
      </c>
      <c r="C100" s="71">
        <v>2086</v>
      </c>
      <c r="D100" s="58" t="s">
        <v>1347</v>
      </c>
      <c r="E100" t="s">
        <v>3281</v>
      </c>
      <c r="F100" s="301">
        <v>273333.46000000002</v>
      </c>
      <c r="G100" s="301">
        <v>0</v>
      </c>
      <c r="H100" s="301">
        <v>140127.13</v>
      </c>
      <c r="J100">
        <v>188394.94</v>
      </c>
      <c r="K100">
        <v>209530.44</v>
      </c>
      <c r="N100" s="301">
        <v>6000</v>
      </c>
      <c r="Q100" s="301">
        <v>572</v>
      </c>
      <c r="T100">
        <v>295855.28999999998</v>
      </c>
      <c r="U100">
        <v>673323.61</v>
      </c>
      <c r="W100" s="301">
        <v>140400</v>
      </c>
      <c r="Y100" s="301">
        <v>284.75</v>
      </c>
      <c r="AA100" s="301">
        <v>125580</v>
      </c>
      <c r="AC100">
        <v>192941</v>
      </c>
      <c r="AD100">
        <v>1500</v>
      </c>
      <c r="AF100">
        <v>126474.01</v>
      </c>
      <c r="AG100">
        <v>52864.67</v>
      </c>
      <c r="AL100" s="76">
        <f t="shared" si="7"/>
        <v>413460.59</v>
      </c>
      <c r="AM100" s="31">
        <f t="shared" si="8"/>
        <v>6572</v>
      </c>
      <c r="AN100" s="21">
        <f t="shared" si="9"/>
        <v>406888.59</v>
      </c>
      <c r="AO100" s="15">
        <f t="shared" si="10"/>
        <v>266264.75</v>
      </c>
      <c r="AP100" s="16">
        <f t="shared" si="11"/>
        <v>373779.68</v>
      </c>
      <c r="AQ100" s="26">
        <f t="shared" si="12"/>
        <v>-107514.93</v>
      </c>
    </row>
    <row r="101" spans="1:43" x14ac:dyDescent="0.25">
      <c r="A101" t="s">
        <v>549</v>
      </c>
      <c r="B101" t="s">
        <v>550</v>
      </c>
      <c r="C101" s="71">
        <v>1893</v>
      </c>
      <c r="D101" s="58" t="s">
        <v>1348</v>
      </c>
      <c r="E101" t="s">
        <v>3282</v>
      </c>
      <c r="F101" s="301">
        <v>376655.8</v>
      </c>
      <c r="G101" s="301">
        <v>0</v>
      </c>
      <c r="H101" s="301">
        <v>32238.79</v>
      </c>
      <c r="J101">
        <v>3</v>
      </c>
      <c r="K101">
        <v>236564.98</v>
      </c>
      <c r="N101" s="301">
        <v>5000</v>
      </c>
      <c r="Q101" s="301">
        <v>409</v>
      </c>
      <c r="T101">
        <v>-574905.38</v>
      </c>
      <c r="U101">
        <v>1404582.07</v>
      </c>
      <c r="W101" s="301">
        <v>168208.12</v>
      </c>
      <c r="Y101" s="301">
        <v>403.53</v>
      </c>
      <c r="AA101" s="301">
        <v>310050</v>
      </c>
      <c r="AB101" s="301">
        <v>4500</v>
      </c>
      <c r="AC101">
        <v>341049</v>
      </c>
      <c r="AF101">
        <v>257726.84</v>
      </c>
      <c r="AG101">
        <v>22658.93</v>
      </c>
      <c r="AL101" s="76">
        <f t="shared" si="7"/>
        <v>408894.58999999997</v>
      </c>
      <c r="AM101" s="31">
        <f t="shared" si="8"/>
        <v>5409</v>
      </c>
      <c r="AN101" s="21">
        <f t="shared" si="9"/>
        <v>403485.58999999997</v>
      </c>
      <c r="AO101" s="15">
        <f t="shared" si="10"/>
        <v>483161.65</v>
      </c>
      <c r="AP101" s="16">
        <f t="shared" si="11"/>
        <v>621434.77</v>
      </c>
      <c r="AQ101" s="26">
        <f t="shared" si="12"/>
        <v>-138273.12</v>
      </c>
    </row>
    <row r="102" spans="1:43" x14ac:dyDescent="0.25">
      <c r="A102" t="s">
        <v>549</v>
      </c>
      <c r="B102" t="s">
        <v>550</v>
      </c>
      <c r="C102" s="71">
        <v>2677</v>
      </c>
      <c r="D102" s="58" t="s">
        <v>1349</v>
      </c>
      <c r="E102" t="s">
        <v>3283</v>
      </c>
      <c r="F102" s="301">
        <v>301085.51</v>
      </c>
      <c r="G102" s="301">
        <v>0</v>
      </c>
      <c r="H102" s="301">
        <v>84795.73</v>
      </c>
      <c r="J102">
        <v>174052.53</v>
      </c>
      <c r="K102">
        <v>199727.71</v>
      </c>
      <c r="Q102" s="301">
        <v>968</v>
      </c>
      <c r="T102">
        <v>37239.22</v>
      </c>
      <c r="U102">
        <v>819557.49</v>
      </c>
      <c r="W102" s="301">
        <v>136485.32</v>
      </c>
      <c r="Y102" s="301">
        <v>291.54000000000002</v>
      </c>
      <c r="Z102" s="301">
        <v>4900</v>
      </c>
      <c r="AA102" s="301">
        <v>416700</v>
      </c>
      <c r="AB102" s="301">
        <v>19200</v>
      </c>
      <c r="AC102">
        <v>476148</v>
      </c>
      <c r="AD102">
        <v>1500</v>
      </c>
      <c r="AF102">
        <v>72807.98</v>
      </c>
      <c r="AG102">
        <v>17104.11</v>
      </c>
      <c r="AL102" s="76">
        <f t="shared" si="7"/>
        <v>385881.24</v>
      </c>
      <c r="AM102" s="31">
        <f t="shared" si="8"/>
        <v>968</v>
      </c>
      <c r="AN102" s="21">
        <f t="shared" si="9"/>
        <v>384913.24</v>
      </c>
      <c r="AO102" s="15">
        <f t="shared" si="10"/>
        <v>577576.86</v>
      </c>
      <c r="AP102" s="16">
        <f t="shared" si="11"/>
        <v>567560.09</v>
      </c>
      <c r="AQ102" s="26">
        <f t="shared" si="12"/>
        <v>10016.770000000019</v>
      </c>
    </row>
    <row r="103" spans="1:43" x14ac:dyDescent="0.25">
      <c r="A103" t="s">
        <v>549</v>
      </c>
      <c r="B103" t="s">
        <v>550</v>
      </c>
      <c r="C103" s="71">
        <v>2827</v>
      </c>
      <c r="D103" s="58" t="s">
        <v>1350</v>
      </c>
      <c r="E103" t="s">
        <v>3286</v>
      </c>
      <c r="F103" s="301">
        <v>174301.44</v>
      </c>
      <c r="G103" s="301">
        <v>0</v>
      </c>
      <c r="H103" s="301">
        <v>35046.31</v>
      </c>
      <c r="J103">
        <v>2</v>
      </c>
      <c r="K103">
        <v>364222.95</v>
      </c>
      <c r="N103" s="301">
        <v>6300</v>
      </c>
      <c r="Q103" s="301">
        <v>0</v>
      </c>
      <c r="T103">
        <v>186727.36</v>
      </c>
      <c r="U103">
        <v>474645.55</v>
      </c>
      <c r="W103" s="301">
        <v>212301.32</v>
      </c>
      <c r="Y103" s="301">
        <v>167.56</v>
      </c>
      <c r="AA103" s="301">
        <v>458556</v>
      </c>
      <c r="AB103" s="301">
        <v>-40200</v>
      </c>
      <c r="AC103">
        <v>488405</v>
      </c>
      <c r="AF103">
        <v>183498.61</v>
      </c>
      <c r="AG103">
        <v>42781.48</v>
      </c>
      <c r="AL103" s="76">
        <f t="shared" si="7"/>
        <v>209347.75</v>
      </c>
      <c r="AM103" s="31">
        <f t="shared" si="8"/>
        <v>6300</v>
      </c>
      <c r="AN103" s="21">
        <f t="shared" si="9"/>
        <v>203047.75</v>
      </c>
      <c r="AO103" s="15">
        <f t="shared" si="10"/>
        <v>630824.88</v>
      </c>
      <c r="AP103" s="16">
        <f t="shared" si="11"/>
        <v>714685.09</v>
      </c>
      <c r="AQ103" s="26">
        <f t="shared" si="12"/>
        <v>-83860.209999999963</v>
      </c>
    </row>
    <row r="104" spans="1:43" x14ac:dyDescent="0.25">
      <c r="A104" t="s">
        <v>549</v>
      </c>
      <c r="B104" t="s">
        <v>550</v>
      </c>
      <c r="C104" s="71">
        <v>3372</v>
      </c>
      <c r="D104" s="58" t="s">
        <v>1351</v>
      </c>
      <c r="E104" t="s">
        <v>3287</v>
      </c>
      <c r="F104" s="301">
        <v>700654.31</v>
      </c>
      <c r="G104" s="301">
        <v>15000</v>
      </c>
      <c r="H104" s="301">
        <v>384033.62</v>
      </c>
      <c r="J104">
        <v>-20870.75</v>
      </c>
      <c r="K104">
        <v>298124.38</v>
      </c>
      <c r="N104" s="301">
        <v>5000</v>
      </c>
      <c r="Q104" s="301">
        <v>2965.14</v>
      </c>
      <c r="T104">
        <v>286587.34000000003</v>
      </c>
      <c r="U104">
        <v>1172968.6100000001</v>
      </c>
      <c r="W104" s="301">
        <v>341200.01</v>
      </c>
      <c r="Y104" s="301">
        <v>566.94000000000005</v>
      </c>
      <c r="AB104" s="301">
        <v>202380</v>
      </c>
      <c r="AC104">
        <v>99762</v>
      </c>
      <c r="AF104">
        <v>425343.63</v>
      </c>
      <c r="AG104">
        <v>36563.14</v>
      </c>
      <c r="AJ104">
        <v>5957.71</v>
      </c>
      <c r="AL104" s="76">
        <f t="shared" si="7"/>
        <v>1099687.9300000002</v>
      </c>
      <c r="AM104" s="31">
        <f t="shared" si="8"/>
        <v>7965.1399999999994</v>
      </c>
      <c r="AN104" s="21">
        <f t="shared" si="9"/>
        <v>1091722.7900000003</v>
      </c>
      <c r="AO104" s="15">
        <f t="shared" si="10"/>
        <v>544146.94999999995</v>
      </c>
      <c r="AP104" s="16">
        <f t="shared" si="11"/>
        <v>567626.48</v>
      </c>
      <c r="AQ104" s="26">
        <f t="shared" si="12"/>
        <v>-23479.530000000028</v>
      </c>
    </row>
    <row r="105" spans="1:43" x14ac:dyDescent="0.25">
      <c r="A105" t="s">
        <v>549</v>
      </c>
      <c r="B105" t="s">
        <v>550</v>
      </c>
      <c r="C105" s="71">
        <v>1747</v>
      </c>
      <c r="D105" s="58" t="s">
        <v>1352</v>
      </c>
      <c r="E105" t="s">
        <v>3335</v>
      </c>
      <c r="F105" s="301">
        <v>357250.85</v>
      </c>
      <c r="G105" s="301">
        <v>0</v>
      </c>
      <c r="H105" s="301">
        <v>50285.22</v>
      </c>
      <c r="J105">
        <v>301588.43</v>
      </c>
      <c r="K105">
        <v>296114.53999999998</v>
      </c>
      <c r="N105" s="301">
        <v>6000</v>
      </c>
      <c r="Q105" s="301">
        <v>750</v>
      </c>
      <c r="T105">
        <v>198186.06</v>
      </c>
      <c r="U105">
        <v>764461.81</v>
      </c>
      <c r="W105" s="301">
        <v>143528.57</v>
      </c>
      <c r="Y105" s="301">
        <v>399.37</v>
      </c>
      <c r="AA105" s="301">
        <v>523500</v>
      </c>
      <c r="AB105" s="301">
        <v>163400</v>
      </c>
      <c r="AC105">
        <v>572505</v>
      </c>
      <c r="AF105">
        <v>74716.800000000003</v>
      </c>
      <c r="AG105">
        <v>72964.97</v>
      </c>
      <c r="AL105" s="76">
        <f t="shared" si="7"/>
        <v>407536.06999999995</v>
      </c>
      <c r="AM105" s="31">
        <f t="shared" si="8"/>
        <v>6750</v>
      </c>
      <c r="AN105" s="21">
        <f t="shared" si="9"/>
        <v>400786.06999999995</v>
      </c>
      <c r="AO105" s="15">
        <f t="shared" si="10"/>
        <v>830827.94</v>
      </c>
      <c r="AP105" s="16">
        <f t="shared" si="11"/>
        <v>720186.77</v>
      </c>
      <c r="AQ105" s="26">
        <f t="shared" si="12"/>
        <v>110641.16999999993</v>
      </c>
    </row>
    <row r="106" spans="1:43" x14ac:dyDescent="0.25">
      <c r="A106" t="s">
        <v>549</v>
      </c>
      <c r="B106" t="s">
        <v>550</v>
      </c>
      <c r="C106" s="71">
        <v>2607</v>
      </c>
      <c r="D106" s="58" t="s">
        <v>1353</v>
      </c>
      <c r="E106" t="s">
        <v>3336</v>
      </c>
      <c r="F106" s="301">
        <v>193317.98</v>
      </c>
      <c r="G106" s="301">
        <v>0</v>
      </c>
      <c r="H106" s="301">
        <v>49339.040000000001</v>
      </c>
      <c r="J106">
        <v>947193.21</v>
      </c>
      <c r="K106">
        <v>178988.08</v>
      </c>
      <c r="N106" s="301">
        <v>6000</v>
      </c>
      <c r="Q106" s="301">
        <v>3535</v>
      </c>
      <c r="T106">
        <v>-68530.87</v>
      </c>
      <c r="U106">
        <v>1440238.21</v>
      </c>
      <c r="W106" s="301">
        <v>210675.05</v>
      </c>
      <c r="Y106" s="301">
        <v>184.81</v>
      </c>
      <c r="AA106" s="301">
        <v>433170</v>
      </c>
      <c r="AC106">
        <v>491238</v>
      </c>
      <c r="AF106">
        <v>67359.600000000006</v>
      </c>
      <c r="AG106">
        <v>49427.46</v>
      </c>
      <c r="AJ106">
        <v>8.83</v>
      </c>
      <c r="AL106" s="76">
        <f t="shared" si="7"/>
        <v>242657.02000000002</v>
      </c>
      <c r="AM106" s="31">
        <f t="shared" si="8"/>
        <v>9535</v>
      </c>
      <c r="AN106" s="21">
        <f t="shared" si="9"/>
        <v>233122.02000000002</v>
      </c>
      <c r="AO106" s="15">
        <f t="shared" si="10"/>
        <v>644029.86</v>
      </c>
      <c r="AP106" s="16">
        <f t="shared" si="11"/>
        <v>608033.8899999999</v>
      </c>
      <c r="AQ106" s="26">
        <f t="shared" si="12"/>
        <v>35995.970000000088</v>
      </c>
    </row>
    <row r="107" spans="1:43" x14ac:dyDescent="0.25">
      <c r="A107" t="s">
        <v>549</v>
      </c>
      <c r="B107" t="s">
        <v>550</v>
      </c>
      <c r="C107" s="71">
        <v>2124</v>
      </c>
      <c r="D107" s="58" t="s">
        <v>1354</v>
      </c>
      <c r="E107" t="s">
        <v>3341</v>
      </c>
      <c r="F107" s="301">
        <v>1204741.8</v>
      </c>
      <c r="G107" s="301">
        <v>0</v>
      </c>
      <c r="H107" s="301">
        <v>71258.259999999995</v>
      </c>
      <c r="J107">
        <v>1859150.48</v>
      </c>
      <c r="K107">
        <v>293613.52</v>
      </c>
      <c r="N107" s="301">
        <v>11300</v>
      </c>
      <c r="Q107" s="301">
        <v>750</v>
      </c>
      <c r="R107">
        <v>2087</v>
      </c>
      <c r="T107">
        <v>516126.66</v>
      </c>
      <c r="U107">
        <v>2616413.23</v>
      </c>
      <c r="W107" s="301">
        <v>448668.82</v>
      </c>
      <c r="X107" s="301">
        <v>23500</v>
      </c>
      <c r="Y107" s="301">
        <v>1061.21</v>
      </c>
      <c r="AB107" s="301">
        <v>69950</v>
      </c>
      <c r="AC107">
        <v>49005</v>
      </c>
      <c r="AF107">
        <v>75759.009999999995</v>
      </c>
      <c r="AG107">
        <v>62878.85</v>
      </c>
      <c r="AL107" s="76">
        <f t="shared" si="7"/>
        <v>1276000.06</v>
      </c>
      <c r="AM107" s="31">
        <f t="shared" si="8"/>
        <v>12050</v>
      </c>
      <c r="AN107" s="21">
        <f t="shared" si="9"/>
        <v>1263950.06</v>
      </c>
      <c r="AO107" s="15">
        <f t="shared" si="10"/>
        <v>543180.03</v>
      </c>
      <c r="AP107" s="16">
        <f t="shared" si="11"/>
        <v>187642.86</v>
      </c>
      <c r="AQ107" s="26">
        <f t="shared" si="12"/>
        <v>355537.17000000004</v>
      </c>
    </row>
    <row r="108" spans="1:43" x14ac:dyDescent="0.25">
      <c r="A108" t="s">
        <v>553</v>
      </c>
      <c r="B108" t="s">
        <v>554</v>
      </c>
      <c r="C108" s="71">
        <v>2908</v>
      </c>
      <c r="D108" s="58" t="s">
        <v>1355</v>
      </c>
      <c r="E108" t="s">
        <v>3289</v>
      </c>
      <c r="F108" s="301">
        <v>584036.93999999994</v>
      </c>
      <c r="G108" s="301">
        <v>0</v>
      </c>
      <c r="H108" s="301">
        <v>37959.14</v>
      </c>
      <c r="J108">
        <v>9831.06</v>
      </c>
      <c r="K108">
        <v>110158.83</v>
      </c>
      <c r="Q108" s="301">
        <v>1486.52</v>
      </c>
      <c r="T108">
        <v>-1905053.59</v>
      </c>
      <c r="U108">
        <v>2310952.34</v>
      </c>
      <c r="W108" s="301">
        <v>415384.47</v>
      </c>
      <c r="Y108" s="301">
        <v>10</v>
      </c>
      <c r="AA108" s="301">
        <v>196500</v>
      </c>
      <c r="AB108" s="301">
        <v>208280</v>
      </c>
      <c r="AC108">
        <v>251380.64</v>
      </c>
      <c r="AF108">
        <v>160788.16</v>
      </c>
      <c r="AG108">
        <v>10904.97</v>
      </c>
      <c r="AL108" s="76">
        <f t="shared" si="7"/>
        <v>621996.07999999996</v>
      </c>
      <c r="AM108" s="31">
        <f t="shared" si="8"/>
        <v>1486.52</v>
      </c>
      <c r="AN108" s="21">
        <f t="shared" si="9"/>
        <v>620509.55999999994</v>
      </c>
      <c r="AO108" s="15">
        <f t="shared" si="10"/>
        <v>820174.47</v>
      </c>
      <c r="AP108" s="16">
        <f t="shared" si="11"/>
        <v>423073.77</v>
      </c>
      <c r="AQ108" s="26">
        <f t="shared" si="12"/>
        <v>397100.69999999995</v>
      </c>
    </row>
    <row r="109" spans="1:43" x14ac:dyDescent="0.25">
      <c r="A109" t="s">
        <v>553</v>
      </c>
      <c r="B109" t="s">
        <v>554</v>
      </c>
      <c r="C109" s="71">
        <v>2944</v>
      </c>
      <c r="D109" s="58" t="s">
        <v>1356</v>
      </c>
      <c r="E109" t="s">
        <v>3290</v>
      </c>
      <c r="F109" s="301">
        <v>884430.58</v>
      </c>
      <c r="G109" s="301">
        <v>0</v>
      </c>
      <c r="H109" s="301">
        <v>17134.060000000001</v>
      </c>
      <c r="J109">
        <v>1292344.97</v>
      </c>
      <c r="K109">
        <v>100841.12</v>
      </c>
      <c r="O109" s="301">
        <v>0</v>
      </c>
      <c r="Q109" s="301">
        <v>532.72</v>
      </c>
      <c r="T109">
        <v>794380.63</v>
      </c>
      <c r="U109">
        <v>1228203.58</v>
      </c>
      <c r="W109" s="301">
        <v>298503.84999999998</v>
      </c>
      <c r="AA109" s="301">
        <v>248460</v>
      </c>
      <c r="AB109" s="301">
        <v>153200</v>
      </c>
      <c r="AC109">
        <v>304200</v>
      </c>
      <c r="AF109">
        <v>61234.77</v>
      </c>
      <c r="AG109">
        <v>36645.279999999999</v>
      </c>
      <c r="AL109" s="76">
        <f t="shared" si="7"/>
        <v>901564.64</v>
      </c>
      <c r="AM109" s="31">
        <f t="shared" si="8"/>
        <v>532.72</v>
      </c>
      <c r="AN109" s="21">
        <f t="shared" si="9"/>
        <v>901031.92</v>
      </c>
      <c r="AO109" s="15">
        <f t="shared" si="10"/>
        <v>700163.85</v>
      </c>
      <c r="AP109" s="16">
        <f t="shared" si="11"/>
        <v>402080.05000000005</v>
      </c>
      <c r="AQ109" s="26">
        <f t="shared" si="12"/>
        <v>298083.79999999993</v>
      </c>
    </row>
    <row r="110" spans="1:43" x14ac:dyDescent="0.25">
      <c r="A110" t="s">
        <v>553</v>
      </c>
      <c r="B110" t="s">
        <v>554</v>
      </c>
      <c r="C110" s="71">
        <v>4209</v>
      </c>
      <c r="D110" s="58" t="s">
        <v>1357</v>
      </c>
      <c r="E110" t="s">
        <v>3291</v>
      </c>
      <c r="F110" s="301">
        <v>600062.47</v>
      </c>
      <c r="G110" s="301">
        <v>0</v>
      </c>
      <c r="H110" s="301">
        <v>27953.360000000001</v>
      </c>
      <c r="J110">
        <v>1259985.82</v>
      </c>
      <c r="K110">
        <v>91797.85</v>
      </c>
      <c r="O110" s="301">
        <v>6000</v>
      </c>
      <c r="Q110" s="301">
        <v>0</v>
      </c>
      <c r="T110">
        <v>302595.07</v>
      </c>
      <c r="U110">
        <v>1322855.6000000001</v>
      </c>
      <c r="W110" s="301">
        <v>407230.81</v>
      </c>
      <c r="Y110" s="301">
        <v>28.72</v>
      </c>
      <c r="AA110" s="301">
        <v>286650</v>
      </c>
      <c r="AB110" s="301">
        <v>288400</v>
      </c>
      <c r="AC110">
        <v>332969</v>
      </c>
      <c r="AF110">
        <v>140362.96</v>
      </c>
      <c r="AG110">
        <v>34294.74</v>
      </c>
      <c r="AL110" s="76">
        <f t="shared" si="7"/>
        <v>628015.82999999996</v>
      </c>
      <c r="AM110" s="31">
        <f t="shared" si="8"/>
        <v>6000</v>
      </c>
      <c r="AN110" s="21">
        <f t="shared" si="9"/>
        <v>622015.82999999996</v>
      </c>
      <c r="AO110" s="15">
        <f t="shared" si="10"/>
        <v>982309.53</v>
      </c>
      <c r="AP110" s="16">
        <f t="shared" si="11"/>
        <v>507626.69999999995</v>
      </c>
      <c r="AQ110" s="26">
        <f t="shared" si="12"/>
        <v>474682.83000000007</v>
      </c>
    </row>
    <row r="111" spans="1:43" x14ac:dyDescent="0.25">
      <c r="A111" t="s">
        <v>553</v>
      </c>
      <c r="B111" t="s">
        <v>554</v>
      </c>
      <c r="C111" s="71">
        <v>4669</v>
      </c>
      <c r="D111" s="58" t="s">
        <v>1358</v>
      </c>
      <c r="E111" t="s">
        <v>3292</v>
      </c>
      <c r="F111" s="301">
        <v>549439.57999999996</v>
      </c>
      <c r="G111" s="301">
        <v>0</v>
      </c>
      <c r="H111" s="301">
        <v>142571.10999999999</v>
      </c>
      <c r="J111">
        <v>1124432.7</v>
      </c>
      <c r="K111">
        <v>295543.56</v>
      </c>
      <c r="Q111" s="301">
        <v>0</v>
      </c>
      <c r="T111">
        <v>-195022.42</v>
      </c>
      <c r="U111">
        <v>2235714.37</v>
      </c>
      <c r="W111" s="301">
        <v>409851.99</v>
      </c>
      <c r="Y111" s="301">
        <v>16.440000000000001</v>
      </c>
      <c r="AA111" s="301">
        <v>398256.3</v>
      </c>
      <c r="AB111" s="301">
        <v>150800</v>
      </c>
      <c r="AC111">
        <v>454659.3</v>
      </c>
      <c r="AF111">
        <v>204144.86</v>
      </c>
      <c r="AG111">
        <v>94427.57</v>
      </c>
      <c r="AL111" s="76">
        <f t="shared" si="7"/>
        <v>692010.69</v>
      </c>
      <c r="AM111" s="31">
        <f t="shared" si="8"/>
        <v>0</v>
      </c>
      <c r="AN111" s="21">
        <f t="shared" si="9"/>
        <v>692010.69</v>
      </c>
      <c r="AO111" s="15">
        <f t="shared" si="10"/>
        <v>958924.73</v>
      </c>
      <c r="AP111" s="16">
        <f t="shared" si="11"/>
        <v>753231.73</v>
      </c>
      <c r="AQ111" s="26">
        <f t="shared" si="12"/>
        <v>205693</v>
      </c>
    </row>
    <row r="112" spans="1:43" x14ac:dyDescent="0.25">
      <c r="A112" t="s">
        <v>553</v>
      </c>
      <c r="B112" t="s">
        <v>554</v>
      </c>
      <c r="C112" s="71">
        <v>2279</v>
      </c>
      <c r="D112" s="58" t="s">
        <v>1359</v>
      </c>
      <c r="E112" t="s">
        <v>3293</v>
      </c>
      <c r="F112" s="301">
        <v>559626.82999999996</v>
      </c>
      <c r="G112" s="301">
        <v>0</v>
      </c>
      <c r="H112" s="301">
        <v>76199.320000000007</v>
      </c>
      <c r="J112">
        <v>459859.17</v>
      </c>
      <c r="K112">
        <v>59119.53</v>
      </c>
      <c r="N112" s="301">
        <v>37200</v>
      </c>
      <c r="Q112" s="301">
        <v>1379.4</v>
      </c>
      <c r="T112">
        <v>-868090.31</v>
      </c>
      <c r="U112">
        <v>1762414.5</v>
      </c>
      <c r="W112" s="301">
        <v>302993.37</v>
      </c>
      <c r="X112" s="301">
        <v>60000</v>
      </c>
      <c r="AA112" s="301">
        <v>230670.3</v>
      </c>
      <c r="AB112" s="301">
        <v>125200</v>
      </c>
      <c r="AC112">
        <v>284114.3</v>
      </c>
      <c r="AF112">
        <v>122141.78</v>
      </c>
      <c r="AG112">
        <v>42233.33</v>
      </c>
      <c r="AL112" s="76">
        <f t="shared" si="7"/>
        <v>635826.14999999991</v>
      </c>
      <c r="AM112" s="31">
        <f t="shared" si="8"/>
        <v>38579.4</v>
      </c>
      <c r="AN112" s="21">
        <f t="shared" si="9"/>
        <v>597246.74999999988</v>
      </c>
      <c r="AO112" s="15">
        <f t="shared" si="10"/>
        <v>718863.66999999993</v>
      </c>
      <c r="AP112" s="16">
        <f t="shared" si="11"/>
        <v>448489.41</v>
      </c>
      <c r="AQ112" s="26">
        <f t="shared" si="12"/>
        <v>270374.25999999995</v>
      </c>
    </row>
    <row r="113" spans="1:43" x14ac:dyDescent="0.25">
      <c r="A113" t="s">
        <v>553</v>
      </c>
      <c r="B113" t="s">
        <v>554</v>
      </c>
      <c r="C113" s="71">
        <v>723</v>
      </c>
      <c r="D113" s="58" t="s">
        <v>1360</v>
      </c>
      <c r="E113" t="s">
        <v>3294</v>
      </c>
      <c r="F113" s="301">
        <v>644871.86</v>
      </c>
      <c r="G113" s="301">
        <v>0</v>
      </c>
      <c r="H113" s="301">
        <v>23828.02</v>
      </c>
      <c r="J113">
        <v>1941019.31</v>
      </c>
      <c r="K113">
        <v>169991.7</v>
      </c>
      <c r="L113">
        <v>1</v>
      </c>
      <c r="Q113" s="301">
        <v>1310</v>
      </c>
      <c r="T113">
        <v>1948609.62</v>
      </c>
      <c r="U113">
        <v>513834.47</v>
      </c>
      <c r="W113" s="301">
        <v>359526.91</v>
      </c>
      <c r="X113" s="301">
        <v>36000</v>
      </c>
      <c r="AA113" s="301">
        <v>221280</v>
      </c>
      <c r="AB113" s="301">
        <v>113930.77</v>
      </c>
      <c r="AC113">
        <v>266888</v>
      </c>
      <c r="AF113">
        <v>78365.58</v>
      </c>
      <c r="AG113">
        <v>31751.3</v>
      </c>
      <c r="AL113" s="76">
        <f t="shared" si="7"/>
        <v>668699.88</v>
      </c>
      <c r="AM113" s="31">
        <f t="shared" si="8"/>
        <v>1310</v>
      </c>
      <c r="AN113" s="21">
        <f t="shared" si="9"/>
        <v>667389.88</v>
      </c>
      <c r="AO113" s="15">
        <f t="shared" si="10"/>
        <v>730737.67999999993</v>
      </c>
      <c r="AP113" s="16">
        <f t="shared" si="11"/>
        <v>377004.88</v>
      </c>
      <c r="AQ113" s="26">
        <f t="shared" si="12"/>
        <v>353732.79999999993</v>
      </c>
    </row>
    <row r="114" spans="1:43" x14ac:dyDescent="0.25">
      <c r="A114" t="s">
        <v>553</v>
      </c>
      <c r="B114" t="s">
        <v>554</v>
      </c>
      <c r="C114" s="71">
        <v>3567</v>
      </c>
      <c r="D114" s="58" t="s">
        <v>1361</v>
      </c>
      <c r="E114" t="s">
        <v>3295</v>
      </c>
      <c r="F114" s="301">
        <v>755472.33</v>
      </c>
      <c r="G114" s="301">
        <v>180857.64</v>
      </c>
      <c r="H114" s="301">
        <v>172663.17</v>
      </c>
      <c r="J114">
        <v>473899.24</v>
      </c>
      <c r="K114">
        <v>233770.12</v>
      </c>
      <c r="O114" s="301">
        <v>659.26</v>
      </c>
      <c r="Q114" s="301">
        <v>-901</v>
      </c>
      <c r="T114">
        <v>-2668378.7799999998</v>
      </c>
      <c r="U114">
        <v>3774792.24</v>
      </c>
      <c r="W114" s="301">
        <v>833570.09</v>
      </c>
      <c r="X114" s="301">
        <v>42000</v>
      </c>
      <c r="Y114" s="301">
        <v>10.66</v>
      </c>
      <c r="AA114" s="301">
        <v>241480</v>
      </c>
      <c r="AB114" s="301">
        <v>190800</v>
      </c>
      <c r="AC114">
        <v>309513</v>
      </c>
      <c r="AF114">
        <v>178807.69</v>
      </c>
      <c r="AG114">
        <v>49424.28</v>
      </c>
      <c r="AL114" s="76">
        <f t="shared" si="7"/>
        <v>1108993.1399999999</v>
      </c>
      <c r="AM114" s="31">
        <f t="shared" si="8"/>
        <v>-241.74</v>
      </c>
      <c r="AN114" s="21">
        <f t="shared" si="9"/>
        <v>1109234.8799999999</v>
      </c>
      <c r="AO114" s="15">
        <f t="shared" si="10"/>
        <v>1307860.75</v>
      </c>
      <c r="AP114" s="16">
        <f t="shared" si="11"/>
        <v>537744.97</v>
      </c>
      <c r="AQ114" s="26">
        <f t="shared" si="12"/>
        <v>770115.78</v>
      </c>
    </row>
    <row r="115" spans="1:43" x14ac:dyDescent="0.25">
      <c r="A115" t="s">
        <v>553</v>
      </c>
      <c r="B115" t="s">
        <v>554</v>
      </c>
      <c r="C115" s="71">
        <v>2416</v>
      </c>
      <c r="D115" s="58" t="s">
        <v>1362</v>
      </c>
      <c r="E115" t="s">
        <v>3296</v>
      </c>
      <c r="F115" s="301">
        <v>550761.05000000005</v>
      </c>
      <c r="G115" s="301">
        <v>0</v>
      </c>
      <c r="H115" s="301">
        <v>32168.26</v>
      </c>
      <c r="J115">
        <v>258622.91</v>
      </c>
      <c r="K115">
        <v>329269.51</v>
      </c>
      <c r="Q115" s="301">
        <v>-7407.5</v>
      </c>
      <c r="T115">
        <v>-911010.05</v>
      </c>
      <c r="U115">
        <v>1908283.93</v>
      </c>
      <c r="W115" s="301">
        <v>305079.96000000002</v>
      </c>
      <c r="Y115" s="301">
        <v>12.41</v>
      </c>
      <c r="AA115" s="301">
        <v>302700</v>
      </c>
      <c r="AC115">
        <v>362264</v>
      </c>
      <c r="AF115">
        <v>118848.15</v>
      </c>
      <c r="AG115">
        <v>28374.87</v>
      </c>
      <c r="AL115" s="76">
        <f t="shared" si="7"/>
        <v>582929.31000000006</v>
      </c>
      <c r="AM115" s="31">
        <f t="shared" si="8"/>
        <v>-7407.5</v>
      </c>
      <c r="AN115" s="21">
        <f t="shared" si="9"/>
        <v>590336.81000000006</v>
      </c>
      <c r="AO115" s="15">
        <f t="shared" si="10"/>
        <v>607792.37</v>
      </c>
      <c r="AP115" s="16">
        <f t="shared" si="11"/>
        <v>509487.02</v>
      </c>
      <c r="AQ115" s="26">
        <f t="shared" si="12"/>
        <v>98305.349999999977</v>
      </c>
    </row>
    <row r="116" spans="1:43" x14ac:dyDescent="0.25">
      <c r="A116" t="s">
        <v>553</v>
      </c>
      <c r="B116" t="s">
        <v>554</v>
      </c>
      <c r="C116" s="71">
        <v>1268</v>
      </c>
      <c r="D116" s="58" t="s">
        <v>1363</v>
      </c>
      <c r="E116" t="s">
        <v>3297</v>
      </c>
      <c r="F116" s="301">
        <v>532492.26</v>
      </c>
      <c r="G116" s="301">
        <v>0</v>
      </c>
      <c r="H116" s="301">
        <v>47839.5</v>
      </c>
      <c r="J116">
        <v>951541.33</v>
      </c>
      <c r="K116">
        <v>249515.6</v>
      </c>
      <c r="Q116" s="301">
        <v>412.28</v>
      </c>
      <c r="T116">
        <v>-437847.08</v>
      </c>
      <c r="U116">
        <v>1980426.11</v>
      </c>
      <c r="W116" s="301">
        <v>351524.42</v>
      </c>
      <c r="Y116" s="301">
        <v>9.94</v>
      </c>
      <c r="AA116" s="301">
        <v>244165.2</v>
      </c>
      <c r="AB116" s="301">
        <v>96700</v>
      </c>
      <c r="AC116">
        <v>281383.2</v>
      </c>
      <c r="AF116">
        <v>101526.51</v>
      </c>
      <c r="AG116">
        <v>40791.300000000003</v>
      </c>
      <c r="AL116" s="76">
        <f t="shared" si="7"/>
        <v>580331.76</v>
      </c>
      <c r="AM116" s="31">
        <f t="shared" si="8"/>
        <v>412.28</v>
      </c>
      <c r="AN116" s="21">
        <f t="shared" si="9"/>
        <v>579919.48</v>
      </c>
      <c r="AO116" s="15">
        <f t="shared" si="10"/>
        <v>692399.56</v>
      </c>
      <c r="AP116" s="16">
        <f t="shared" si="11"/>
        <v>423701.01</v>
      </c>
      <c r="AQ116" s="26">
        <f t="shared" si="12"/>
        <v>268698.55000000005</v>
      </c>
    </row>
    <row r="117" spans="1:43" x14ac:dyDescent="0.25">
      <c r="A117" t="s">
        <v>553</v>
      </c>
      <c r="B117" t="s">
        <v>554</v>
      </c>
      <c r="C117" s="71">
        <v>3345</v>
      </c>
      <c r="D117" s="58" t="s">
        <v>1364</v>
      </c>
      <c r="E117" t="s">
        <v>3298</v>
      </c>
      <c r="F117" s="301">
        <v>619881</v>
      </c>
      <c r="G117" s="301">
        <v>19698.57</v>
      </c>
      <c r="H117" s="301">
        <v>13312.8</v>
      </c>
      <c r="J117">
        <v>186867</v>
      </c>
      <c r="K117">
        <v>352855.12</v>
      </c>
      <c r="Q117" s="301">
        <v>-404</v>
      </c>
      <c r="T117">
        <v>-1054951.97</v>
      </c>
      <c r="U117">
        <v>2133398.12</v>
      </c>
      <c r="W117" s="301">
        <v>326231.95</v>
      </c>
      <c r="AA117" s="301">
        <v>458568.8</v>
      </c>
      <c r="AB117" s="301">
        <v>146400</v>
      </c>
      <c r="AC117">
        <v>523596.9</v>
      </c>
      <c r="AF117">
        <v>209531.88</v>
      </c>
      <c r="AG117">
        <v>38118.43</v>
      </c>
      <c r="AL117" s="76">
        <f t="shared" si="7"/>
        <v>652892.37</v>
      </c>
      <c r="AM117" s="31">
        <f t="shared" si="8"/>
        <v>-404</v>
      </c>
      <c r="AN117" s="21">
        <f t="shared" si="9"/>
        <v>653296.37</v>
      </c>
      <c r="AO117" s="15">
        <f t="shared" si="10"/>
        <v>931200.75</v>
      </c>
      <c r="AP117" s="16">
        <f t="shared" si="11"/>
        <v>771247.21000000008</v>
      </c>
      <c r="AQ117" s="26">
        <f t="shared" si="12"/>
        <v>159953.53999999992</v>
      </c>
    </row>
    <row r="118" spans="1:43" x14ac:dyDescent="0.25">
      <c r="A118" t="s">
        <v>553</v>
      </c>
      <c r="B118" t="s">
        <v>554</v>
      </c>
      <c r="C118" s="71">
        <v>1431</v>
      </c>
      <c r="D118" s="58" t="s">
        <v>1365</v>
      </c>
      <c r="E118" t="s">
        <v>3299</v>
      </c>
      <c r="F118" s="301">
        <v>525855.44999999995</v>
      </c>
      <c r="G118" s="301">
        <v>0</v>
      </c>
      <c r="H118" s="301">
        <v>62488.41</v>
      </c>
      <c r="J118">
        <v>5</v>
      </c>
      <c r="K118">
        <v>153870.82999999999</v>
      </c>
      <c r="O118" s="301">
        <v>6000</v>
      </c>
      <c r="Q118" s="301">
        <v>0</v>
      </c>
      <c r="T118">
        <v>-1511542.96</v>
      </c>
      <c r="U118">
        <v>1945240.49</v>
      </c>
      <c r="W118" s="301">
        <v>254096.41</v>
      </c>
      <c r="Y118" s="301">
        <v>7.37</v>
      </c>
      <c r="AA118" s="301">
        <v>280950.90000000002</v>
      </c>
      <c r="AB118" s="301">
        <v>265965</v>
      </c>
      <c r="AC118">
        <v>348538.9</v>
      </c>
      <c r="AF118">
        <v>79079.990000000005</v>
      </c>
      <c r="AG118">
        <v>10648.5</v>
      </c>
      <c r="AJ118">
        <v>16.13</v>
      </c>
      <c r="AL118" s="76">
        <f t="shared" si="7"/>
        <v>588343.86</v>
      </c>
      <c r="AM118" s="31">
        <f t="shared" si="8"/>
        <v>6000</v>
      </c>
      <c r="AN118" s="21">
        <f t="shared" si="9"/>
        <v>582343.86</v>
      </c>
      <c r="AO118" s="15">
        <f t="shared" si="10"/>
        <v>801019.68</v>
      </c>
      <c r="AP118" s="16">
        <f t="shared" si="11"/>
        <v>438283.52000000002</v>
      </c>
      <c r="AQ118" s="26">
        <f t="shared" si="12"/>
        <v>362736.16000000003</v>
      </c>
    </row>
    <row r="119" spans="1:43" x14ac:dyDescent="0.25">
      <c r="A119" t="s">
        <v>553</v>
      </c>
      <c r="B119" t="s">
        <v>554</v>
      </c>
      <c r="C119" s="71">
        <v>2020</v>
      </c>
      <c r="D119" s="58" t="s">
        <v>1366</v>
      </c>
      <c r="E119" t="s">
        <v>3300</v>
      </c>
      <c r="F119" s="301">
        <v>496999.6</v>
      </c>
      <c r="G119" s="301">
        <v>0</v>
      </c>
      <c r="H119" s="301">
        <v>48664.86</v>
      </c>
      <c r="J119">
        <v>305540.27</v>
      </c>
      <c r="K119">
        <v>146700.43</v>
      </c>
      <c r="Q119" s="301">
        <v>-2000</v>
      </c>
      <c r="T119">
        <v>-1801723.99</v>
      </c>
      <c r="U119">
        <v>2404357.2799999998</v>
      </c>
      <c r="W119" s="301">
        <v>623334.07999999996</v>
      </c>
      <c r="Y119" s="301">
        <v>105.57</v>
      </c>
      <c r="AA119" s="301">
        <v>216390</v>
      </c>
      <c r="AC119">
        <v>282966</v>
      </c>
      <c r="AF119">
        <v>85421.71</v>
      </c>
      <c r="AG119">
        <v>27320.07</v>
      </c>
      <c r="AL119" s="76">
        <f t="shared" si="7"/>
        <v>545664.46</v>
      </c>
      <c r="AM119" s="31">
        <f t="shared" si="8"/>
        <v>-2000</v>
      </c>
      <c r="AN119" s="21">
        <f t="shared" si="9"/>
        <v>547664.46</v>
      </c>
      <c r="AO119" s="15">
        <f t="shared" si="10"/>
        <v>839829.64999999991</v>
      </c>
      <c r="AP119" s="16">
        <f t="shared" si="11"/>
        <v>395707.78</v>
      </c>
      <c r="AQ119" s="26">
        <f t="shared" si="12"/>
        <v>444121.86999999988</v>
      </c>
    </row>
    <row r="120" spans="1:43" x14ac:dyDescent="0.25">
      <c r="A120" t="s">
        <v>553</v>
      </c>
      <c r="B120" t="s">
        <v>554</v>
      </c>
      <c r="C120" s="71">
        <v>3005</v>
      </c>
      <c r="D120" s="58" t="s">
        <v>1367</v>
      </c>
      <c r="E120" t="s">
        <v>3301</v>
      </c>
      <c r="F120" s="301">
        <v>542663.91</v>
      </c>
      <c r="G120" s="301">
        <v>10000</v>
      </c>
      <c r="H120" s="301">
        <v>29657.21</v>
      </c>
      <c r="J120">
        <v>7</v>
      </c>
      <c r="K120">
        <v>144759.31</v>
      </c>
      <c r="Q120" s="301">
        <v>-5697.27</v>
      </c>
      <c r="T120">
        <v>-2700059.1</v>
      </c>
      <c r="U120">
        <v>3154007.83</v>
      </c>
      <c r="W120" s="301">
        <v>361455.28</v>
      </c>
      <c r="AA120" s="301">
        <v>340560</v>
      </c>
      <c r="AB120" s="301">
        <v>157200</v>
      </c>
      <c r="AC120">
        <v>403654</v>
      </c>
      <c r="AF120">
        <v>83534.27</v>
      </c>
      <c r="AG120">
        <v>8366.0400000000009</v>
      </c>
      <c r="AL120" s="76">
        <f t="shared" si="7"/>
        <v>582321.12</v>
      </c>
      <c r="AM120" s="31">
        <f t="shared" si="8"/>
        <v>-5697.27</v>
      </c>
      <c r="AN120" s="21">
        <f t="shared" si="9"/>
        <v>588018.39</v>
      </c>
      <c r="AO120" s="15">
        <f t="shared" si="10"/>
        <v>859215.28</v>
      </c>
      <c r="AP120" s="16">
        <f t="shared" si="11"/>
        <v>495554.31</v>
      </c>
      <c r="AQ120" s="26">
        <f t="shared" si="12"/>
        <v>363660.97000000003</v>
      </c>
    </row>
    <row r="121" spans="1:43" x14ac:dyDescent="0.25">
      <c r="A121" t="s">
        <v>553</v>
      </c>
      <c r="B121" t="s">
        <v>554</v>
      </c>
      <c r="C121" s="71">
        <v>2671</v>
      </c>
      <c r="D121" s="58" t="s">
        <v>1368</v>
      </c>
      <c r="E121" t="s">
        <v>3302</v>
      </c>
      <c r="F121" s="301">
        <v>635891.85</v>
      </c>
      <c r="G121" s="301">
        <v>0</v>
      </c>
      <c r="H121" s="301">
        <v>50243.16</v>
      </c>
      <c r="J121">
        <v>569842.63</v>
      </c>
      <c r="K121">
        <v>218015.02</v>
      </c>
      <c r="P121" s="301">
        <v>251395</v>
      </c>
      <c r="Q121" s="301">
        <v>0</v>
      </c>
      <c r="T121">
        <v>-1329898.3500000001</v>
      </c>
      <c r="U121">
        <v>2272032.2400000002</v>
      </c>
      <c r="W121" s="301">
        <v>397875.07</v>
      </c>
      <c r="AA121" s="301">
        <v>279764.40000000002</v>
      </c>
      <c r="AB121" s="301">
        <v>231227.25</v>
      </c>
      <c r="AC121">
        <v>325386.40000000002</v>
      </c>
      <c r="AF121">
        <v>206749.13</v>
      </c>
      <c r="AG121">
        <v>48178.42</v>
      </c>
      <c r="AL121" s="76">
        <f t="shared" si="7"/>
        <v>686135.01</v>
      </c>
      <c r="AM121" s="31">
        <f t="shared" si="8"/>
        <v>251395</v>
      </c>
      <c r="AN121" s="21">
        <f t="shared" si="9"/>
        <v>434740.01</v>
      </c>
      <c r="AO121" s="15">
        <f t="shared" si="10"/>
        <v>908866.72</v>
      </c>
      <c r="AP121" s="16">
        <f t="shared" si="11"/>
        <v>580313.95000000007</v>
      </c>
      <c r="AQ121" s="26">
        <f t="shared" si="12"/>
        <v>328552.7699999999</v>
      </c>
    </row>
    <row r="122" spans="1:43" x14ac:dyDescent="0.25">
      <c r="A122" t="s">
        <v>553</v>
      </c>
      <c r="B122" t="s">
        <v>554</v>
      </c>
      <c r="C122" s="71">
        <v>1913</v>
      </c>
      <c r="D122" s="58" t="s">
        <v>1369</v>
      </c>
      <c r="E122" t="s">
        <v>3303</v>
      </c>
      <c r="F122" s="301">
        <v>413490.81</v>
      </c>
      <c r="G122" s="301">
        <v>0</v>
      </c>
      <c r="H122" s="301">
        <v>222338.71</v>
      </c>
      <c r="J122">
        <v>244790.9</v>
      </c>
      <c r="K122">
        <v>12278.55</v>
      </c>
      <c r="O122" s="301">
        <v>10000</v>
      </c>
      <c r="Q122" s="301">
        <v>1181</v>
      </c>
      <c r="T122">
        <v>-1078900.8899999999</v>
      </c>
      <c r="U122">
        <v>1679735.01</v>
      </c>
      <c r="W122" s="301">
        <v>304502.5</v>
      </c>
      <c r="X122" s="301">
        <v>108000</v>
      </c>
      <c r="AA122" s="301">
        <v>131580</v>
      </c>
      <c r="AB122" s="301">
        <v>60500</v>
      </c>
      <c r="AC122">
        <v>186523</v>
      </c>
      <c r="AF122">
        <v>111062.44</v>
      </c>
      <c r="AG122">
        <v>43938.1</v>
      </c>
      <c r="AL122" s="76">
        <f t="shared" si="7"/>
        <v>635829.52</v>
      </c>
      <c r="AM122" s="31">
        <f t="shared" si="8"/>
        <v>11181</v>
      </c>
      <c r="AN122" s="21">
        <f t="shared" si="9"/>
        <v>624648.52</v>
      </c>
      <c r="AO122" s="15">
        <f t="shared" si="10"/>
        <v>604582.5</v>
      </c>
      <c r="AP122" s="16">
        <f t="shared" si="11"/>
        <v>341523.54</v>
      </c>
      <c r="AQ122" s="26">
        <f t="shared" si="12"/>
        <v>263058.96000000002</v>
      </c>
    </row>
    <row r="123" spans="1:43" x14ac:dyDescent="0.25">
      <c r="A123" t="s">
        <v>553</v>
      </c>
      <c r="B123" t="s">
        <v>554</v>
      </c>
      <c r="C123" s="71">
        <v>2409</v>
      </c>
      <c r="D123" s="58" t="s">
        <v>1370</v>
      </c>
      <c r="E123" t="s">
        <v>3304</v>
      </c>
      <c r="F123" s="301">
        <v>767524.1</v>
      </c>
      <c r="G123" s="301">
        <v>0</v>
      </c>
      <c r="H123" s="301">
        <v>48021.21</v>
      </c>
      <c r="J123">
        <v>-47278.32</v>
      </c>
      <c r="K123">
        <v>127592.44</v>
      </c>
      <c r="O123" s="301">
        <v>6000</v>
      </c>
      <c r="Q123" s="301">
        <v>205.61</v>
      </c>
      <c r="T123">
        <v>-1241478.57</v>
      </c>
      <c r="U123">
        <v>1611506.92</v>
      </c>
      <c r="W123" s="301">
        <v>258912.63</v>
      </c>
      <c r="X123" s="301">
        <v>277000</v>
      </c>
      <c r="AA123" s="301">
        <v>293640</v>
      </c>
      <c r="AB123" s="301">
        <v>259511</v>
      </c>
      <c r="AC123">
        <v>353239</v>
      </c>
      <c r="AF123">
        <v>96453.92</v>
      </c>
      <c r="AG123">
        <v>30523.24</v>
      </c>
      <c r="AL123" s="76">
        <f t="shared" si="7"/>
        <v>815545.30999999994</v>
      </c>
      <c r="AM123" s="31">
        <f t="shared" si="8"/>
        <v>6205.61</v>
      </c>
      <c r="AN123" s="21">
        <f t="shared" si="9"/>
        <v>809339.7</v>
      </c>
      <c r="AO123" s="15">
        <f t="shared" si="10"/>
        <v>1089063.6299999999</v>
      </c>
      <c r="AP123" s="16">
        <f t="shared" si="11"/>
        <v>480216.16</v>
      </c>
      <c r="AQ123" s="26">
        <f t="shared" si="12"/>
        <v>608847.47</v>
      </c>
    </row>
    <row r="124" spans="1:43" x14ac:dyDescent="0.25">
      <c r="A124" t="s">
        <v>553</v>
      </c>
      <c r="B124" t="s">
        <v>554</v>
      </c>
      <c r="C124" s="71">
        <v>1702</v>
      </c>
      <c r="D124" s="58" t="s">
        <v>1371</v>
      </c>
      <c r="E124" t="s">
        <v>3305</v>
      </c>
      <c r="F124" s="301">
        <v>421085.5</v>
      </c>
      <c r="G124" s="301">
        <v>91185.91</v>
      </c>
      <c r="H124" s="301">
        <v>277471.90999999997</v>
      </c>
      <c r="J124">
        <v>-17220.830000000002</v>
      </c>
      <c r="K124">
        <v>515555.06</v>
      </c>
      <c r="N124" s="301">
        <v>59800</v>
      </c>
      <c r="Q124" s="301">
        <v>2112.34</v>
      </c>
      <c r="T124">
        <v>323510.74</v>
      </c>
      <c r="U124">
        <v>667875.67000000004</v>
      </c>
      <c r="W124" s="301">
        <v>313663.25</v>
      </c>
      <c r="AA124" s="301">
        <v>55990.8</v>
      </c>
      <c r="AB124" s="301">
        <v>122400</v>
      </c>
      <c r="AC124">
        <v>80710.8</v>
      </c>
      <c r="AF124">
        <v>83996.79</v>
      </c>
      <c r="AG124">
        <v>18342.66</v>
      </c>
      <c r="AL124" s="76">
        <f t="shared" si="7"/>
        <v>789743.32000000007</v>
      </c>
      <c r="AM124" s="31">
        <f t="shared" si="8"/>
        <v>61912.34</v>
      </c>
      <c r="AN124" s="21">
        <f t="shared" si="9"/>
        <v>727830.9800000001</v>
      </c>
      <c r="AO124" s="15">
        <f t="shared" si="10"/>
        <v>492054.05</v>
      </c>
      <c r="AP124" s="16">
        <f t="shared" si="11"/>
        <v>183050.25</v>
      </c>
      <c r="AQ124" s="26">
        <f t="shared" si="12"/>
        <v>309003.8</v>
      </c>
    </row>
    <row r="125" spans="1:43" x14ac:dyDescent="0.25">
      <c r="A125" t="s">
        <v>553</v>
      </c>
      <c r="B125" t="s">
        <v>554</v>
      </c>
      <c r="C125" s="71">
        <v>2179</v>
      </c>
      <c r="D125" s="58" t="s">
        <v>1372</v>
      </c>
      <c r="E125" t="s">
        <v>3306</v>
      </c>
      <c r="F125" s="301">
        <v>665369.04</v>
      </c>
      <c r="G125" s="301">
        <v>0</v>
      </c>
      <c r="H125" s="301">
        <v>43824.28</v>
      </c>
      <c r="J125">
        <v>569969.82999999996</v>
      </c>
      <c r="K125">
        <v>240455.84</v>
      </c>
      <c r="L125">
        <v>1</v>
      </c>
      <c r="O125" s="301">
        <v>440</v>
      </c>
      <c r="Q125" s="301">
        <v>-1754.37</v>
      </c>
      <c r="T125">
        <v>459354.27</v>
      </c>
      <c r="U125">
        <v>654977.96</v>
      </c>
      <c r="W125" s="301">
        <v>557624.35</v>
      </c>
      <c r="AA125" s="301">
        <v>247544</v>
      </c>
      <c r="AB125" s="301">
        <v>141600</v>
      </c>
      <c r="AC125">
        <v>308902</v>
      </c>
      <c r="AF125">
        <v>103231.66</v>
      </c>
      <c r="AG125">
        <v>58442.559999999998</v>
      </c>
      <c r="AL125" s="76">
        <f t="shared" si="7"/>
        <v>709193.32000000007</v>
      </c>
      <c r="AM125" s="31">
        <f t="shared" si="8"/>
        <v>-1314.37</v>
      </c>
      <c r="AN125" s="21">
        <f t="shared" si="9"/>
        <v>710507.69000000006</v>
      </c>
      <c r="AO125" s="15">
        <f t="shared" si="10"/>
        <v>946768.35</v>
      </c>
      <c r="AP125" s="16">
        <f t="shared" si="11"/>
        <v>470576.22000000003</v>
      </c>
      <c r="AQ125" s="26">
        <f t="shared" si="12"/>
        <v>476192.12999999995</v>
      </c>
    </row>
    <row r="126" spans="1:43" x14ac:dyDescent="0.25">
      <c r="A126" t="s">
        <v>557</v>
      </c>
      <c r="B126" t="s">
        <v>558</v>
      </c>
      <c r="C126" s="71">
        <v>3793</v>
      </c>
      <c r="D126" s="58" t="s">
        <v>1373</v>
      </c>
      <c r="E126" t="s">
        <v>3307</v>
      </c>
      <c r="F126" s="301">
        <v>503357.51</v>
      </c>
      <c r="G126" s="301">
        <v>0</v>
      </c>
      <c r="H126" s="301">
        <v>217363.23</v>
      </c>
      <c r="J126">
        <v>152215.54999999999</v>
      </c>
      <c r="K126">
        <v>113759.93</v>
      </c>
      <c r="Q126" s="301">
        <v>0</v>
      </c>
      <c r="T126">
        <v>-2296779.96</v>
      </c>
      <c r="U126">
        <v>3175397.16</v>
      </c>
      <c r="W126" s="301">
        <v>328253.96999999997</v>
      </c>
      <c r="Y126" s="301">
        <v>2.42</v>
      </c>
      <c r="AA126" s="301">
        <v>462720</v>
      </c>
      <c r="AC126">
        <v>550602</v>
      </c>
      <c r="AF126">
        <v>87011.26</v>
      </c>
      <c r="AG126">
        <v>31184.11</v>
      </c>
      <c r="AL126" s="76">
        <f t="shared" si="7"/>
        <v>720720.74</v>
      </c>
      <c r="AM126" s="31">
        <f t="shared" si="8"/>
        <v>0</v>
      </c>
      <c r="AN126" s="21">
        <f t="shared" si="9"/>
        <v>720720.74</v>
      </c>
      <c r="AO126" s="15">
        <f t="shared" si="10"/>
        <v>790976.3899999999</v>
      </c>
      <c r="AP126" s="16">
        <f t="shared" si="11"/>
        <v>668797.37</v>
      </c>
      <c r="AQ126" s="26">
        <f t="shared" si="12"/>
        <v>122179.0199999999</v>
      </c>
    </row>
    <row r="127" spans="1:43" x14ac:dyDescent="0.25">
      <c r="A127" t="s">
        <v>557</v>
      </c>
      <c r="B127" t="s">
        <v>558</v>
      </c>
      <c r="C127" s="71">
        <v>1435</v>
      </c>
      <c r="D127" s="58" t="s">
        <v>1374</v>
      </c>
      <c r="E127" t="s">
        <v>3308</v>
      </c>
      <c r="F127" s="301">
        <v>331688.44</v>
      </c>
      <c r="G127" s="301">
        <v>7000</v>
      </c>
      <c r="H127" s="301">
        <v>115129.71</v>
      </c>
      <c r="J127">
        <v>86937.01</v>
      </c>
      <c r="K127">
        <v>71420.639999999999</v>
      </c>
      <c r="Q127" s="301">
        <v>0</v>
      </c>
      <c r="T127">
        <v>-636130.38</v>
      </c>
      <c r="U127">
        <v>1191484.79</v>
      </c>
      <c r="W127" s="301">
        <v>244336.3</v>
      </c>
      <c r="Y127" s="301">
        <v>0.43</v>
      </c>
      <c r="AA127" s="301">
        <v>254220</v>
      </c>
      <c r="AB127" s="301">
        <v>71820</v>
      </c>
      <c r="AC127">
        <v>357405</v>
      </c>
      <c r="AF127">
        <v>33424.92</v>
      </c>
      <c r="AG127">
        <v>20385.419999999998</v>
      </c>
      <c r="AL127" s="76">
        <f t="shared" si="7"/>
        <v>453818.15</v>
      </c>
      <c r="AM127" s="31">
        <f t="shared" si="8"/>
        <v>0</v>
      </c>
      <c r="AN127" s="21">
        <f t="shared" si="9"/>
        <v>453818.15</v>
      </c>
      <c r="AO127" s="15">
        <f t="shared" si="10"/>
        <v>570376.73</v>
      </c>
      <c r="AP127" s="16">
        <f t="shared" si="11"/>
        <v>411215.33999999997</v>
      </c>
      <c r="AQ127" s="26">
        <f t="shared" si="12"/>
        <v>159161.39000000001</v>
      </c>
    </row>
    <row r="128" spans="1:43" x14ac:dyDescent="0.25">
      <c r="A128" t="s">
        <v>557</v>
      </c>
      <c r="B128" t="s">
        <v>558</v>
      </c>
      <c r="C128" s="71">
        <v>1980</v>
      </c>
      <c r="D128" s="58" t="s">
        <v>1375</v>
      </c>
      <c r="E128" t="s">
        <v>3309</v>
      </c>
      <c r="F128" s="301">
        <v>526835.85</v>
      </c>
      <c r="G128" s="301">
        <v>0</v>
      </c>
      <c r="H128" s="301">
        <v>322160.74</v>
      </c>
      <c r="J128">
        <v>2180708.35</v>
      </c>
      <c r="K128">
        <v>105424.39</v>
      </c>
      <c r="Q128" s="301">
        <v>1716</v>
      </c>
      <c r="T128">
        <v>2190259.27</v>
      </c>
      <c r="U128">
        <v>918887.6</v>
      </c>
      <c r="W128" s="301">
        <v>219146.48</v>
      </c>
      <c r="AA128" s="301">
        <v>476010</v>
      </c>
      <c r="AB128" s="301">
        <v>71160</v>
      </c>
      <c r="AC128">
        <v>610452</v>
      </c>
      <c r="AF128">
        <v>55554.32</v>
      </c>
      <c r="AG128">
        <v>48593.7</v>
      </c>
      <c r="AL128" s="76">
        <f t="shared" si="7"/>
        <v>848996.59</v>
      </c>
      <c r="AM128" s="31">
        <f t="shared" si="8"/>
        <v>1716</v>
      </c>
      <c r="AN128" s="21">
        <f t="shared" si="9"/>
        <v>847280.59</v>
      </c>
      <c r="AO128" s="15">
        <f t="shared" si="10"/>
        <v>766316.48</v>
      </c>
      <c r="AP128" s="16">
        <f t="shared" si="11"/>
        <v>714600.0199999999</v>
      </c>
      <c r="AQ128" s="26">
        <f t="shared" si="12"/>
        <v>51716.460000000079</v>
      </c>
    </row>
    <row r="129" spans="1:43" x14ac:dyDescent="0.25">
      <c r="A129" t="s">
        <v>557</v>
      </c>
      <c r="B129" t="s">
        <v>558</v>
      </c>
      <c r="C129" s="71">
        <v>2225</v>
      </c>
      <c r="D129" s="58" t="s">
        <v>1376</v>
      </c>
      <c r="E129" t="s">
        <v>3310</v>
      </c>
      <c r="F129" s="301">
        <v>332500.71000000002</v>
      </c>
      <c r="G129" s="301">
        <v>0</v>
      </c>
      <c r="H129" s="301">
        <v>43097.03</v>
      </c>
      <c r="J129">
        <v>80421.02</v>
      </c>
      <c r="K129">
        <v>144390.47</v>
      </c>
      <c r="Q129" s="301">
        <v>836</v>
      </c>
      <c r="T129">
        <v>-1315124.06</v>
      </c>
      <c r="U129">
        <v>1855787.89</v>
      </c>
      <c r="W129" s="301">
        <v>285556.5</v>
      </c>
      <c r="AA129" s="301">
        <v>288630</v>
      </c>
      <c r="AB129" s="301">
        <v>68040</v>
      </c>
      <c r="AC129">
        <v>386634</v>
      </c>
      <c r="AF129">
        <v>98898.57</v>
      </c>
      <c r="AG129">
        <v>14954.53</v>
      </c>
      <c r="AL129" s="76">
        <f t="shared" si="7"/>
        <v>375597.74</v>
      </c>
      <c r="AM129" s="31">
        <f t="shared" si="8"/>
        <v>836</v>
      </c>
      <c r="AN129" s="21">
        <f t="shared" si="9"/>
        <v>374761.74</v>
      </c>
      <c r="AO129" s="15">
        <f t="shared" si="10"/>
        <v>642226.5</v>
      </c>
      <c r="AP129" s="16">
        <f t="shared" si="11"/>
        <v>500487.10000000003</v>
      </c>
      <c r="AQ129" s="26">
        <f t="shared" si="12"/>
        <v>141739.39999999997</v>
      </c>
    </row>
    <row r="130" spans="1:43" x14ac:dyDescent="0.25">
      <c r="A130" t="s">
        <v>557</v>
      </c>
      <c r="B130" t="s">
        <v>558</v>
      </c>
      <c r="C130" s="71">
        <v>2531</v>
      </c>
      <c r="D130" s="58" t="s">
        <v>1377</v>
      </c>
      <c r="E130" t="s">
        <v>3311</v>
      </c>
      <c r="F130" s="301">
        <v>437219.62</v>
      </c>
      <c r="G130" s="301">
        <v>0</v>
      </c>
      <c r="H130" s="301">
        <v>72679.42</v>
      </c>
      <c r="J130">
        <v>313090.89</v>
      </c>
      <c r="K130">
        <v>220690.6</v>
      </c>
      <c r="Q130" s="301">
        <v>0</v>
      </c>
      <c r="T130">
        <v>-499173.19</v>
      </c>
      <c r="U130">
        <v>1498231.3</v>
      </c>
      <c r="W130" s="301">
        <v>240331.67</v>
      </c>
      <c r="Y130" s="301">
        <v>425.94</v>
      </c>
      <c r="AC130">
        <v>41800</v>
      </c>
      <c r="AD130">
        <v>160</v>
      </c>
      <c r="AE130">
        <v>800</v>
      </c>
      <c r="AF130">
        <v>119908.5</v>
      </c>
      <c r="AG130">
        <v>18541.689999999999</v>
      </c>
      <c r="AL130" s="76">
        <f t="shared" si="7"/>
        <v>509899.04</v>
      </c>
      <c r="AM130" s="31">
        <f t="shared" si="8"/>
        <v>0</v>
      </c>
      <c r="AN130" s="21">
        <f t="shared" si="9"/>
        <v>509899.04</v>
      </c>
      <c r="AO130" s="15">
        <f t="shared" si="10"/>
        <v>240757.61000000002</v>
      </c>
      <c r="AP130" s="16">
        <f t="shared" si="11"/>
        <v>181210.19</v>
      </c>
      <c r="AQ130" s="26">
        <f t="shared" si="12"/>
        <v>59547.420000000013</v>
      </c>
    </row>
    <row r="131" spans="1:43" x14ac:dyDescent="0.25">
      <c r="A131" t="s">
        <v>557</v>
      </c>
      <c r="B131" t="s">
        <v>558</v>
      </c>
      <c r="C131" s="71">
        <v>3452</v>
      </c>
      <c r="D131" s="58" t="s">
        <v>1378</v>
      </c>
      <c r="E131" t="s">
        <v>3312</v>
      </c>
      <c r="F131" s="301">
        <v>656020.03</v>
      </c>
      <c r="H131" s="301">
        <v>107025.65</v>
      </c>
      <c r="J131">
        <v>282165.88</v>
      </c>
      <c r="K131">
        <v>18762.18</v>
      </c>
      <c r="Q131" s="301">
        <v>0</v>
      </c>
      <c r="T131">
        <v>-1303059.17</v>
      </c>
      <c r="U131">
        <v>2202136.4300000002</v>
      </c>
      <c r="W131" s="301">
        <v>349977.67</v>
      </c>
      <c r="AA131" s="301">
        <v>510297</v>
      </c>
      <c r="AC131">
        <v>574375</v>
      </c>
      <c r="AF131">
        <v>71191.53</v>
      </c>
      <c r="AG131">
        <v>17871.66</v>
      </c>
      <c r="AL131" s="76">
        <f t="shared" si="7"/>
        <v>763045.68</v>
      </c>
      <c r="AM131" s="31">
        <f t="shared" si="8"/>
        <v>0</v>
      </c>
      <c r="AN131" s="21">
        <f t="shared" si="9"/>
        <v>763045.68</v>
      </c>
      <c r="AO131" s="15">
        <f t="shared" si="10"/>
        <v>860274.66999999993</v>
      </c>
      <c r="AP131" s="16">
        <f t="shared" si="11"/>
        <v>663438.19000000006</v>
      </c>
      <c r="AQ131" s="26">
        <f t="shared" si="12"/>
        <v>196836.47999999986</v>
      </c>
    </row>
    <row r="132" spans="1:43" x14ac:dyDescent="0.25">
      <c r="A132" t="s">
        <v>557</v>
      </c>
      <c r="B132" t="s">
        <v>558</v>
      </c>
      <c r="C132" s="71">
        <v>3453</v>
      </c>
      <c r="D132" s="58" t="s">
        <v>1379</v>
      </c>
      <c r="E132" t="s">
        <v>3313</v>
      </c>
      <c r="F132" s="301">
        <v>705630.22</v>
      </c>
      <c r="G132" s="301">
        <v>0</v>
      </c>
      <c r="H132" s="301">
        <v>25122.71</v>
      </c>
      <c r="J132">
        <v>2022664.44</v>
      </c>
      <c r="K132">
        <v>1037305.65</v>
      </c>
      <c r="Q132" s="301">
        <v>3105.75</v>
      </c>
      <c r="T132">
        <v>2947556.6</v>
      </c>
      <c r="U132">
        <v>655276.54</v>
      </c>
      <c r="W132" s="301">
        <v>413982.62</v>
      </c>
      <c r="AA132" s="301">
        <v>402600</v>
      </c>
      <c r="AB132" s="301">
        <v>146100</v>
      </c>
      <c r="AC132">
        <v>499291</v>
      </c>
      <c r="AD132">
        <v>320</v>
      </c>
      <c r="AE132">
        <v>7100</v>
      </c>
      <c r="AF132">
        <v>71537.34</v>
      </c>
      <c r="AG132">
        <v>138530.15</v>
      </c>
      <c r="AL132" s="76">
        <f t="shared" si="7"/>
        <v>730752.92999999993</v>
      </c>
      <c r="AM132" s="31">
        <f t="shared" si="8"/>
        <v>3105.75</v>
      </c>
      <c r="AN132" s="21">
        <f t="shared" si="9"/>
        <v>727647.17999999993</v>
      </c>
      <c r="AO132" s="15">
        <f t="shared" si="10"/>
        <v>962682.62</v>
      </c>
      <c r="AP132" s="16">
        <f t="shared" si="11"/>
        <v>716778.49</v>
      </c>
      <c r="AQ132" s="26">
        <f t="shared" si="12"/>
        <v>245904.13</v>
      </c>
    </row>
    <row r="133" spans="1:43" x14ac:dyDescent="0.25">
      <c r="A133" t="s">
        <v>557</v>
      </c>
      <c r="B133" t="s">
        <v>558</v>
      </c>
      <c r="C133" s="71">
        <v>3635</v>
      </c>
      <c r="D133" s="58" t="s">
        <v>1380</v>
      </c>
      <c r="E133" t="s">
        <v>3314</v>
      </c>
      <c r="F133" s="301">
        <v>544872.44999999995</v>
      </c>
      <c r="G133" s="301">
        <v>39900</v>
      </c>
      <c r="H133" s="301">
        <v>175220.18</v>
      </c>
      <c r="J133">
        <v>1250070.57</v>
      </c>
      <c r="K133">
        <v>119787.93</v>
      </c>
      <c r="Q133" s="301">
        <v>1867</v>
      </c>
      <c r="T133">
        <v>171022.19</v>
      </c>
      <c r="U133">
        <v>1904716.16</v>
      </c>
      <c r="W133" s="301">
        <v>303252.51</v>
      </c>
      <c r="AA133" s="301">
        <v>434460</v>
      </c>
      <c r="AC133">
        <v>527684</v>
      </c>
      <c r="AD133">
        <v>830</v>
      </c>
      <c r="AF133">
        <v>154915.94</v>
      </c>
      <c r="AG133">
        <v>45607.79</v>
      </c>
      <c r="AL133" s="76">
        <f t="shared" ref="AL133:AL154" si="13">SUM(F133:I133)</f>
        <v>759992.62999999989</v>
      </c>
      <c r="AM133" s="31">
        <f t="shared" ref="AM133:AM154" si="14">SUM(N133:Q133)</f>
        <v>1867</v>
      </c>
      <c r="AN133" s="21">
        <f t="shared" ref="AN133:AN154" si="15">AL133-AM133</f>
        <v>758125.62999999989</v>
      </c>
      <c r="AO133" s="15">
        <f t="shared" ref="AO133:AO154" si="16">SUM(V133:AB133)</f>
        <v>737712.51</v>
      </c>
      <c r="AP133" s="16">
        <f t="shared" ref="AP133:AP154" si="17">SUM(AC133:AK133)</f>
        <v>729037.73</v>
      </c>
      <c r="AQ133" s="26">
        <f t="shared" ref="AQ133:AQ154" si="18">AO133-AP133</f>
        <v>8674.7800000000279</v>
      </c>
    </row>
    <row r="134" spans="1:43" x14ac:dyDescent="0.25">
      <c r="A134" t="s">
        <v>557</v>
      </c>
      <c r="B134" t="s">
        <v>558</v>
      </c>
      <c r="C134" s="71">
        <v>4256</v>
      </c>
      <c r="D134" s="58" t="s">
        <v>1381</v>
      </c>
      <c r="E134" t="s">
        <v>3315</v>
      </c>
      <c r="F134" s="301">
        <v>422726.41</v>
      </c>
      <c r="G134" s="301">
        <v>0</v>
      </c>
      <c r="H134" s="301">
        <v>183151.95</v>
      </c>
      <c r="J134">
        <v>182509.72</v>
      </c>
      <c r="K134">
        <v>331124.47999999998</v>
      </c>
      <c r="Q134" s="301">
        <v>0</v>
      </c>
      <c r="T134">
        <v>-1283422.73</v>
      </c>
      <c r="U134">
        <v>2482221.21</v>
      </c>
      <c r="W134" s="301">
        <v>273693.51</v>
      </c>
      <c r="AA134" s="301">
        <v>401220</v>
      </c>
      <c r="AC134">
        <v>495802</v>
      </c>
      <c r="AD134">
        <v>320</v>
      </c>
      <c r="AE134">
        <v>1728</v>
      </c>
      <c r="AF134">
        <v>123748.55</v>
      </c>
      <c r="AG134">
        <v>52500.88</v>
      </c>
      <c r="AL134" s="76">
        <f t="shared" si="13"/>
        <v>605878.36</v>
      </c>
      <c r="AM134" s="31">
        <f t="shared" si="14"/>
        <v>0</v>
      </c>
      <c r="AN134" s="21">
        <f t="shared" si="15"/>
        <v>605878.36</v>
      </c>
      <c r="AO134" s="15">
        <f t="shared" si="16"/>
        <v>674913.51</v>
      </c>
      <c r="AP134" s="16">
        <f t="shared" si="17"/>
        <v>674099.43</v>
      </c>
      <c r="AQ134" s="26">
        <f t="shared" si="18"/>
        <v>814.07999999995809</v>
      </c>
    </row>
    <row r="135" spans="1:43" x14ac:dyDescent="0.25">
      <c r="A135" t="s">
        <v>561</v>
      </c>
      <c r="B135" t="s">
        <v>562</v>
      </c>
      <c r="C135" s="71">
        <v>2177</v>
      </c>
      <c r="D135" s="58" t="s">
        <v>1382</v>
      </c>
      <c r="E135" t="s">
        <v>3316</v>
      </c>
      <c r="F135" s="301">
        <v>531752.92000000004</v>
      </c>
      <c r="G135" s="301">
        <v>0</v>
      </c>
      <c r="H135" s="301">
        <v>127202.96</v>
      </c>
      <c r="J135">
        <v>536227.21</v>
      </c>
      <c r="K135">
        <v>24749.14</v>
      </c>
      <c r="Q135" s="301">
        <v>1148</v>
      </c>
      <c r="T135">
        <v>-2670949.9900000002</v>
      </c>
      <c r="U135">
        <v>3637434.23</v>
      </c>
      <c r="W135" s="301">
        <v>382185.87</v>
      </c>
      <c r="AA135" s="301">
        <v>372000</v>
      </c>
      <c r="AB135" s="301">
        <v>33600</v>
      </c>
      <c r="AC135">
        <v>412625</v>
      </c>
      <c r="AF135">
        <v>45131.85</v>
      </c>
      <c r="AG135">
        <v>34929.03</v>
      </c>
      <c r="AL135" s="76">
        <f t="shared" si="13"/>
        <v>658955.88</v>
      </c>
      <c r="AM135" s="31">
        <f t="shared" si="14"/>
        <v>1148</v>
      </c>
      <c r="AN135" s="21">
        <f t="shared" si="15"/>
        <v>657807.88</v>
      </c>
      <c r="AO135" s="15">
        <f t="shared" si="16"/>
        <v>787785.87</v>
      </c>
      <c r="AP135" s="16">
        <f t="shared" si="17"/>
        <v>492685.88</v>
      </c>
      <c r="AQ135" s="26">
        <f t="shared" si="18"/>
        <v>295099.99</v>
      </c>
    </row>
    <row r="136" spans="1:43" x14ac:dyDescent="0.25">
      <c r="A136" t="s">
        <v>561</v>
      </c>
      <c r="B136" t="s">
        <v>562</v>
      </c>
      <c r="C136" s="71">
        <v>3300</v>
      </c>
      <c r="D136" s="58" t="s">
        <v>1383</v>
      </c>
      <c r="E136" t="s">
        <v>3317</v>
      </c>
      <c r="F136" s="301">
        <v>307289.32</v>
      </c>
      <c r="G136" s="301">
        <v>28930</v>
      </c>
      <c r="H136" s="301">
        <v>725332.1</v>
      </c>
      <c r="J136">
        <v>1896500.17</v>
      </c>
      <c r="K136">
        <v>14020.34</v>
      </c>
      <c r="T136">
        <v>2940892.88</v>
      </c>
      <c r="W136" s="301">
        <v>264500.62</v>
      </c>
      <c r="Y136" s="301">
        <v>12.34</v>
      </c>
      <c r="AA136" s="301">
        <v>299826</v>
      </c>
      <c r="AC136">
        <v>338568</v>
      </c>
      <c r="AF136">
        <v>61583.83</v>
      </c>
      <c r="AG136">
        <v>44658.18</v>
      </c>
      <c r="AL136" s="76">
        <f t="shared" si="13"/>
        <v>1061551.42</v>
      </c>
      <c r="AM136" s="31">
        <f t="shared" si="14"/>
        <v>0</v>
      </c>
      <c r="AN136" s="21">
        <f t="shared" si="15"/>
        <v>1061551.42</v>
      </c>
      <c r="AO136" s="15">
        <f t="shared" si="16"/>
        <v>564338.96</v>
      </c>
      <c r="AP136" s="16">
        <f t="shared" si="17"/>
        <v>444810.01</v>
      </c>
      <c r="AQ136" s="26">
        <f t="shared" si="18"/>
        <v>119528.94999999995</v>
      </c>
    </row>
    <row r="137" spans="1:43" x14ac:dyDescent="0.25">
      <c r="A137" t="s">
        <v>561</v>
      </c>
      <c r="B137" t="s">
        <v>562</v>
      </c>
      <c r="C137" s="71">
        <v>1172</v>
      </c>
      <c r="D137" s="58" t="s">
        <v>1384</v>
      </c>
      <c r="E137" t="s">
        <v>3318</v>
      </c>
      <c r="F137" s="301">
        <v>467526.37</v>
      </c>
      <c r="G137" s="301">
        <v>0</v>
      </c>
      <c r="H137" s="301">
        <v>211456.67</v>
      </c>
      <c r="J137">
        <v>114424.13</v>
      </c>
      <c r="K137">
        <v>295551.68</v>
      </c>
      <c r="Q137" s="301">
        <v>1064</v>
      </c>
      <c r="T137">
        <v>616369.17000000004</v>
      </c>
      <c r="U137">
        <v>431249.19</v>
      </c>
      <c r="W137" s="301">
        <v>175296.48</v>
      </c>
      <c r="AC137">
        <v>64130</v>
      </c>
      <c r="AF137">
        <v>35323.99</v>
      </c>
      <c r="AL137" s="76">
        <f t="shared" si="13"/>
        <v>678983.04</v>
      </c>
      <c r="AM137" s="31">
        <f t="shared" si="14"/>
        <v>1064</v>
      </c>
      <c r="AN137" s="21">
        <f t="shared" si="15"/>
        <v>677919.04</v>
      </c>
      <c r="AO137" s="15">
        <f t="shared" si="16"/>
        <v>175296.48</v>
      </c>
      <c r="AP137" s="16">
        <f t="shared" si="17"/>
        <v>99453.989999999991</v>
      </c>
      <c r="AQ137" s="26">
        <f t="shared" si="18"/>
        <v>75842.49000000002</v>
      </c>
    </row>
    <row r="138" spans="1:43" x14ac:dyDescent="0.25">
      <c r="A138" t="s">
        <v>561</v>
      </c>
      <c r="B138" t="s">
        <v>562</v>
      </c>
      <c r="C138" s="71">
        <v>2177</v>
      </c>
      <c r="D138" s="58" t="s">
        <v>1385</v>
      </c>
      <c r="E138" t="s">
        <v>3319</v>
      </c>
      <c r="F138" s="301">
        <v>270130.59000000003</v>
      </c>
      <c r="G138" s="301">
        <v>0</v>
      </c>
      <c r="H138" s="301">
        <v>545882</v>
      </c>
      <c r="J138">
        <v>68254</v>
      </c>
      <c r="K138">
        <v>154288.18</v>
      </c>
      <c r="Q138" s="301">
        <v>0</v>
      </c>
      <c r="T138">
        <v>929102.6</v>
      </c>
      <c r="W138" s="301">
        <v>281913.46000000002</v>
      </c>
      <c r="Y138" s="301">
        <v>25.71</v>
      </c>
      <c r="AC138">
        <v>55780</v>
      </c>
      <c r="AF138">
        <v>88957</v>
      </c>
      <c r="AL138" s="76">
        <f t="shared" si="13"/>
        <v>816012.59000000008</v>
      </c>
      <c r="AM138" s="31">
        <f t="shared" si="14"/>
        <v>0</v>
      </c>
      <c r="AN138" s="21">
        <f t="shared" si="15"/>
        <v>816012.59000000008</v>
      </c>
      <c r="AO138" s="15">
        <f t="shared" si="16"/>
        <v>281939.17000000004</v>
      </c>
      <c r="AP138" s="16">
        <f t="shared" si="17"/>
        <v>144737</v>
      </c>
      <c r="AQ138" s="26">
        <f t="shared" si="18"/>
        <v>137202.17000000004</v>
      </c>
    </row>
    <row r="139" spans="1:43" x14ac:dyDescent="0.25">
      <c r="A139" t="s">
        <v>561</v>
      </c>
      <c r="B139" t="s">
        <v>562</v>
      </c>
      <c r="C139" s="71">
        <v>4986</v>
      </c>
      <c r="D139" s="58" t="s">
        <v>1386</v>
      </c>
      <c r="E139" t="s">
        <v>3320</v>
      </c>
      <c r="F139" s="301">
        <v>932795.81</v>
      </c>
      <c r="G139" s="301">
        <v>0</v>
      </c>
      <c r="H139" s="301">
        <v>426851.04</v>
      </c>
      <c r="J139">
        <v>117011.23</v>
      </c>
      <c r="K139">
        <v>367375.33</v>
      </c>
      <c r="O139" s="301">
        <v>14500</v>
      </c>
      <c r="Q139" s="301">
        <v>855.5</v>
      </c>
      <c r="T139">
        <v>1138884.8600000001</v>
      </c>
      <c r="U139">
        <v>343312.84</v>
      </c>
      <c r="W139" s="301">
        <v>583481.29</v>
      </c>
      <c r="Y139" s="301">
        <v>943.16</v>
      </c>
      <c r="AA139" s="301">
        <v>439290</v>
      </c>
      <c r="AC139">
        <v>499071</v>
      </c>
      <c r="AF139">
        <v>97560.639999999999</v>
      </c>
      <c r="AG139">
        <v>7802.6</v>
      </c>
      <c r="AL139" s="76">
        <f t="shared" si="13"/>
        <v>1359646.85</v>
      </c>
      <c r="AM139" s="31">
        <f t="shared" si="14"/>
        <v>15355.5</v>
      </c>
      <c r="AN139" s="21">
        <f t="shared" si="15"/>
        <v>1344291.35</v>
      </c>
      <c r="AO139" s="15">
        <f t="shared" si="16"/>
        <v>1023714.4500000001</v>
      </c>
      <c r="AP139" s="16">
        <f t="shared" si="17"/>
        <v>604434.24</v>
      </c>
      <c r="AQ139" s="26">
        <f t="shared" si="18"/>
        <v>419280.21000000008</v>
      </c>
    </row>
    <row r="140" spans="1:43" x14ac:dyDescent="0.25">
      <c r="A140" t="s">
        <v>561</v>
      </c>
      <c r="B140" t="s">
        <v>562</v>
      </c>
      <c r="C140" s="71">
        <v>4194</v>
      </c>
      <c r="D140" s="58" t="s">
        <v>1387</v>
      </c>
      <c r="E140" t="s">
        <v>3321</v>
      </c>
      <c r="F140" s="301">
        <v>467240.89</v>
      </c>
      <c r="G140" s="301">
        <v>0</v>
      </c>
      <c r="H140" s="301">
        <v>558509.97</v>
      </c>
      <c r="J140">
        <v>119699.55</v>
      </c>
      <c r="K140">
        <v>115967.19</v>
      </c>
      <c r="Q140" s="301">
        <v>1024</v>
      </c>
      <c r="T140">
        <v>-673858.83</v>
      </c>
      <c r="U140">
        <v>1627802.29</v>
      </c>
      <c r="W140" s="301">
        <v>396586.88</v>
      </c>
      <c r="X140" s="301">
        <v>1000</v>
      </c>
      <c r="Y140" s="301">
        <v>63.71</v>
      </c>
      <c r="AB140" s="301">
        <v>85627.5</v>
      </c>
      <c r="AC140">
        <v>116200</v>
      </c>
      <c r="AF140">
        <v>40677.949999999997</v>
      </c>
      <c r="AL140" s="76">
        <f t="shared" si="13"/>
        <v>1025750.86</v>
      </c>
      <c r="AM140" s="31">
        <f t="shared" si="14"/>
        <v>1024</v>
      </c>
      <c r="AN140" s="21">
        <f t="shared" si="15"/>
        <v>1024726.86</v>
      </c>
      <c r="AO140" s="15">
        <f t="shared" si="16"/>
        <v>483278.09</v>
      </c>
      <c r="AP140" s="16">
        <f t="shared" si="17"/>
        <v>156877.95000000001</v>
      </c>
      <c r="AQ140" s="26">
        <f t="shared" si="18"/>
        <v>326400.14</v>
      </c>
    </row>
    <row r="141" spans="1:43" x14ac:dyDescent="0.25">
      <c r="A141" t="s">
        <v>561</v>
      </c>
      <c r="B141" t="s">
        <v>562</v>
      </c>
      <c r="C141" s="71">
        <v>4296</v>
      </c>
      <c r="D141" s="58" t="s">
        <v>1388</v>
      </c>
      <c r="E141" t="s">
        <v>3322</v>
      </c>
      <c r="F141" s="301">
        <v>724577.43</v>
      </c>
      <c r="G141" s="301">
        <v>0</v>
      </c>
      <c r="H141" s="301">
        <v>794827.7</v>
      </c>
      <c r="J141">
        <v>17</v>
      </c>
      <c r="K141">
        <v>93674.29</v>
      </c>
      <c r="Q141" s="301">
        <v>0</v>
      </c>
      <c r="T141">
        <v>-1137265.4099999999</v>
      </c>
      <c r="U141">
        <v>2560000</v>
      </c>
      <c r="W141" s="301">
        <v>393902.13</v>
      </c>
      <c r="AA141" s="301">
        <v>259020</v>
      </c>
      <c r="AB141" s="301">
        <v>50400</v>
      </c>
      <c r="AC141">
        <v>319040</v>
      </c>
      <c r="AF141">
        <v>67606.17</v>
      </c>
      <c r="AG141">
        <v>14614.13</v>
      </c>
      <c r="AL141" s="76">
        <f t="shared" si="13"/>
        <v>1519405.13</v>
      </c>
      <c r="AM141" s="31">
        <f t="shared" si="14"/>
        <v>0</v>
      </c>
      <c r="AN141" s="21">
        <f t="shared" si="15"/>
        <v>1519405.13</v>
      </c>
      <c r="AO141" s="15">
        <f t="shared" si="16"/>
        <v>703322.13</v>
      </c>
      <c r="AP141" s="16">
        <f t="shared" si="17"/>
        <v>401260.3</v>
      </c>
      <c r="AQ141" s="26">
        <f t="shared" si="18"/>
        <v>302061.83</v>
      </c>
    </row>
    <row r="142" spans="1:43" x14ac:dyDescent="0.25">
      <c r="A142" t="s">
        <v>561</v>
      </c>
      <c r="B142" t="s">
        <v>562</v>
      </c>
      <c r="C142" s="71">
        <v>2528</v>
      </c>
      <c r="D142" s="58" t="s">
        <v>1389</v>
      </c>
      <c r="E142" t="s">
        <v>3323</v>
      </c>
      <c r="F142" s="301">
        <v>478272.9</v>
      </c>
      <c r="G142" s="301">
        <v>0</v>
      </c>
      <c r="H142" s="301">
        <v>63749.84</v>
      </c>
      <c r="J142">
        <v>684488.94</v>
      </c>
      <c r="K142">
        <v>135513.35</v>
      </c>
      <c r="Q142" s="301">
        <v>0</v>
      </c>
      <c r="T142">
        <v>-1585667.52</v>
      </c>
      <c r="U142">
        <v>2875000</v>
      </c>
      <c r="W142" s="301">
        <v>368342.2</v>
      </c>
      <c r="AA142" s="301">
        <v>502586</v>
      </c>
      <c r="AC142">
        <v>548486</v>
      </c>
      <c r="AE142">
        <v>816</v>
      </c>
      <c r="AF142">
        <v>117767.84</v>
      </c>
      <c r="AG142">
        <v>22695.81</v>
      </c>
      <c r="AL142" s="76">
        <f t="shared" si="13"/>
        <v>542022.74</v>
      </c>
      <c r="AM142" s="31">
        <f t="shared" si="14"/>
        <v>0</v>
      </c>
      <c r="AN142" s="21">
        <f t="shared" si="15"/>
        <v>542022.74</v>
      </c>
      <c r="AO142" s="15">
        <f t="shared" si="16"/>
        <v>870928.2</v>
      </c>
      <c r="AP142" s="16">
        <f t="shared" si="17"/>
        <v>689765.65</v>
      </c>
      <c r="AQ142" s="26">
        <f t="shared" si="18"/>
        <v>181162.54999999993</v>
      </c>
    </row>
    <row r="143" spans="1:43" x14ac:dyDescent="0.25">
      <c r="A143" t="s">
        <v>561</v>
      </c>
      <c r="B143" t="s">
        <v>562</v>
      </c>
      <c r="C143" s="71">
        <v>3203</v>
      </c>
      <c r="D143" s="58" t="s">
        <v>1390</v>
      </c>
      <c r="E143" t="s">
        <v>3324</v>
      </c>
      <c r="F143" s="301">
        <v>261117.06</v>
      </c>
      <c r="G143" s="301">
        <v>0</v>
      </c>
      <c r="H143" s="301">
        <v>2860.25</v>
      </c>
      <c r="J143">
        <v>1565610.05</v>
      </c>
      <c r="K143">
        <v>813406.5</v>
      </c>
      <c r="Q143" s="301">
        <v>0</v>
      </c>
      <c r="T143">
        <v>575556.48</v>
      </c>
      <c r="U143">
        <v>2368242.5</v>
      </c>
      <c r="W143" s="301">
        <v>24290.639999999999</v>
      </c>
      <c r="AA143" s="301">
        <v>377970</v>
      </c>
      <c r="AC143">
        <v>410156</v>
      </c>
      <c r="AF143">
        <v>169214.19</v>
      </c>
      <c r="AG143">
        <v>56295.57</v>
      </c>
      <c r="AL143" s="76">
        <f t="shared" si="13"/>
        <v>263977.31</v>
      </c>
      <c r="AM143" s="31">
        <f t="shared" si="14"/>
        <v>0</v>
      </c>
      <c r="AN143" s="21">
        <f t="shared" si="15"/>
        <v>263977.31</v>
      </c>
      <c r="AO143" s="15">
        <f t="shared" si="16"/>
        <v>402260.64</v>
      </c>
      <c r="AP143" s="16">
        <f t="shared" si="17"/>
        <v>635665.75999999989</v>
      </c>
      <c r="AQ143" s="26">
        <f t="shared" si="18"/>
        <v>-233405.11999999988</v>
      </c>
    </row>
    <row r="144" spans="1:43" x14ac:dyDescent="0.25">
      <c r="A144" t="s">
        <v>561</v>
      </c>
      <c r="B144" t="s">
        <v>562</v>
      </c>
      <c r="C144" s="71">
        <v>3469</v>
      </c>
      <c r="D144" s="58" t="s">
        <v>1391</v>
      </c>
      <c r="E144" t="s">
        <v>3325</v>
      </c>
      <c r="F144" s="301">
        <v>518774.77</v>
      </c>
      <c r="G144" s="301">
        <v>0</v>
      </c>
      <c r="H144" s="301">
        <v>140818.4</v>
      </c>
      <c r="J144">
        <v>1339109.22</v>
      </c>
      <c r="K144">
        <v>124803.11</v>
      </c>
      <c r="Q144" s="301">
        <v>-147</v>
      </c>
      <c r="T144">
        <v>506855.44</v>
      </c>
      <c r="U144">
        <v>1552681.09</v>
      </c>
      <c r="W144" s="301">
        <v>357802.23</v>
      </c>
      <c r="Y144" s="301">
        <v>41.95</v>
      </c>
      <c r="AA144" s="301">
        <v>32510</v>
      </c>
      <c r="AB144" s="301">
        <v>62771.7</v>
      </c>
      <c r="AC144">
        <v>101680</v>
      </c>
      <c r="AF144">
        <v>140492.29</v>
      </c>
      <c r="AG144">
        <v>39037.620000000003</v>
      </c>
      <c r="AL144" s="76">
        <f t="shared" si="13"/>
        <v>659593.17000000004</v>
      </c>
      <c r="AM144" s="31">
        <f t="shared" si="14"/>
        <v>-147</v>
      </c>
      <c r="AN144" s="21">
        <f t="shared" si="15"/>
        <v>659740.17000000004</v>
      </c>
      <c r="AO144" s="15">
        <f t="shared" si="16"/>
        <v>453125.88</v>
      </c>
      <c r="AP144" s="16">
        <f t="shared" si="17"/>
        <v>281209.91000000003</v>
      </c>
      <c r="AQ144" s="26">
        <f t="shared" si="18"/>
        <v>171915.96999999997</v>
      </c>
    </row>
    <row r="145" spans="1:43" x14ac:dyDescent="0.25">
      <c r="A145" t="s">
        <v>561</v>
      </c>
      <c r="B145" t="s">
        <v>562</v>
      </c>
      <c r="C145" s="71">
        <v>3469</v>
      </c>
      <c r="D145" s="58" t="s">
        <v>1392</v>
      </c>
      <c r="E145" t="s">
        <v>3340</v>
      </c>
      <c r="F145" s="301">
        <v>983628.97</v>
      </c>
      <c r="G145" s="301">
        <v>0</v>
      </c>
      <c r="H145" s="301">
        <v>122924.69</v>
      </c>
      <c r="J145">
        <v>1611541.55</v>
      </c>
      <c r="K145">
        <v>632821.4</v>
      </c>
      <c r="O145" s="301">
        <v>55000</v>
      </c>
      <c r="Q145" s="301">
        <v>9194.83</v>
      </c>
      <c r="T145">
        <v>387178.62</v>
      </c>
      <c r="U145">
        <v>2662147.65</v>
      </c>
      <c r="W145" s="301">
        <v>364162.8</v>
      </c>
      <c r="AA145" s="301">
        <v>242580</v>
      </c>
      <c r="AC145">
        <v>277410</v>
      </c>
      <c r="AF145">
        <v>59537.29</v>
      </c>
      <c r="AL145" s="76">
        <f t="shared" si="13"/>
        <v>1106553.6599999999</v>
      </c>
      <c r="AM145" s="31">
        <f t="shared" si="14"/>
        <v>64194.83</v>
      </c>
      <c r="AN145" s="21">
        <f t="shared" si="15"/>
        <v>1042358.83</v>
      </c>
      <c r="AO145" s="15">
        <f t="shared" si="16"/>
        <v>606742.80000000005</v>
      </c>
      <c r="AP145" s="16">
        <f t="shared" si="17"/>
        <v>336947.29</v>
      </c>
      <c r="AQ145" s="26">
        <f t="shared" si="18"/>
        <v>269795.51000000007</v>
      </c>
    </row>
    <row r="146" spans="1:43" x14ac:dyDescent="0.25">
      <c r="A146" t="s">
        <v>565</v>
      </c>
      <c r="B146" t="s">
        <v>566</v>
      </c>
      <c r="C146" s="71">
        <v>2217</v>
      </c>
      <c r="D146" s="58" t="s">
        <v>1393</v>
      </c>
      <c r="E146" t="s">
        <v>3326</v>
      </c>
      <c r="F146" s="301">
        <v>579403.53</v>
      </c>
      <c r="G146" s="301">
        <v>7720</v>
      </c>
      <c r="H146" s="301">
        <v>397931.88</v>
      </c>
      <c r="J146">
        <v>4</v>
      </c>
      <c r="K146">
        <v>-23021.9</v>
      </c>
      <c r="O146" s="301">
        <v>950</v>
      </c>
      <c r="Q146" s="301">
        <v>1301.1600000000001</v>
      </c>
      <c r="T146">
        <v>-1191359.76</v>
      </c>
      <c r="U146">
        <v>1849445.73</v>
      </c>
      <c r="W146" s="301">
        <v>446085.71</v>
      </c>
      <c r="AA146" s="301">
        <v>304707.59999999998</v>
      </c>
      <c r="AB146" s="301">
        <v>118100</v>
      </c>
      <c r="AC146">
        <v>352198.28</v>
      </c>
      <c r="AF146">
        <v>91228.39</v>
      </c>
      <c r="AG146">
        <v>5086.26</v>
      </c>
      <c r="AL146" s="76">
        <f t="shared" si="13"/>
        <v>985055.41</v>
      </c>
      <c r="AM146" s="31">
        <f t="shared" si="14"/>
        <v>2251.16</v>
      </c>
      <c r="AN146" s="21">
        <f t="shared" si="15"/>
        <v>982804.25</v>
      </c>
      <c r="AO146" s="15">
        <f t="shared" si="16"/>
        <v>868893.31</v>
      </c>
      <c r="AP146" s="16">
        <f t="shared" si="17"/>
        <v>448512.93000000005</v>
      </c>
      <c r="AQ146" s="26">
        <f t="shared" si="18"/>
        <v>420380.38</v>
      </c>
    </row>
    <row r="147" spans="1:43" x14ac:dyDescent="0.25">
      <c r="A147" t="s">
        <v>565</v>
      </c>
      <c r="B147" t="s">
        <v>566</v>
      </c>
      <c r="C147" s="71">
        <v>3536</v>
      </c>
      <c r="D147" s="58" t="s">
        <v>1394</v>
      </c>
      <c r="E147" t="s">
        <v>3327</v>
      </c>
      <c r="F147" s="301">
        <v>532174.14</v>
      </c>
      <c r="G147" s="301">
        <v>18720</v>
      </c>
      <c r="H147" s="301">
        <v>129581.3</v>
      </c>
      <c r="J147">
        <v>91537.98</v>
      </c>
      <c r="K147">
        <v>240118.2</v>
      </c>
      <c r="N147" s="301">
        <v>14000</v>
      </c>
      <c r="O147" s="301">
        <v>8771.7099999999991</v>
      </c>
      <c r="Q147" s="301">
        <v>487.65</v>
      </c>
      <c r="T147">
        <v>-2124939.0099999998</v>
      </c>
      <c r="U147">
        <v>2606531.4300000002</v>
      </c>
      <c r="W147" s="301">
        <v>445172.87</v>
      </c>
      <c r="X147" s="301">
        <v>125000</v>
      </c>
      <c r="Y147" s="301">
        <v>10.39</v>
      </c>
      <c r="AA147" s="301">
        <v>440784.6</v>
      </c>
      <c r="AB147" s="301">
        <v>178100</v>
      </c>
      <c r="AC147">
        <v>493323.6</v>
      </c>
      <c r="AF147">
        <v>83862.62</v>
      </c>
      <c r="AG147">
        <v>18751.8</v>
      </c>
      <c r="AL147" s="76">
        <f t="shared" si="13"/>
        <v>680475.44000000006</v>
      </c>
      <c r="AM147" s="31">
        <f t="shared" si="14"/>
        <v>23259.360000000001</v>
      </c>
      <c r="AN147" s="21">
        <f t="shared" si="15"/>
        <v>657216.08000000007</v>
      </c>
      <c r="AO147" s="15">
        <f t="shared" si="16"/>
        <v>1189067.8599999999</v>
      </c>
      <c r="AP147" s="16">
        <f t="shared" si="17"/>
        <v>595938.02</v>
      </c>
      <c r="AQ147" s="26">
        <f t="shared" si="18"/>
        <v>593129.83999999985</v>
      </c>
    </row>
    <row r="148" spans="1:43" x14ac:dyDescent="0.25">
      <c r="A148" t="s">
        <v>565</v>
      </c>
      <c r="B148" t="s">
        <v>566</v>
      </c>
      <c r="C148" s="71">
        <v>4975</v>
      </c>
      <c r="D148" s="58" t="s">
        <v>1395</v>
      </c>
      <c r="E148" t="s">
        <v>3328</v>
      </c>
      <c r="F148" s="301">
        <v>537322.02</v>
      </c>
      <c r="G148" s="301">
        <v>0</v>
      </c>
      <c r="H148" s="301">
        <v>36144.71</v>
      </c>
      <c r="J148">
        <v>6</v>
      </c>
      <c r="K148">
        <v>27270.21</v>
      </c>
      <c r="O148" s="301">
        <v>12500</v>
      </c>
      <c r="Q148" s="301">
        <v>1573.7</v>
      </c>
      <c r="T148">
        <v>-891542.91</v>
      </c>
      <c r="U148">
        <v>1289115.33</v>
      </c>
      <c r="W148" s="301">
        <v>333588.98</v>
      </c>
      <c r="AA148" s="301">
        <v>376008</v>
      </c>
      <c r="AB148" s="301">
        <v>134000</v>
      </c>
      <c r="AC148">
        <v>421661</v>
      </c>
      <c r="AD148">
        <v>1472</v>
      </c>
      <c r="AF148">
        <v>149873.12</v>
      </c>
      <c r="AG148">
        <v>3244.04</v>
      </c>
      <c r="AL148" s="76">
        <f t="shared" si="13"/>
        <v>573466.73</v>
      </c>
      <c r="AM148" s="31">
        <f t="shared" si="14"/>
        <v>14073.7</v>
      </c>
      <c r="AN148" s="21">
        <f t="shared" si="15"/>
        <v>559393.03</v>
      </c>
      <c r="AO148" s="15">
        <f t="shared" si="16"/>
        <v>843596.98</v>
      </c>
      <c r="AP148" s="16">
        <f t="shared" si="17"/>
        <v>576250.16</v>
      </c>
      <c r="AQ148" s="26">
        <f t="shared" si="18"/>
        <v>267346.81999999995</v>
      </c>
    </row>
    <row r="149" spans="1:43" x14ac:dyDescent="0.25">
      <c r="A149" t="s">
        <v>565</v>
      </c>
      <c r="B149" t="s">
        <v>566</v>
      </c>
      <c r="C149" s="71">
        <v>2059</v>
      </c>
      <c r="D149" s="58" t="s">
        <v>1396</v>
      </c>
      <c r="E149" t="s">
        <v>3329</v>
      </c>
      <c r="F149" s="301">
        <v>294035.90999999997</v>
      </c>
      <c r="G149" s="301">
        <v>0</v>
      </c>
      <c r="H149" s="301">
        <v>6974.75</v>
      </c>
      <c r="J149">
        <v>1835082.09</v>
      </c>
      <c r="K149">
        <v>269112.96000000002</v>
      </c>
      <c r="O149" s="301">
        <v>10500</v>
      </c>
      <c r="Q149" s="301">
        <v>566</v>
      </c>
      <c r="T149">
        <v>-35595.83</v>
      </c>
      <c r="U149">
        <v>2316929.4300000002</v>
      </c>
      <c r="W149" s="301">
        <v>248079.01</v>
      </c>
      <c r="Y149" s="301">
        <v>354.49</v>
      </c>
      <c r="AA149" s="301">
        <v>343170</v>
      </c>
      <c r="AB149" s="301">
        <v>135832.29999999999</v>
      </c>
      <c r="AC149">
        <v>400566.3</v>
      </c>
      <c r="AF149">
        <v>213232.83</v>
      </c>
      <c r="AG149">
        <v>63180.56</v>
      </c>
      <c r="AL149" s="76">
        <f t="shared" si="13"/>
        <v>301010.65999999997</v>
      </c>
      <c r="AM149" s="31">
        <f t="shared" si="14"/>
        <v>11066</v>
      </c>
      <c r="AN149" s="21">
        <f t="shared" si="15"/>
        <v>289944.65999999997</v>
      </c>
      <c r="AO149" s="15">
        <f t="shared" si="16"/>
        <v>727435.8</v>
      </c>
      <c r="AP149" s="16">
        <f t="shared" si="17"/>
        <v>676979.69</v>
      </c>
      <c r="AQ149" s="26">
        <f t="shared" si="18"/>
        <v>50456.110000000102</v>
      </c>
    </row>
    <row r="150" spans="1:43" x14ac:dyDescent="0.25">
      <c r="A150" t="s">
        <v>565</v>
      </c>
      <c r="B150" t="s">
        <v>566</v>
      </c>
      <c r="C150" s="71">
        <v>1986</v>
      </c>
      <c r="D150" s="58" t="s">
        <v>1397</v>
      </c>
      <c r="E150" t="s">
        <v>3330</v>
      </c>
      <c r="F150" s="301">
        <v>477615.3</v>
      </c>
      <c r="G150" s="301">
        <v>0</v>
      </c>
      <c r="H150" s="301">
        <v>70634.25</v>
      </c>
      <c r="J150">
        <v>917929.7</v>
      </c>
      <c r="K150">
        <v>85551.47</v>
      </c>
      <c r="O150" s="301">
        <v>2500</v>
      </c>
      <c r="Q150" s="301">
        <v>642</v>
      </c>
      <c r="T150">
        <v>-1243895.8799999999</v>
      </c>
      <c r="U150">
        <v>2601070</v>
      </c>
      <c r="W150" s="301">
        <v>291828.93</v>
      </c>
      <c r="AA150" s="301">
        <v>125670</v>
      </c>
      <c r="AB150" s="301">
        <v>231000</v>
      </c>
      <c r="AC150">
        <v>169298</v>
      </c>
      <c r="AE150">
        <v>2760</v>
      </c>
      <c r="AF150">
        <v>167906.9</v>
      </c>
      <c r="AG150">
        <v>28549.43</v>
      </c>
      <c r="AL150" s="76">
        <f t="shared" si="13"/>
        <v>548249.55000000005</v>
      </c>
      <c r="AM150" s="31">
        <f t="shared" si="14"/>
        <v>3142</v>
      </c>
      <c r="AN150" s="21">
        <f t="shared" si="15"/>
        <v>545107.55000000005</v>
      </c>
      <c r="AO150" s="15">
        <f t="shared" si="16"/>
        <v>648498.92999999993</v>
      </c>
      <c r="AP150" s="16">
        <f t="shared" si="17"/>
        <v>368514.33</v>
      </c>
      <c r="AQ150" s="26">
        <f t="shared" si="18"/>
        <v>279984.59999999992</v>
      </c>
    </row>
    <row r="151" spans="1:43" x14ac:dyDescent="0.25">
      <c r="A151" t="s">
        <v>569</v>
      </c>
      <c r="B151" t="s">
        <v>571</v>
      </c>
      <c r="C151" s="71">
        <v>2574</v>
      </c>
      <c r="D151" s="58" t="s">
        <v>1398</v>
      </c>
      <c r="E151" t="s">
        <v>3284</v>
      </c>
      <c r="F151" s="301">
        <v>345702.45</v>
      </c>
      <c r="G151" s="301">
        <v>0</v>
      </c>
      <c r="H151" s="301">
        <v>95844.4</v>
      </c>
      <c r="J151">
        <v>666571.1</v>
      </c>
      <c r="K151">
        <v>53639.16</v>
      </c>
      <c r="N151" s="301">
        <v>0</v>
      </c>
      <c r="P151" s="301">
        <v>73000</v>
      </c>
      <c r="Q151" s="301">
        <v>2158</v>
      </c>
      <c r="T151">
        <v>-620267.66</v>
      </c>
      <c r="U151">
        <v>1543067.19</v>
      </c>
      <c r="W151" s="301">
        <v>382274.93</v>
      </c>
      <c r="AA151" s="301">
        <v>349260</v>
      </c>
      <c r="AC151">
        <v>414368</v>
      </c>
      <c r="AF151">
        <v>63876.98</v>
      </c>
      <c r="AG151">
        <v>34065.370000000003</v>
      </c>
      <c r="AJ151">
        <v>15000</v>
      </c>
      <c r="AL151" s="76">
        <f t="shared" si="13"/>
        <v>441546.85</v>
      </c>
      <c r="AM151" s="31">
        <f t="shared" si="14"/>
        <v>75158</v>
      </c>
      <c r="AN151" s="21">
        <f t="shared" si="15"/>
        <v>366388.85</v>
      </c>
      <c r="AO151" s="15">
        <f t="shared" si="16"/>
        <v>731534.92999999993</v>
      </c>
      <c r="AP151" s="16">
        <f t="shared" si="17"/>
        <v>527310.35</v>
      </c>
      <c r="AQ151" s="26">
        <f t="shared" si="18"/>
        <v>204224.57999999996</v>
      </c>
    </row>
    <row r="152" spans="1:43" x14ac:dyDescent="0.25">
      <c r="A152" t="s">
        <v>569</v>
      </c>
      <c r="B152" t="s">
        <v>571</v>
      </c>
      <c r="C152" s="71">
        <v>918</v>
      </c>
      <c r="D152" s="58" t="s">
        <v>1399</v>
      </c>
      <c r="E152" t="s">
        <v>3285</v>
      </c>
      <c r="F152" s="301">
        <v>489287.07</v>
      </c>
      <c r="G152" s="301">
        <v>0</v>
      </c>
      <c r="H152" s="301">
        <v>284823.7</v>
      </c>
      <c r="J152">
        <v>-63234.06</v>
      </c>
      <c r="K152">
        <v>-252994.7</v>
      </c>
      <c r="M152">
        <v>120500</v>
      </c>
      <c r="P152" s="301">
        <v>38600</v>
      </c>
      <c r="Q152" s="301">
        <v>1</v>
      </c>
      <c r="T152">
        <v>-791360.7</v>
      </c>
      <c r="U152">
        <v>1115354.6000000001</v>
      </c>
      <c r="W152" s="301">
        <v>324935.2</v>
      </c>
      <c r="AA152" s="301">
        <v>297410</v>
      </c>
      <c r="AB152" s="301">
        <v>55600</v>
      </c>
      <c r="AC152">
        <v>324250</v>
      </c>
      <c r="AE152">
        <v>1500</v>
      </c>
      <c r="AF152">
        <v>28053.09</v>
      </c>
      <c r="AG152">
        <v>7105</v>
      </c>
      <c r="AJ152">
        <v>15000</v>
      </c>
      <c r="AL152" s="76">
        <f t="shared" si="13"/>
        <v>774110.77</v>
      </c>
      <c r="AM152" s="31">
        <f t="shared" si="14"/>
        <v>38601</v>
      </c>
      <c r="AN152" s="21">
        <f t="shared" si="15"/>
        <v>735509.77</v>
      </c>
      <c r="AO152" s="15">
        <f t="shared" si="16"/>
        <v>677945.2</v>
      </c>
      <c r="AP152" s="16">
        <f t="shared" si="17"/>
        <v>375908.09</v>
      </c>
      <c r="AQ152" s="26">
        <f t="shared" si="18"/>
        <v>302037.10999999993</v>
      </c>
    </row>
    <row r="153" spans="1:43" x14ac:dyDescent="0.25">
      <c r="A153" t="s">
        <v>569</v>
      </c>
      <c r="B153" t="s">
        <v>571</v>
      </c>
      <c r="C153" s="71">
        <v>4046</v>
      </c>
      <c r="D153" s="58" t="s">
        <v>1400</v>
      </c>
      <c r="E153" t="s">
        <v>3288</v>
      </c>
      <c r="F153" s="301">
        <v>871303.25</v>
      </c>
      <c r="G153" s="301">
        <v>0</v>
      </c>
      <c r="H153" s="301">
        <v>55534.09</v>
      </c>
      <c r="J153">
        <v>478928.42</v>
      </c>
      <c r="K153">
        <v>82904.460000000006</v>
      </c>
      <c r="N153" s="301">
        <v>0</v>
      </c>
      <c r="P153" s="301">
        <v>76400</v>
      </c>
      <c r="Q153" s="301">
        <v>0</v>
      </c>
      <c r="S153">
        <v>-230742.42</v>
      </c>
      <c r="T153">
        <v>263132.26</v>
      </c>
      <c r="U153">
        <v>1287495.99</v>
      </c>
      <c r="W153" s="301">
        <v>295760.24</v>
      </c>
      <c r="Y153" s="301">
        <v>18.02</v>
      </c>
      <c r="AA153" s="301">
        <v>402300</v>
      </c>
      <c r="AB153" s="301">
        <v>67600</v>
      </c>
      <c r="AC153">
        <v>429625</v>
      </c>
      <c r="AE153">
        <v>5180</v>
      </c>
      <c r="AF153">
        <v>108174.34</v>
      </c>
      <c r="AG153">
        <v>23364.53</v>
      </c>
      <c r="AJ153">
        <v>15000</v>
      </c>
      <c r="AL153" s="76">
        <f t="shared" si="13"/>
        <v>926837.34</v>
      </c>
      <c r="AM153" s="31">
        <f t="shared" si="14"/>
        <v>76400</v>
      </c>
      <c r="AN153" s="21">
        <f t="shared" si="15"/>
        <v>850437.34</v>
      </c>
      <c r="AO153" s="15">
        <f t="shared" si="16"/>
        <v>765678.26</v>
      </c>
      <c r="AP153" s="16">
        <f t="shared" si="17"/>
        <v>581343.87</v>
      </c>
      <c r="AQ153" s="26">
        <f t="shared" si="18"/>
        <v>184334.39</v>
      </c>
    </row>
    <row r="154" spans="1:43" x14ac:dyDescent="0.25">
      <c r="A154" t="s">
        <v>569</v>
      </c>
      <c r="B154" t="s">
        <v>571</v>
      </c>
      <c r="C154" s="71">
        <v>1868</v>
      </c>
      <c r="D154" s="58" t="s">
        <v>1401</v>
      </c>
      <c r="E154" t="s">
        <v>3337</v>
      </c>
      <c r="F154" s="301">
        <v>297578.73</v>
      </c>
      <c r="G154" s="301">
        <v>0</v>
      </c>
      <c r="H154" s="301">
        <v>208698.64</v>
      </c>
      <c r="J154">
        <v>785153.01</v>
      </c>
      <c r="K154">
        <v>69569.710000000006</v>
      </c>
      <c r="P154" s="301">
        <v>36475</v>
      </c>
      <c r="T154">
        <v>-703041.31</v>
      </c>
      <c r="U154">
        <v>1993235.29</v>
      </c>
      <c r="W154" s="301">
        <v>227660</v>
      </c>
      <c r="AA154" s="301">
        <v>336080</v>
      </c>
      <c r="AB154" s="301">
        <v>54800</v>
      </c>
      <c r="AC154">
        <v>363380</v>
      </c>
      <c r="AD154">
        <v>3000</v>
      </c>
      <c r="AE154">
        <v>14592</v>
      </c>
      <c r="AF154">
        <v>65363.91</v>
      </c>
      <c r="AG154">
        <v>57232.98</v>
      </c>
      <c r="AJ154">
        <v>15000</v>
      </c>
      <c r="AL154" s="76">
        <f t="shared" si="13"/>
        <v>506277.37</v>
      </c>
      <c r="AM154" s="31">
        <f t="shared" si="14"/>
        <v>36475</v>
      </c>
      <c r="AN154" s="21">
        <f t="shared" si="15"/>
        <v>469802.37</v>
      </c>
      <c r="AO154" s="15">
        <f t="shared" si="16"/>
        <v>618540</v>
      </c>
      <c r="AP154" s="16">
        <f t="shared" si="17"/>
        <v>518568.89</v>
      </c>
      <c r="AQ154" s="26">
        <f t="shared" si="18"/>
        <v>99971.109999999986</v>
      </c>
    </row>
    <row r="157" spans="1:43" x14ac:dyDescent="0.25">
      <c r="D157" s="44"/>
    </row>
    <row r="158" spans="1:43" x14ac:dyDescent="0.25">
      <c r="D158" s="44"/>
    </row>
    <row r="159" spans="1:43" x14ac:dyDescent="0.25">
      <c r="D159" s="44"/>
    </row>
    <row r="160" spans="1:43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autoFilter ref="A1:AQ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tabSelected="1" zoomScaleNormal="100" workbookViewId="0">
      <selection activeCell="J15" sqref="J15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300" t="s">
        <v>2443</v>
      </c>
    </row>
    <row r="2" spans="1:8" ht="24.6" x14ac:dyDescent="0.7">
      <c r="A2" s="307" t="s">
        <v>1409</v>
      </c>
      <c r="B2" s="307"/>
      <c r="C2" s="307"/>
      <c r="D2" s="307"/>
      <c r="E2" s="307"/>
      <c r="F2" s="307"/>
      <c r="G2" s="307"/>
      <c r="H2" s="307"/>
    </row>
    <row r="3" spans="1:8" ht="24.6" x14ac:dyDescent="0.7">
      <c r="A3" s="308" t="s">
        <v>3348</v>
      </c>
      <c r="B3" s="308"/>
      <c r="C3" s="308"/>
      <c r="D3" s="308"/>
      <c r="E3" s="308"/>
      <c r="F3" s="308"/>
      <c r="G3" s="308"/>
      <c r="H3" s="308"/>
    </row>
    <row r="4" spans="1:8" s="79" customFormat="1" ht="24.6" x14ac:dyDescent="0.45">
      <c r="A4" s="309" t="s">
        <v>51</v>
      </c>
      <c r="B4" s="309" t="s">
        <v>1410</v>
      </c>
      <c r="C4" s="206" t="s">
        <v>1411</v>
      </c>
      <c r="D4" s="207" t="s">
        <v>1412</v>
      </c>
      <c r="E4" s="311" t="s">
        <v>52</v>
      </c>
      <c r="F4" s="208" t="s">
        <v>53</v>
      </c>
      <c r="G4" s="313" t="s">
        <v>52</v>
      </c>
      <c r="H4" s="309" t="s">
        <v>1413</v>
      </c>
    </row>
    <row r="5" spans="1:8" s="79" customFormat="1" ht="24.6" x14ac:dyDescent="0.45">
      <c r="A5" s="310"/>
      <c r="B5" s="310"/>
      <c r="C5" s="206" t="s">
        <v>1414</v>
      </c>
      <c r="D5" s="209" t="s">
        <v>1414</v>
      </c>
      <c r="E5" s="312"/>
      <c r="F5" s="208" t="s">
        <v>1414</v>
      </c>
      <c r="G5" s="314"/>
      <c r="H5" s="310"/>
    </row>
    <row r="6" spans="1:8" s="230" customFormat="1" ht="24.6" x14ac:dyDescent="0.25">
      <c r="A6" s="224">
        <v>1</v>
      </c>
      <c r="B6" s="225" t="s">
        <v>45</v>
      </c>
      <c r="C6" s="226">
        <v>61</v>
      </c>
      <c r="D6" s="207">
        <f>C6-F6</f>
        <v>61</v>
      </c>
      <c r="E6" s="227">
        <f t="shared" ref="E6:E13" si="0">D6/C6*100</f>
        <v>100</v>
      </c>
      <c r="F6" s="208">
        <v>0</v>
      </c>
      <c r="G6" s="228">
        <f t="shared" ref="G6:G12" si="1">F6/C6*100</f>
        <v>0</v>
      </c>
      <c r="H6" s="229"/>
    </row>
    <row r="7" spans="1:8" s="230" customFormat="1" ht="24.6" x14ac:dyDescent="0.25">
      <c r="A7" s="224">
        <v>2</v>
      </c>
      <c r="B7" s="225" t="s">
        <v>49</v>
      </c>
      <c r="C7" s="226">
        <v>83</v>
      </c>
      <c r="D7" s="207">
        <f t="shared" ref="D7:D12" si="2">C7-F7</f>
        <v>83</v>
      </c>
      <c r="E7" s="227">
        <f t="shared" si="0"/>
        <v>100</v>
      </c>
      <c r="F7" s="208">
        <v>0</v>
      </c>
      <c r="G7" s="228">
        <f t="shared" si="1"/>
        <v>0</v>
      </c>
      <c r="H7" s="229"/>
    </row>
    <row r="8" spans="1:8" ht="24.6" x14ac:dyDescent="0.7">
      <c r="A8" s="167">
        <v>3</v>
      </c>
      <c r="B8" s="140" t="s">
        <v>50</v>
      </c>
      <c r="C8" s="210">
        <v>210</v>
      </c>
      <c r="D8" s="207">
        <f t="shared" si="2"/>
        <v>210</v>
      </c>
      <c r="E8" s="211">
        <f t="shared" si="0"/>
        <v>100</v>
      </c>
      <c r="F8" s="212">
        <v>0</v>
      </c>
      <c r="G8" s="213">
        <f t="shared" si="1"/>
        <v>0</v>
      </c>
      <c r="H8" s="214" t="s">
        <v>1418</v>
      </c>
    </row>
    <row r="9" spans="1:8" ht="24.6" x14ac:dyDescent="0.7">
      <c r="A9" s="167">
        <v>4</v>
      </c>
      <c r="B9" s="140" t="s">
        <v>46</v>
      </c>
      <c r="C9" s="210">
        <v>127</v>
      </c>
      <c r="D9" s="207">
        <f t="shared" si="2"/>
        <v>127</v>
      </c>
      <c r="E9" s="211">
        <f t="shared" si="0"/>
        <v>100</v>
      </c>
      <c r="F9" s="212">
        <v>0</v>
      </c>
      <c r="G9" s="213">
        <f t="shared" si="1"/>
        <v>0</v>
      </c>
      <c r="H9" s="140"/>
    </row>
    <row r="10" spans="1:8" ht="24.6" x14ac:dyDescent="0.7">
      <c r="A10" s="167">
        <v>5</v>
      </c>
      <c r="B10" s="140" t="s">
        <v>48</v>
      </c>
      <c r="C10" s="210">
        <v>74</v>
      </c>
      <c r="D10" s="207">
        <f t="shared" si="2"/>
        <v>74</v>
      </c>
      <c r="E10" s="211">
        <f t="shared" si="0"/>
        <v>100</v>
      </c>
      <c r="F10" s="212">
        <v>0</v>
      </c>
      <c r="G10" s="213">
        <f t="shared" si="1"/>
        <v>0</v>
      </c>
      <c r="H10" s="140"/>
    </row>
    <row r="11" spans="1:8" ht="24.6" x14ac:dyDescent="0.7">
      <c r="A11" s="167">
        <v>6</v>
      </c>
      <c r="B11" s="140" t="s">
        <v>47</v>
      </c>
      <c r="C11" s="210">
        <v>168</v>
      </c>
      <c r="D11" s="207">
        <f t="shared" si="2"/>
        <v>168</v>
      </c>
      <c r="E11" s="211">
        <f t="shared" si="0"/>
        <v>100</v>
      </c>
      <c r="F11" s="212">
        <v>0</v>
      </c>
      <c r="G11" s="213">
        <f t="shared" si="1"/>
        <v>0</v>
      </c>
      <c r="H11" s="140"/>
    </row>
    <row r="12" spans="1:8" ht="24.6" x14ac:dyDescent="0.7">
      <c r="A12" s="167">
        <v>7</v>
      </c>
      <c r="B12" s="140" t="s">
        <v>44</v>
      </c>
      <c r="C12" s="210">
        <v>151</v>
      </c>
      <c r="D12" s="207">
        <f t="shared" si="2"/>
        <v>151</v>
      </c>
      <c r="E12" s="211">
        <f t="shared" si="0"/>
        <v>100</v>
      </c>
      <c r="F12" s="212">
        <v>0</v>
      </c>
      <c r="G12" s="215">
        <f t="shared" si="1"/>
        <v>0</v>
      </c>
      <c r="H12" s="214"/>
    </row>
    <row r="13" spans="1:8" ht="25.2" thickBot="1" x14ac:dyDescent="0.75">
      <c r="A13" s="302" t="s">
        <v>1415</v>
      </c>
      <c r="B13" s="303"/>
      <c r="C13" s="216">
        <f>SUM(C6:C12)</f>
        <v>874</v>
      </c>
      <c r="D13" s="217">
        <f>SUM(D6:D12)</f>
        <v>874</v>
      </c>
      <c r="E13" s="218">
        <f t="shared" si="0"/>
        <v>100</v>
      </c>
      <c r="F13" s="219">
        <f>SUM(F6:F12)</f>
        <v>0</v>
      </c>
      <c r="G13" s="220">
        <f>F13/C13*100</f>
        <v>0</v>
      </c>
      <c r="H13" s="221"/>
    </row>
    <row r="14" spans="1:8" ht="25.2" thickTop="1" x14ac:dyDescent="0.7">
      <c r="A14" s="92"/>
      <c r="B14" s="222" t="s">
        <v>1410</v>
      </c>
      <c r="C14" s="98" t="s">
        <v>1416</v>
      </c>
      <c r="D14" s="98" t="s">
        <v>1417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1415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4"/>
      <c r="D36" s="304"/>
    </row>
    <row r="37" spans="1:4" x14ac:dyDescent="0.45">
      <c r="B37" s="85"/>
      <c r="C37" s="305"/>
      <c r="D37" s="305"/>
    </row>
    <row r="38" spans="1:4" x14ac:dyDescent="0.45">
      <c r="B38" s="85"/>
      <c r="C38" s="306"/>
      <c r="D38" s="306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4" t="s">
        <v>1420</v>
      </c>
      <c r="B1" s="285"/>
      <c r="C1" s="285"/>
      <c r="D1" s="285"/>
      <c r="E1" s="286"/>
    </row>
    <row r="2" spans="1:5" x14ac:dyDescent="0.25">
      <c r="A2" s="287" t="s">
        <v>1421</v>
      </c>
      <c r="B2" s="279" t="s">
        <v>1422</v>
      </c>
      <c r="C2" s="280"/>
      <c r="D2" s="278"/>
      <c r="E2" s="288"/>
    </row>
    <row r="3" spans="1:5" x14ac:dyDescent="0.25">
      <c r="A3" s="287" t="s">
        <v>1423</v>
      </c>
      <c r="B3" s="279" t="s">
        <v>1422</v>
      </c>
      <c r="C3" s="280"/>
      <c r="D3" s="278"/>
      <c r="E3" s="288"/>
    </row>
    <row r="4" spans="1:5" ht="14.25" customHeight="1" x14ac:dyDescent="0.25">
      <c r="A4" s="287" t="s">
        <v>1424</v>
      </c>
      <c r="B4" s="339" t="s">
        <v>1425</v>
      </c>
      <c r="C4" s="340"/>
      <c r="D4" s="278"/>
      <c r="E4" s="288"/>
    </row>
    <row r="5" spans="1:5" x14ac:dyDescent="0.25">
      <c r="A5" s="287"/>
      <c r="B5" s="339"/>
      <c r="C5" s="340"/>
      <c r="D5" s="278"/>
      <c r="E5" s="288"/>
    </row>
    <row r="6" spans="1:5" x14ac:dyDescent="0.25">
      <c r="A6" s="343"/>
      <c r="B6" s="344"/>
      <c r="C6" s="344"/>
      <c r="D6" s="344"/>
      <c r="E6" s="345"/>
    </row>
    <row r="7" spans="1:5" x14ac:dyDescent="0.25">
      <c r="A7" s="289" t="s">
        <v>1426</v>
      </c>
      <c r="B7" s="341" t="s">
        <v>43</v>
      </c>
      <c r="C7" s="342"/>
      <c r="D7" s="281" t="s">
        <v>1410</v>
      </c>
      <c r="E7" s="290">
        <v>242248</v>
      </c>
    </row>
    <row r="8" spans="1:5" x14ac:dyDescent="0.25">
      <c r="A8" s="291" t="s">
        <v>1427</v>
      </c>
      <c r="B8" s="335"/>
      <c r="C8" s="336"/>
      <c r="D8" s="282" t="s">
        <v>44</v>
      </c>
      <c r="E8" s="292"/>
    </row>
    <row r="9" spans="1:5" x14ac:dyDescent="0.25">
      <c r="A9" s="293" t="s">
        <v>1428</v>
      </c>
      <c r="B9" s="337"/>
      <c r="C9" s="338"/>
      <c r="D9" s="283" t="s">
        <v>44</v>
      </c>
      <c r="E9" s="294"/>
    </row>
    <row r="10" spans="1:5" x14ac:dyDescent="0.25">
      <c r="A10" s="291" t="s">
        <v>1429</v>
      </c>
      <c r="B10" s="335"/>
      <c r="C10" s="336"/>
      <c r="D10" s="282" t="s">
        <v>44</v>
      </c>
      <c r="E10" s="292"/>
    </row>
    <row r="11" spans="1:5" x14ac:dyDescent="0.25">
      <c r="A11" s="293" t="s">
        <v>1430</v>
      </c>
      <c r="B11" s="337"/>
      <c r="C11" s="338"/>
      <c r="D11" s="283" t="s">
        <v>44</v>
      </c>
      <c r="E11" s="294"/>
    </row>
    <row r="12" spans="1:5" x14ac:dyDescent="0.25">
      <c r="A12" s="291" t="s">
        <v>1431</v>
      </c>
      <c r="B12" s="335"/>
      <c r="C12" s="336"/>
      <c r="D12" s="282" t="s">
        <v>44</v>
      </c>
      <c r="E12" s="292"/>
    </row>
    <row r="13" spans="1:5" x14ac:dyDescent="0.25">
      <c r="A13" s="293" t="s">
        <v>1432</v>
      </c>
      <c r="B13" s="337"/>
      <c r="C13" s="338"/>
      <c r="D13" s="283" t="s">
        <v>44</v>
      </c>
      <c r="E13" s="294"/>
    </row>
    <row r="14" spans="1:5" x14ac:dyDescent="0.25">
      <c r="A14" s="291" t="s">
        <v>1433</v>
      </c>
      <c r="B14" s="335"/>
      <c r="C14" s="336"/>
      <c r="D14" s="282" t="s">
        <v>44</v>
      </c>
      <c r="E14" s="292"/>
    </row>
    <row r="15" spans="1:5" x14ac:dyDescent="0.25">
      <c r="A15" s="293" t="s">
        <v>1434</v>
      </c>
      <c r="B15" s="337"/>
      <c r="C15" s="338"/>
      <c r="D15" s="283" t="s">
        <v>44</v>
      </c>
      <c r="E15" s="294"/>
    </row>
    <row r="16" spans="1:5" x14ac:dyDescent="0.25">
      <c r="A16" s="291" t="s">
        <v>1435</v>
      </c>
      <c r="B16" s="335"/>
      <c r="C16" s="336"/>
      <c r="D16" s="282" t="s">
        <v>44</v>
      </c>
      <c r="E16" s="292"/>
    </row>
    <row r="17" spans="1:5" x14ac:dyDescent="0.25">
      <c r="A17" s="293" t="s">
        <v>1436</v>
      </c>
      <c r="B17" s="337"/>
      <c r="C17" s="338"/>
      <c r="D17" s="283" t="s">
        <v>44</v>
      </c>
      <c r="E17" s="294"/>
    </row>
    <row r="18" spans="1:5" x14ac:dyDescent="0.25">
      <c r="A18" s="291" t="s">
        <v>1437</v>
      </c>
      <c r="B18" s="335"/>
      <c r="C18" s="336"/>
      <c r="D18" s="282" t="s">
        <v>44</v>
      </c>
      <c r="E18" s="292"/>
    </row>
    <row r="19" spans="1:5" x14ac:dyDescent="0.25">
      <c r="A19" s="293" t="s">
        <v>1438</v>
      </c>
      <c r="B19" s="337"/>
      <c r="C19" s="338"/>
      <c r="D19" s="283" t="s">
        <v>44</v>
      </c>
      <c r="E19" s="294"/>
    </row>
    <row r="20" spans="1:5" x14ac:dyDescent="0.25">
      <c r="A20" s="323" t="s">
        <v>1439</v>
      </c>
      <c r="B20" s="325" t="s">
        <v>1440</v>
      </c>
      <c r="C20" s="326"/>
      <c r="D20" s="329" t="s">
        <v>44</v>
      </c>
      <c r="E20" s="295" t="s">
        <v>1441</v>
      </c>
    </row>
    <row r="21" spans="1:5" x14ac:dyDescent="0.25">
      <c r="A21" s="331"/>
      <c r="B21" s="332"/>
      <c r="C21" s="333"/>
      <c r="D21" s="334"/>
      <c r="E21" s="296" t="s">
        <v>1442</v>
      </c>
    </row>
    <row r="22" spans="1:5" x14ac:dyDescent="0.25">
      <c r="A22" s="315" t="s">
        <v>1443</v>
      </c>
      <c r="B22" s="317" t="s">
        <v>1440</v>
      </c>
      <c r="C22" s="318"/>
      <c r="D22" s="321" t="s">
        <v>44</v>
      </c>
      <c r="E22" s="297" t="s">
        <v>1441</v>
      </c>
    </row>
    <row r="23" spans="1:5" x14ac:dyDescent="0.25">
      <c r="A23" s="316"/>
      <c r="B23" s="319"/>
      <c r="C23" s="320"/>
      <c r="D23" s="322"/>
      <c r="E23" s="298" t="s">
        <v>1442</v>
      </c>
    </row>
    <row r="24" spans="1:5" x14ac:dyDescent="0.25">
      <c r="A24" s="323" t="s">
        <v>1444</v>
      </c>
      <c r="B24" s="325" t="s">
        <v>1440</v>
      </c>
      <c r="C24" s="326"/>
      <c r="D24" s="329" t="s">
        <v>44</v>
      </c>
      <c r="E24" s="295" t="s">
        <v>1441</v>
      </c>
    </row>
    <row r="25" spans="1:5" x14ac:dyDescent="0.25">
      <c r="A25" s="331"/>
      <c r="B25" s="332"/>
      <c r="C25" s="333"/>
      <c r="D25" s="334"/>
      <c r="E25" s="296" t="s">
        <v>1442</v>
      </c>
    </row>
    <row r="26" spans="1:5" x14ac:dyDescent="0.25">
      <c r="A26" s="315" t="s">
        <v>1445</v>
      </c>
      <c r="B26" s="317" t="s">
        <v>1440</v>
      </c>
      <c r="C26" s="318"/>
      <c r="D26" s="321" t="s">
        <v>44</v>
      </c>
      <c r="E26" s="297" t="s">
        <v>1441</v>
      </c>
    </row>
    <row r="27" spans="1:5" x14ac:dyDescent="0.25">
      <c r="A27" s="316"/>
      <c r="B27" s="319"/>
      <c r="C27" s="320"/>
      <c r="D27" s="322"/>
      <c r="E27" s="298" t="s">
        <v>1442</v>
      </c>
    </row>
    <row r="28" spans="1:5" x14ac:dyDescent="0.25">
      <c r="A28" s="323" t="s">
        <v>1446</v>
      </c>
      <c r="B28" s="325" t="s">
        <v>1440</v>
      </c>
      <c r="C28" s="326"/>
      <c r="D28" s="329" t="s">
        <v>44</v>
      </c>
      <c r="E28" s="295" t="s">
        <v>1441</v>
      </c>
    </row>
    <row r="29" spans="1:5" x14ac:dyDescent="0.25">
      <c r="A29" s="331"/>
      <c r="B29" s="332"/>
      <c r="C29" s="333"/>
      <c r="D29" s="334"/>
      <c r="E29" s="296" t="s">
        <v>1442</v>
      </c>
    </row>
    <row r="30" spans="1:5" x14ac:dyDescent="0.25">
      <c r="A30" s="315" t="s">
        <v>1447</v>
      </c>
      <c r="B30" s="317" t="s">
        <v>1440</v>
      </c>
      <c r="C30" s="318"/>
      <c r="D30" s="321" t="s">
        <v>44</v>
      </c>
      <c r="E30" s="297" t="s">
        <v>1441</v>
      </c>
    </row>
    <row r="31" spans="1:5" x14ac:dyDescent="0.25">
      <c r="A31" s="316"/>
      <c r="B31" s="319"/>
      <c r="C31" s="320"/>
      <c r="D31" s="322"/>
      <c r="E31" s="298" t="s">
        <v>1442</v>
      </c>
    </row>
    <row r="32" spans="1:5" x14ac:dyDescent="0.25">
      <c r="A32" s="323" t="s">
        <v>1448</v>
      </c>
      <c r="B32" s="325" t="s">
        <v>1440</v>
      </c>
      <c r="C32" s="326"/>
      <c r="D32" s="329" t="s">
        <v>44</v>
      </c>
      <c r="E32" s="295" t="s">
        <v>1441</v>
      </c>
    </row>
    <row r="33" spans="1:5" x14ac:dyDescent="0.25">
      <c r="A33" s="331"/>
      <c r="B33" s="332"/>
      <c r="C33" s="333"/>
      <c r="D33" s="334"/>
      <c r="E33" s="296" t="s">
        <v>1442</v>
      </c>
    </row>
    <row r="34" spans="1:5" x14ac:dyDescent="0.25">
      <c r="A34" s="315" t="s">
        <v>1449</v>
      </c>
      <c r="B34" s="317" t="s">
        <v>1440</v>
      </c>
      <c r="C34" s="318"/>
      <c r="D34" s="321" t="s">
        <v>44</v>
      </c>
      <c r="E34" s="297" t="s">
        <v>1441</v>
      </c>
    </row>
    <row r="35" spans="1:5" x14ac:dyDescent="0.25">
      <c r="A35" s="316"/>
      <c r="B35" s="319"/>
      <c r="C35" s="320"/>
      <c r="D35" s="322"/>
      <c r="E35" s="298" t="s">
        <v>1442</v>
      </c>
    </row>
    <row r="36" spans="1:5" x14ac:dyDescent="0.25">
      <c r="A36" s="323" t="s">
        <v>1450</v>
      </c>
      <c r="B36" s="325" t="s">
        <v>1440</v>
      </c>
      <c r="C36" s="326"/>
      <c r="D36" s="329" t="s">
        <v>44</v>
      </c>
      <c r="E36" s="295" t="s">
        <v>1441</v>
      </c>
    </row>
    <row r="37" spans="1:5" x14ac:dyDescent="0.25">
      <c r="A37" s="331"/>
      <c r="B37" s="332"/>
      <c r="C37" s="333"/>
      <c r="D37" s="334"/>
      <c r="E37" s="296" t="s">
        <v>1442</v>
      </c>
    </row>
    <row r="38" spans="1:5" x14ac:dyDescent="0.25">
      <c r="A38" s="315" t="s">
        <v>1451</v>
      </c>
      <c r="B38" s="317" t="s">
        <v>1440</v>
      </c>
      <c r="C38" s="318"/>
      <c r="D38" s="321" t="s">
        <v>44</v>
      </c>
      <c r="E38" s="297" t="s">
        <v>1441</v>
      </c>
    </row>
    <row r="39" spans="1:5" x14ac:dyDescent="0.25">
      <c r="A39" s="316"/>
      <c r="B39" s="319"/>
      <c r="C39" s="320"/>
      <c r="D39" s="322"/>
      <c r="E39" s="298" t="s">
        <v>1442</v>
      </c>
    </row>
    <row r="40" spans="1:5" x14ac:dyDescent="0.25">
      <c r="A40" s="323" t="s">
        <v>1452</v>
      </c>
      <c r="B40" s="325" t="s">
        <v>1440</v>
      </c>
      <c r="C40" s="326"/>
      <c r="D40" s="329" t="s">
        <v>44</v>
      </c>
      <c r="E40" s="295" t="s">
        <v>1441</v>
      </c>
    </row>
    <row r="41" spans="1:5" x14ac:dyDescent="0.25">
      <c r="A41" s="331"/>
      <c r="B41" s="332"/>
      <c r="C41" s="333"/>
      <c r="D41" s="334"/>
      <c r="E41" s="296" t="s">
        <v>1442</v>
      </c>
    </row>
    <row r="42" spans="1:5" x14ac:dyDescent="0.25">
      <c r="A42" s="315" t="s">
        <v>1453</v>
      </c>
      <c r="B42" s="317" t="s">
        <v>1440</v>
      </c>
      <c r="C42" s="318"/>
      <c r="D42" s="321" t="s">
        <v>44</v>
      </c>
      <c r="E42" s="297" t="s">
        <v>1441</v>
      </c>
    </row>
    <row r="43" spans="1:5" x14ac:dyDescent="0.25">
      <c r="A43" s="316"/>
      <c r="B43" s="319"/>
      <c r="C43" s="320"/>
      <c r="D43" s="322"/>
      <c r="E43" s="298" t="s">
        <v>1442</v>
      </c>
    </row>
    <row r="44" spans="1:5" x14ac:dyDescent="0.25">
      <c r="A44" s="323" t="s">
        <v>1454</v>
      </c>
      <c r="B44" s="325" t="s">
        <v>1440</v>
      </c>
      <c r="C44" s="326"/>
      <c r="D44" s="329" t="s">
        <v>44</v>
      </c>
      <c r="E44" s="295" t="s">
        <v>1441</v>
      </c>
    </row>
    <row r="45" spans="1:5" x14ac:dyDescent="0.25">
      <c r="A45" s="331"/>
      <c r="B45" s="332"/>
      <c r="C45" s="333"/>
      <c r="D45" s="334"/>
      <c r="E45" s="296" t="s">
        <v>1442</v>
      </c>
    </row>
    <row r="46" spans="1:5" x14ac:dyDescent="0.25">
      <c r="A46" s="315" t="s">
        <v>1455</v>
      </c>
      <c r="B46" s="317" t="s">
        <v>1440</v>
      </c>
      <c r="C46" s="318"/>
      <c r="D46" s="321" t="s">
        <v>44</v>
      </c>
      <c r="E46" s="297" t="s">
        <v>1441</v>
      </c>
    </row>
    <row r="47" spans="1:5" x14ac:dyDescent="0.25">
      <c r="A47" s="316"/>
      <c r="B47" s="319"/>
      <c r="C47" s="320"/>
      <c r="D47" s="322"/>
      <c r="E47" s="298" t="s">
        <v>1442</v>
      </c>
    </row>
    <row r="48" spans="1:5" x14ac:dyDescent="0.25">
      <c r="A48" s="323" t="s">
        <v>1456</v>
      </c>
      <c r="B48" s="325" t="s">
        <v>1440</v>
      </c>
      <c r="C48" s="326"/>
      <c r="D48" s="329" t="s">
        <v>44</v>
      </c>
      <c r="E48" s="295" t="s">
        <v>1441</v>
      </c>
    </row>
    <row r="49" spans="1:5" x14ac:dyDescent="0.25">
      <c r="A49" s="331"/>
      <c r="B49" s="332"/>
      <c r="C49" s="333"/>
      <c r="D49" s="334"/>
      <c r="E49" s="296" t="s">
        <v>1442</v>
      </c>
    </row>
    <row r="50" spans="1:5" x14ac:dyDescent="0.25">
      <c r="A50" s="315" t="s">
        <v>1457</v>
      </c>
      <c r="B50" s="317" t="s">
        <v>1440</v>
      </c>
      <c r="C50" s="318"/>
      <c r="D50" s="321" t="s">
        <v>44</v>
      </c>
      <c r="E50" s="297" t="s">
        <v>1441</v>
      </c>
    </row>
    <row r="51" spans="1:5" x14ac:dyDescent="0.25">
      <c r="A51" s="316"/>
      <c r="B51" s="319"/>
      <c r="C51" s="320"/>
      <c r="D51" s="322"/>
      <c r="E51" s="298" t="s">
        <v>1442</v>
      </c>
    </row>
    <row r="52" spans="1:5" x14ac:dyDescent="0.25">
      <c r="A52" s="323" t="s">
        <v>1458</v>
      </c>
      <c r="B52" s="325" t="s">
        <v>1440</v>
      </c>
      <c r="C52" s="326"/>
      <c r="D52" s="329" t="s">
        <v>44</v>
      </c>
      <c r="E52" s="295" t="s">
        <v>1441</v>
      </c>
    </row>
    <row r="53" spans="1:5" x14ac:dyDescent="0.25">
      <c r="A53" s="331"/>
      <c r="B53" s="332"/>
      <c r="C53" s="333"/>
      <c r="D53" s="334"/>
      <c r="E53" s="296" t="s">
        <v>1442</v>
      </c>
    </row>
    <row r="54" spans="1:5" x14ac:dyDescent="0.25">
      <c r="A54" s="315" t="s">
        <v>1459</v>
      </c>
      <c r="B54" s="317" t="s">
        <v>1440</v>
      </c>
      <c r="C54" s="318"/>
      <c r="D54" s="321" t="s">
        <v>44</v>
      </c>
      <c r="E54" s="297" t="s">
        <v>1441</v>
      </c>
    </row>
    <row r="55" spans="1:5" x14ac:dyDescent="0.25">
      <c r="A55" s="316"/>
      <c r="B55" s="319"/>
      <c r="C55" s="320"/>
      <c r="D55" s="322"/>
      <c r="E55" s="298" t="s">
        <v>1442</v>
      </c>
    </row>
    <row r="56" spans="1:5" x14ac:dyDescent="0.25">
      <c r="A56" s="323" t="s">
        <v>1460</v>
      </c>
      <c r="B56" s="325" t="s">
        <v>1440</v>
      </c>
      <c r="C56" s="326"/>
      <c r="D56" s="329" t="s">
        <v>44</v>
      </c>
      <c r="E56" s="295" t="s">
        <v>1441</v>
      </c>
    </row>
    <row r="57" spans="1:5" x14ac:dyDescent="0.25">
      <c r="A57" s="331"/>
      <c r="B57" s="332"/>
      <c r="C57" s="333"/>
      <c r="D57" s="334"/>
      <c r="E57" s="296" t="s">
        <v>1442</v>
      </c>
    </row>
    <row r="58" spans="1:5" x14ac:dyDescent="0.25">
      <c r="A58" s="315" t="s">
        <v>1461</v>
      </c>
      <c r="B58" s="317" t="s">
        <v>1440</v>
      </c>
      <c r="C58" s="318"/>
      <c r="D58" s="321" t="s">
        <v>44</v>
      </c>
      <c r="E58" s="297" t="s">
        <v>1441</v>
      </c>
    </row>
    <row r="59" spans="1:5" x14ac:dyDescent="0.25">
      <c r="A59" s="316"/>
      <c r="B59" s="319"/>
      <c r="C59" s="320"/>
      <c r="D59" s="322"/>
      <c r="E59" s="298" t="s">
        <v>1442</v>
      </c>
    </row>
    <row r="60" spans="1:5" x14ac:dyDescent="0.25">
      <c r="A60" s="323" t="s">
        <v>1462</v>
      </c>
      <c r="B60" s="325" t="s">
        <v>1440</v>
      </c>
      <c r="C60" s="326"/>
      <c r="D60" s="329" t="s">
        <v>44</v>
      </c>
      <c r="E60" s="295" t="s">
        <v>1441</v>
      </c>
    </row>
    <row r="61" spans="1:5" x14ac:dyDescent="0.25">
      <c r="A61" s="331"/>
      <c r="B61" s="332"/>
      <c r="C61" s="333"/>
      <c r="D61" s="334"/>
      <c r="E61" s="296" t="s">
        <v>1442</v>
      </c>
    </row>
    <row r="62" spans="1:5" x14ac:dyDescent="0.25">
      <c r="A62" s="315" t="s">
        <v>1463</v>
      </c>
      <c r="B62" s="317" t="s">
        <v>1440</v>
      </c>
      <c r="C62" s="318"/>
      <c r="D62" s="321" t="s">
        <v>44</v>
      </c>
      <c r="E62" s="297" t="s">
        <v>1441</v>
      </c>
    </row>
    <row r="63" spans="1:5" x14ac:dyDescent="0.25">
      <c r="A63" s="316"/>
      <c r="B63" s="319"/>
      <c r="C63" s="320"/>
      <c r="D63" s="322"/>
      <c r="E63" s="298" t="s">
        <v>1442</v>
      </c>
    </row>
    <row r="64" spans="1:5" x14ac:dyDescent="0.25">
      <c r="A64" s="323" t="s">
        <v>1464</v>
      </c>
      <c r="B64" s="325" t="s">
        <v>1440</v>
      </c>
      <c r="C64" s="326"/>
      <c r="D64" s="329" t="s">
        <v>44</v>
      </c>
      <c r="E64" s="295" t="s">
        <v>1441</v>
      </c>
    </row>
    <row r="65" spans="1:5" x14ac:dyDescent="0.25">
      <c r="A65" s="331"/>
      <c r="B65" s="332"/>
      <c r="C65" s="333"/>
      <c r="D65" s="334"/>
      <c r="E65" s="296" t="s">
        <v>1442</v>
      </c>
    </row>
    <row r="66" spans="1:5" x14ac:dyDescent="0.25">
      <c r="A66" s="315" t="s">
        <v>1465</v>
      </c>
      <c r="B66" s="317" t="s">
        <v>1466</v>
      </c>
      <c r="C66" s="318"/>
      <c r="D66" s="321" t="s">
        <v>44</v>
      </c>
      <c r="E66" s="297" t="s">
        <v>1441</v>
      </c>
    </row>
    <row r="67" spans="1:5" x14ac:dyDescent="0.25">
      <c r="A67" s="316"/>
      <c r="B67" s="319"/>
      <c r="C67" s="320"/>
      <c r="D67" s="322"/>
      <c r="E67" s="298" t="s">
        <v>1442</v>
      </c>
    </row>
    <row r="68" spans="1:5" x14ac:dyDescent="0.25">
      <c r="A68" s="323" t="s">
        <v>1467</v>
      </c>
      <c r="B68" s="325" t="s">
        <v>1466</v>
      </c>
      <c r="C68" s="326"/>
      <c r="D68" s="329" t="s">
        <v>44</v>
      </c>
      <c r="E68" s="295" t="s">
        <v>1441</v>
      </c>
    </row>
    <row r="69" spans="1:5" x14ac:dyDescent="0.25">
      <c r="A69" s="331"/>
      <c r="B69" s="332"/>
      <c r="C69" s="333"/>
      <c r="D69" s="334"/>
      <c r="E69" s="296" t="s">
        <v>1442</v>
      </c>
    </row>
    <row r="70" spans="1:5" x14ac:dyDescent="0.25">
      <c r="A70" s="315" t="s">
        <v>1468</v>
      </c>
      <c r="B70" s="317" t="s">
        <v>1466</v>
      </c>
      <c r="C70" s="318"/>
      <c r="D70" s="321" t="s">
        <v>44</v>
      </c>
      <c r="E70" s="297" t="s">
        <v>1441</v>
      </c>
    </row>
    <row r="71" spans="1:5" x14ac:dyDescent="0.25">
      <c r="A71" s="316"/>
      <c r="B71" s="319"/>
      <c r="C71" s="320"/>
      <c r="D71" s="322"/>
      <c r="E71" s="298" t="s">
        <v>1442</v>
      </c>
    </row>
    <row r="72" spans="1:5" x14ac:dyDescent="0.25">
      <c r="A72" s="323" t="s">
        <v>1469</v>
      </c>
      <c r="B72" s="325" t="s">
        <v>1466</v>
      </c>
      <c r="C72" s="326"/>
      <c r="D72" s="329" t="s">
        <v>44</v>
      </c>
      <c r="E72" s="295" t="s">
        <v>1441</v>
      </c>
    </row>
    <row r="73" spans="1:5" x14ac:dyDescent="0.25">
      <c r="A73" s="331"/>
      <c r="B73" s="332"/>
      <c r="C73" s="333"/>
      <c r="D73" s="334"/>
      <c r="E73" s="296" t="s">
        <v>1442</v>
      </c>
    </row>
    <row r="74" spans="1:5" x14ac:dyDescent="0.25">
      <c r="A74" s="315" t="s">
        <v>1470</v>
      </c>
      <c r="B74" s="317" t="s">
        <v>1466</v>
      </c>
      <c r="C74" s="318"/>
      <c r="D74" s="321" t="s">
        <v>44</v>
      </c>
      <c r="E74" s="297" t="s">
        <v>1441</v>
      </c>
    </row>
    <row r="75" spans="1:5" x14ac:dyDescent="0.25">
      <c r="A75" s="316"/>
      <c r="B75" s="319"/>
      <c r="C75" s="320"/>
      <c r="D75" s="322"/>
      <c r="E75" s="298" t="s">
        <v>1442</v>
      </c>
    </row>
    <row r="76" spans="1:5" x14ac:dyDescent="0.25">
      <c r="A76" s="323" t="s">
        <v>1471</v>
      </c>
      <c r="B76" s="325" t="s">
        <v>1466</v>
      </c>
      <c r="C76" s="326"/>
      <c r="D76" s="329" t="s">
        <v>44</v>
      </c>
      <c r="E76" s="295" t="s">
        <v>1441</v>
      </c>
    </row>
    <row r="77" spans="1:5" x14ac:dyDescent="0.25">
      <c r="A77" s="331"/>
      <c r="B77" s="332"/>
      <c r="C77" s="333"/>
      <c r="D77" s="334"/>
      <c r="E77" s="296" t="s">
        <v>1442</v>
      </c>
    </row>
    <row r="78" spans="1:5" x14ac:dyDescent="0.25">
      <c r="A78" s="315" t="s">
        <v>1472</v>
      </c>
      <c r="B78" s="317" t="s">
        <v>1466</v>
      </c>
      <c r="C78" s="318"/>
      <c r="D78" s="321" t="s">
        <v>44</v>
      </c>
      <c r="E78" s="297" t="s">
        <v>1441</v>
      </c>
    </row>
    <row r="79" spans="1:5" x14ac:dyDescent="0.25">
      <c r="A79" s="316"/>
      <c r="B79" s="319"/>
      <c r="C79" s="320"/>
      <c r="D79" s="322"/>
      <c r="E79" s="298" t="s">
        <v>1442</v>
      </c>
    </row>
    <row r="80" spans="1:5" x14ac:dyDescent="0.25">
      <c r="A80" s="323" t="s">
        <v>1473</v>
      </c>
      <c r="B80" s="325" t="s">
        <v>1466</v>
      </c>
      <c r="C80" s="326"/>
      <c r="D80" s="329" t="s">
        <v>44</v>
      </c>
      <c r="E80" s="295" t="s">
        <v>1441</v>
      </c>
    </row>
    <row r="81" spans="1:5" x14ac:dyDescent="0.25">
      <c r="A81" s="331"/>
      <c r="B81" s="332"/>
      <c r="C81" s="333"/>
      <c r="D81" s="334"/>
      <c r="E81" s="296" t="s">
        <v>1442</v>
      </c>
    </row>
    <row r="82" spans="1:5" x14ac:dyDescent="0.25">
      <c r="A82" s="315" t="s">
        <v>1474</v>
      </c>
      <c r="B82" s="317" t="s">
        <v>1466</v>
      </c>
      <c r="C82" s="318"/>
      <c r="D82" s="321" t="s">
        <v>44</v>
      </c>
      <c r="E82" s="297" t="s">
        <v>1441</v>
      </c>
    </row>
    <row r="83" spans="1:5" x14ac:dyDescent="0.25">
      <c r="A83" s="316"/>
      <c r="B83" s="319"/>
      <c r="C83" s="320"/>
      <c r="D83" s="322"/>
      <c r="E83" s="298" t="s">
        <v>1442</v>
      </c>
    </row>
    <row r="84" spans="1:5" x14ac:dyDescent="0.25">
      <c r="A84" s="323" t="s">
        <v>1475</v>
      </c>
      <c r="B84" s="325" t="s">
        <v>1476</v>
      </c>
      <c r="C84" s="326"/>
      <c r="D84" s="329" t="s">
        <v>44</v>
      </c>
      <c r="E84" s="295" t="s">
        <v>1441</v>
      </c>
    </row>
    <row r="85" spans="1:5" x14ac:dyDescent="0.25">
      <c r="A85" s="331"/>
      <c r="B85" s="332"/>
      <c r="C85" s="333"/>
      <c r="D85" s="334"/>
      <c r="E85" s="296" t="s">
        <v>1442</v>
      </c>
    </row>
    <row r="86" spans="1:5" x14ac:dyDescent="0.25">
      <c r="A86" s="315" t="s">
        <v>1477</v>
      </c>
      <c r="B86" s="317" t="s">
        <v>1476</v>
      </c>
      <c r="C86" s="318"/>
      <c r="D86" s="321" t="s">
        <v>44</v>
      </c>
      <c r="E86" s="297" t="s">
        <v>1441</v>
      </c>
    </row>
    <row r="87" spans="1:5" x14ac:dyDescent="0.25">
      <c r="A87" s="316"/>
      <c r="B87" s="319"/>
      <c r="C87" s="320"/>
      <c r="D87" s="322"/>
      <c r="E87" s="298" t="s">
        <v>1442</v>
      </c>
    </row>
    <row r="88" spans="1:5" x14ac:dyDescent="0.25">
      <c r="A88" s="323" t="s">
        <v>1478</v>
      </c>
      <c r="B88" s="325" t="s">
        <v>1476</v>
      </c>
      <c r="C88" s="326"/>
      <c r="D88" s="329" t="s">
        <v>44</v>
      </c>
      <c r="E88" s="295" t="s">
        <v>1441</v>
      </c>
    </row>
    <row r="89" spans="1:5" x14ac:dyDescent="0.25">
      <c r="A89" s="331"/>
      <c r="B89" s="332"/>
      <c r="C89" s="333"/>
      <c r="D89" s="334"/>
      <c r="E89" s="296" t="s">
        <v>1442</v>
      </c>
    </row>
    <row r="90" spans="1:5" x14ac:dyDescent="0.25">
      <c r="A90" s="315" t="s">
        <v>1479</v>
      </c>
      <c r="B90" s="317" t="s">
        <v>1476</v>
      </c>
      <c r="C90" s="318"/>
      <c r="D90" s="321" t="s">
        <v>44</v>
      </c>
      <c r="E90" s="297" t="s">
        <v>1441</v>
      </c>
    </row>
    <row r="91" spans="1:5" x14ac:dyDescent="0.25">
      <c r="A91" s="316"/>
      <c r="B91" s="319"/>
      <c r="C91" s="320"/>
      <c r="D91" s="322"/>
      <c r="E91" s="298" t="s">
        <v>1442</v>
      </c>
    </row>
    <row r="92" spans="1:5" x14ac:dyDescent="0.25">
      <c r="A92" s="323" t="s">
        <v>1480</v>
      </c>
      <c r="B92" s="325" t="s">
        <v>1476</v>
      </c>
      <c r="C92" s="326"/>
      <c r="D92" s="329" t="s">
        <v>44</v>
      </c>
      <c r="E92" s="295" t="s">
        <v>1441</v>
      </c>
    </row>
    <row r="93" spans="1:5" x14ac:dyDescent="0.25">
      <c r="A93" s="331"/>
      <c r="B93" s="332"/>
      <c r="C93" s="333"/>
      <c r="D93" s="334"/>
      <c r="E93" s="296" t="s">
        <v>1442</v>
      </c>
    </row>
    <row r="94" spans="1:5" x14ac:dyDescent="0.25">
      <c r="A94" s="315" t="s">
        <v>1481</v>
      </c>
      <c r="B94" s="317" t="s">
        <v>1476</v>
      </c>
      <c r="C94" s="318"/>
      <c r="D94" s="321" t="s">
        <v>44</v>
      </c>
      <c r="E94" s="297" t="s">
        <v>1441</v>
      </c>
    </row>
    <row r="95" spans="1:5" x14ac:dyDescent="0.25">
      <c r="A95" s="316"/>
      <c r="B95" s="319"/>
      <c r="C95" s="320"/>
      <c r="D95" s="322"/>
      <c r="E95" s="298" t="s">
        <v>1442</v>
      </c>
    </row>
    <row r="96" spans="1:5" x14ac:dyDescent="0.25">
      <c r="A96" s="323" t="s">
        <v>1482</v>
      </c>
      <c r="B96" s="325" t="s">
        <v>1476</v>
      </c>
      <c r="C96" s="326"/>
      <c r="D96" s="329" t="s">
        <v>44</v>
      </c>
      <c r="E96" s="295" t="s">
        <v>1441</v>
      </c>
    </row>
    <row r="97" spans="1:5" x14ac:dyDescent="0.25">
      <c r="A97" s="331"/>
      <c r="B97" s="332"/>
      <c r="C97" s="333"/>
      <c r="D97" s="334"/>
      <c r="E97" s="296" t="s">
        <v>1442</v>
      </c>
    </row>
    <row r="98" spans="1:5" x14ac:dyDescent="0.25">
      <c r="A98" s="315" t="s">
        <v>1483</v>
      </c>
      <c r="B98" s="317" t="s">
        <v>1476</v>
      </c>
      <c r="C98" s="318"/>
      <c r="D98" s="321" t="s">
        <v>44</v>
      </c>
      <c r="E98" s="297" t="s">
        <v>1441</v>
      </c>
    </row>
    <row r="99" spans="1:5" x14ac:dyDescent="0.25">
      <c r="A99" s="316"/>
      <c r="B99" s="319"/>
      <c r="C99" s="320"/>
      <c r="D99" s="322"/>
      <c r="E99" s="298" t="s">
        <v>1442</v>
      </c>
    </row>
    <row r="100" spans="1:5" x14ac:dyDescent="0.25">
      <c r="A100" s="323" t="s">
        <v>1484</v>
      </c>
      <c r="B100" s="325" t="s">
        <v>1476</v>
      </c>
      <c r="C100" s="326"/>
      <c r="D100" s="329" t="s">
        <v>44</v>
      </c>
      <c r="E100" s="295" t="s">
        <v>1441</v>
      </c>
    </row>
    <row r="101" spans="1:5" x14ac:dyDescent="0.25">
      <c r="A101" s="331"/>
      <c r="B101" s="332"/>
      <c r="C101" s="333"/>
      <c r="D101" s="334"/>
      <c r="E101" s="296" t="s">
        <v>1442</v>
      </c>
    </row>
    <row r="102" spans="1:5" x14ac:dyDescent="0.25">
      <c r="A102" s="315" t="s">
        <v>1485</v>
      </c>
      <c r="B102" s="317" t="s">
        <v>1476</v>
      </c>
      <c r="C102" s="318"/>
      <c r="D102" s="321" t="s">
        <v>44</v>
      </c>
      <c r="E102" s="297" t="s">
        <v>1441</v>
      </c>
    </row>
    <row r="103" spans="1:5" x14ac:dyDescent="0.25">
      <c r="A103" s="316"/>
      <c r="B103" s="319"/>
      <c r="C103" s="320"/>
      <c r="D103" s="322"/>
      <c r="E103" s="298" t="s">
        <v>1442</v>
      </c>
    </row>
    <row r="104" spans="1:5" x14ac:dyDescent="0.25">
      <c r="A104" s="323" t="s">
        <v>1486</v>
      </c>
      <c r="B104" s="325" t="s">
        <v>1476</v>
      </c>
      <c r="C104" s="326"/>
      <c r="D104" s="329" t="s">
        <v>44</v>
      </c>
      <c r="E104" s="295" t="s">
        <v>1441</v>
      </c>
    </row>
    <row r="105" spans="1:5" x14ac:dyDescent="0.25">
      <c r="A105" s="331"/>
      <c r="B105" s="332"/>
      <c r="C105" s="333"/>
      <c r="D105" s="334"/>
      <c r="E105" s="296" t="s">
        <v>1442</v>
      </c>
    </row>
    <row r="106" spans="1:5" x14ac:dyDescent="0.25">
      <c r="A106" s="315" t="s">
        <v>1487</v>
      </c>
      <c r="B106" s="317" t="s">
        <v>1476</v>
      </c>
      <c r="C106" s="318"/>
      <c r="D106" s="321" t="s">
        <v>44</v>
      </c>
      <c r="E106" s="297" t="s">
        <v>1441</v>
      </c>
    </row>
    <row r="107" spans="1:5" x14ac:dyDescent="0.25">
      <c r="A107" s="316"/>
      <c r="B107" s="319"/>
      <c r="C107" s="320"/>
      <c r="D107" s="322"/>
      <c r="E107" s="298" t="s">
        <v>1442</v>
      </c>
    </row>
    <row r="108" spans="1:5" x14ac:dyDescent="0.25">
      <c r="A108" s="323" t="s">
        <v>1488</v>
      </c>
      <c r="B108" s="325" t="s">
        <v>1476</v>
      </c>
      <c r="C108" s="326"/>
      <c r="D108" s="329" t="s">
        <v>44</v>
      </c>
      <c r="E108" s="295" t="s">
        <v>1441</v>
      </c>
    </row>
    <row r="109" spans="1:5" x14ac:dyDescent="0.25">
      <c r="A109" s="331"/>
      <c r="B109" s="332"/>
      <c r="C109" s="333"/>
      <c r="D109" s="334"/>
      <c r="E109" s="296" t="s">
        <v>1442</v>
      </c>
    </row>
    <row r="110" spans="1:5" x14ac:dyDescent="0.25">
      <c r="A110" s="315" t="s">
        <v>1489</v>
      </c>
      <c r="B110" s="317" t="s">
        <v>1476</v>
      </c>
      <c r="C110" s="318"/>
      <c r="D110" s="321" t="s">
        <v>44</v>
      </c>
      <c r="E110" s="297" t="s">
        <v>1441</v>
      </c>
    </row>
    <row r="111" spans="1:5" x14ac:dyDescent="0.25">
      <c r="A111" s="316"/>
      <c r="B111" s="319"/>
      <c r="C111" s="320"/>
      <c r="D111" s="322"/>
      <c r="E111" s="298" t="s">
        <v>1442</v>
      </c>
    </row>
    <row r="112" spans="1:5" x14ac:dyDescent="0.25">
      <c r="A112" s="323" t="s">
        <v>1490</v>
      </c>
      <c r="B112" s="325" t="s">
        <v>1476</v>
      </c>
      <c r="C112" s="326"/>
      <c r="D112" s="329" t="s">
        <v>44</v>
      </c>
      <c r="E112" s="295" t="s">
        <v>1441</v>
      </c>
    </row>
    <row r="113" spans="1:5" x14ac:dyDescent="0.25">
      <c r="A113" s="331"/>
      <c r="B113" s="332"/>
      <c r="C113" s="333"/>
      <c r="D113" s="334"/>
      <c r="E113" s="296" t="s">
        <v>1442</v>
      </c>
    </row>
    <row r="114" spans="1:5" x14ac:dyDescent="0.25">
      <c r="A114" s="315" t="s">
        <v>1491</v>
      </c>
      <c r="B114" s="317" t="s">
        <v>1476</v>
      </c>
      <c r="C114" s="318"/>
      <c r="D114" s="321" t="s">
        <v>44</v>
      </c>
      <c r="E114" s="297" t="s">
        <v>1441</v>
      </c>
    </row>
    <row r="115" spans="1:5" x14ac:dyDescent="0.25">
      <c r="A115" s="316"/>
      <c r="B115" s="319"/>
      <c r="C115" s="320"/>
      <c r="D115" s="322"/>
      <c r="E115" s="298" t="s">
        <v>1442</v>
      </c>
    </row>
    <row r="116" spans="1:5" x14ac:dyDescent="0.25">
      <c r="A116" s="323" t="s">
        <v>1492</v>
      </c>
      <c r="B116" s="325" t="s">
        <v>1476</v>
      </c>
      <c r="C116" s="326"/>
      <c r="D116" s="329" t="s">
        <v>44</v>
      </c>
      <c r="E116" s="295" t="s">
        <v>1441</v>
      </c>
    </row>
    <row r="117" spans="1:5" x14ac:dyDescent="0.25">
      <c r="A117" s="331"/>
      <c r="B117" s="332"/>
      <c r="C117" s="333"/>
      <c r="D117" s="334"/>
      <c r="E117" s="296" t="s">
        <v>1442</v>
      </c>
    </row>
    <row r="118" spans="1:5" x14ac:dyDescent="0.25">
      <c r="A118" s="315" t="s">
        <v>1493</v>
      </c>
      <c r="B118" s="317" t="s">
        <v>1494</v>
      </c>
      <c r="C118" s="318"/>
      <c r="D118" s="321" t="s">
        <v>44</v>
      </c>
      <c r="E118" s="297" t="s">
        <v>1441</v>
      </c>
    </row>
    <row r="119" spans="1:5" x14ac:dyDescent="0.25">
      <c r="A119" s="316"/>
      <c r="B119" s="319"/>
      <c r="C119" s="320"/>
      <c r="D119" s="322"/>
      <c r="E119" s="298" t="s">
        <v>1442</v>
      </c>
    </row>
    <row r="120" spans="1:5" x14ac:dyDescent="0.25">
      <c r="A120" s="323" t="s">
        <v>1495</v>
      </c>
      <c r="B120" s="325" t="s">
        <v>1494</v>
      </c>
      <c r="C120" s="326"/>
      <c r="D120" s="329" t="s">
        <v>44</v>
      </c>
      <c r="E120" s="295" t="s">
        <v>1441</v>
      </c>
    </row>
    <row r="121" spans="1:5" x14ac:dyDescent="0.25">
      <c r="A121" s="331"/>
      <c r="B121" s="332"/>
      <c r="C121" s="333"/>
      <c r="D121" s="334"/>
      <c r="E121" s="296" t="s">
        <v>1442</v>
      </c>
    </row>
    <row r="122" spans="1:5" x14ac:dyDescent="0.25">
      <c r="A122" s="315" t="s">
        <v>1496</v>
      </c>
      <c r="B122" s="317" t="s">
        <v>1494</v>
      </c>
      <c r="C122" s="318"/>
      <c r="D122" s="321" t="s">
        <v>44</v>
      </c>
      <c r="E122" s="297" t="s">
        <v>1441</v>
      </c>
    </row>
    <row r="123" spans="1:5" x14ac:dyDescent="0.25">
      <c r="A123" s="316"/>
      <c r="B123" s="319"/>
      <c r="C123" s="320"/>
      <c r="D123" s="322"/>
      <c r="E123" s="298" t="s">
        <v>1442</v>
      </c>
    </row>
    <row r="124" spans="1:5" x14ac:dyDescent="0.25">
      <c r="A124" s="323" t="s">
        <v>1497</v>
      </c>
      <c r="B124" s="325" t="s">
        <v>1494</v>
      </c>
      <c r="C124" s="326"/>
      <c r="D124" s="329" t="s">
        <v>44</v>
      </c>
      <c r="E124" s="295" t="s">
        <v>1441</v>
      </c>
    </row>
    <row r="125" spans="1:5" x14ac:dyDescent="0.25">
      <c r="A125" s="331"/>
      <c r="B125" s="332"/>
      <c r="C125" s="333"/>
      <c r="D125" s="334"/>
      <c r="E125" s="296" t="s">
        <v>1442</v>
      </c>
    </row>
    <row r="126" spans="1:5" x14ac:dyDescent="0.25">
      <c r="A126" s="315" t="s">
        <v>1498</v>
      </c>
      <c r="B126" s="317" t="s">
        <v>1494</v>
      </c>
      <c r="C126" s="318"/>
      <c r="D126" s="321" t="s">
        <v>44</v>
      </c>
      <c r="E126" s="297" t="s">
        <v>1441</v>
      </c>
    </row>
    <row r="127" spans="1:5" x14ac:dyDescent="0.25">
      <c r="A127" s="316"/>
      <c r="B127" s="319"/>
      <c r="C127" s="320"/>
      <c r="D127" s="322"/>
      <c r="E127" s="298" t="s">
        <v>1442</v>
      </c>
    </row>
    <row r="128" spans="1:5" x14ac:dyDescent="0.25">
      <c r="A128" s="323" t="s">
        <v>1499</v>
      </c>
      <c r="B128" s="325" t="s">
        <v>1494</v>
      </c>
      <c r="C128" s="326"/>
      <c r="D128" s="329" t="s">
        <v>44</v>
      </c>
      <c r="E128" s="295" t="s">
        <v>1441</v>
      </c>
    </row>
    <row r="129" spans="1:5" x14ac:dyDescent="0.25">
      <c r="A129" s="331"/>
      <c r="B129" s="332"/>
      <c r="C129" s="333"/>
      <c r="D129" s="334"/>
      <c r="E129" s="296" t="s">
        <v>1442</v>
      </c>
    </row>
    <row r="130" spans="1:5" x14ac:dyDescent="0.25">
      <c r="A130" s="315" t="s">
        <v>1500</v>
      </c>
      <c r="B130" s="317" t="s">
        <v>1494</v>
      </c>
      <c r="C130" s="318"/>
      <c r="D130" s="321" t="s">
        <v>44</v>
      </c>
      <c r="E130" s="297" t="s">
        <v>1441</v>
      </c>
    </row>
    <row r="131" spans="1:5" x14ac:dyDescent="0.25">
      <c r="A131" s="316"/>
      <c r="B131" s="319"/>
      <c r="C131" s="320"/>
      <c r="D131" s="322"/>
      <c r="E131" s="298" t="s">
        <v>1442</v>
      </c>
    </row>
    <row r="132" spans="1:5" x14ac:dyDescent="0.25">
      <c r="A132" s="323" t="s">
        <v>1501</v>
      </c>
      <c r="B132" s="325" t="s">
        <v>1502</v>
      </c>
      <c r="C132" s="326"/>
      <c r="D132" s="329" t="s">
        <v>44</v>
      </c>
      <c r="E132" s="295" t="s">
        <v>1441</v>
      </c>
    </row>
    <row r="133" spans="1:5" x14ac:dyDescent="0.25">
      <c r="A133" s="331"/>
      <c r="B133" s="332"/>
      <c r="C133" s="333"/>
      <c r="D133" s="334"/>
      <c r="E133" s="296" t="s">
        <v>1442</v>
      </c>
    </row>
    <row r="134" spans="1:5" x14ac:dyDescent="0.25">
      <c r="A134" s="315" t="s">
        <v>1503</v>
      </c>
      <c r="B134" s="317" t="s">
        <v>1502</v>
      </c>
      <c r="C134" s="318"/>
      <c r="D134" s="321" t="s">
        <v>44</v>
      </c>
      <c r="E134" s="297" t="s">
        <v>1441</v>
      </c>
    </row>
    <row r="135" spans="1:5" x14ac:dyDescent="0.25">
      <c r="A135" s="316"/>
      <c r="B135" s="319"/>
      <c r="C135" s="320"/>
      <c r="D135" s="322"/>
      <c r="E135" s="298" t="s">
        <v>1442</v>
      </c>
    </row>
    <row r="136" spans="1:5" x14ac:dyDescent="0.25">
      <c r="A136" s="323" t="s">
        <v>1504</v>
      </c>
      <c r="B136" s="325" t="s">
        <v>1502</v>
      </c>
      <c r="C136" s="326"/>
      <c r="D136" s="329" t="s">
        <v>44</v>
      </c>
      <c r="E136" s="295" t="s">
        <v>1441</v>
      </c>
    </row>
    <row r="137" spans="1:5" x14ac:dyDescent="0.25">
      <c r="A137" s="331"/>
      <c r="B137" s="332"/>
      <c r="C137" s="333"/>
      <c r="D137" s="334"/>
      <c r="E137" s="296" t="s">
        <v>1442</v>
      </c>
    </row>
    <row r="138" spans="1:5" x14ac:dyDescent="0.25">
      <c r="A138" s="315" t="s">
        <v>1505</v>
      </c>
      <c r="B138" s="317" t="s">
        <v>1502</v>
      </c>
      <c r="C138" s="318"/>
      <c r="D138" s="321" t="s">
        <v>44</v>
      </c>
      <c r="E138" s="297" t="s">
        <v>1441</v>
      </c>
    </row>
    <row r="139" spans="1:5" x14ac:dyDescent="0.25">
      <c r="A139" s="316"/>
      <c r="B139" s="319"/>
      <c r="C139" s="320"/>
      <c r="D139" s="322"/>
      <c r="E139" s="298" t="s">
        <v>1442</v>
      </c>
    </row>
    <row r="140" spans="1:5" x14ac:dyDescent="0.25">
      <c r="A140" s="323" t="s">
        <v>1506</v>
      </c>
      <c r="B140" s="325" t="s">
        <v>1502</v>
      </c>
      <c r="C140" s="326"/>
      <c r="D140" s="329" t="s">
        <v>44</v>
      </c>
      <c r="E140" s="295" t="s">
        <v>1441</v>
      </c>
    </row>
    <row r="141" spans="1:5" x14ac:dyDescent="0.25">
      <c r="A141" s="331"/>
      <c r="B141" s="332"/>
      <c r="C141" s="333"/>
      <c r="D141" s="334"/>
      <c r="E141" s="296" t="s">
        <v>1442</v>
      </c>
    </row>
    <row r="142" spans="1:5" x14ac:dyDescent="0.25">
      <c r="A142" s="315" t="s">
        <v>1507</v>
      </c>
      <c r="B142" s="317" t="s">
        <v>1502</v>
      </c>
      <c r="C142" s="318"/>
      <c r="D142" s="321" t="s">
        <v>44</v>
      </c>
      <c r="E142" s="297" t="s">
        <v>1441</v>
      </c>
    </row>
    <row r="143" spans="1:5" x14ac:dyDescent="0.25">
      <c r="A143" s="316"/>
      <c r="B143" s="319"/>
      <c r="C143" s="320"/>
      <c r="D143" s="322"/>
      <c r="E143" s="298" t="s">
        <v>1442</v>
      </c>
    </row>
    <row r="144" spans="1:5" x14ac:dyDescent="0.25">
      <c r="A144" s="323" t="s">
        <v>1508</v>
      </c>
      <c r="B144" s="325" t="s">
        <v>1502</v>
      </c>
      <c r="C144" s="326"/>
      <c r="D144" s="329" t="s">
        <v>44</v>
      </c>
      <c r="E144" s="295" t="s">
        <v>1441</v>
      </c>
    </row>
    <row r="145" spans="1:5" x14ac:dyDescent="0.25">
      <c r="A145" s="331"/>
      <c r="B145" s="332"/>
      <c r="C145" s="333"/>
      <c r="D145" s="334"/>
      <c r="E145" s="296" t="s">
        <v>1442</v>
      </c>
    </row>
    <row r="146" spans="1:5" x14ac:dyDescent="0.25">
      <c r="A146" s="315" t="s">
        <v>1509</v>
      </c>
      <c r="B146" s="317" t="s">
        <v>1502</v>
      </c>
      <c r="C146" s="318"/>
      <c r="D146" s="321" t="s">
        <v>44</v>
      </c>
      <c r="E146" s="297" t="s">
        <v>1441</v>
      </c>
    </row>
    <row r="147" spans="1:5" x14ac:dyDescent="0.25">
      <c r="A147" s="316"/>
      <c r="B147" s="319"/>
      <c r="C147" s="320"/>
      <c r="D147" s="322"/>
      <c r="E147" s="298" t="s">
        <v>1442</v>
      </c>
    </row>
    <row r="148" spans="1:5" x14ac:dyDescent="0.25">
      <c r="A148" s="323" t="s">
        <v>1510</v>
      </c>
      <c r="B148" s="325" t="s">
        <v>1502</v>
      </c>
      <c r="C148" s="326"/>
      <c r="D148" s="329" t="s">
        <v>44</v>
      </c>
      <c r="E148" s="295" t="s">
        <v>1441</v>
      </c>
    </row>
    <row r="149" spans="1:5" x14ac:dyDescent="0.25">
      <c r="A149" s="331"/>
      <c r="B149" s="332"/>
      <c r="C149" s="333"/>
      <c r="D149" s="334"/>
      <c r="E149" s="296" t="s">
        <v>1442</v>
      </c>
    </row>
    <row r="150" spans="1:5" x14ac:dyDescent="0.25">
      <c r="A150" s="315" t="s">
        <v>1511</v>
      </c>
      <c r="B150" s="317" t="s">
        <v>1502</v>
      </c>
      <c r="C150" s="318"/>
      <c r="D150" s="321" t="s">
        <v>44</v>
      </c>
      <c r="E150" s="297" t="s">
        <v>1441</v>
      </c>
    </row>
    <row r="151" spans="1:5" x14ac:dyDescent="0.25">
      <c r="A151" s="316"/>
      <c r="B151" s="319"/>
      <c r="C151" s="320"/>
      <c r="D151" s="322"/>
      <c r="E151" s="298" t="s">
        <v>1442</v>
      </c>
    </row>
    <row r="152" spans="1:5" x14ac:dyDescent="0.25">
      <c r="A152" s="323" t="s">
        <v>1512</v>
      </c>
      <c r="B152" s="325" t="s">
        <v>1502</v>
      </c>
      <c r="C152" s="326"/>
      <c r="D152" s="329" t="s">
        <v>44</v>
      </c>
      <c r="E152" s="295" t="s">
        <v>1441</v>
      </c>
    </row>
    <row r="153" spans="1:5" x14ac:dyDescent="0.25">
      <c r="A153" s="331"/>
      <c r="B153" s="332"/>
      <c r="C153" s="333"/>
      <c r="D153" s="334"/>
      <c r="E153" s="296" t="s">
        <v>1442</v>
      </c>
    </row>
    <row r="154" spans="1:5" x14ac:dyDescent="0.25">
      <c r="A154" s="315" t="s">
        <v>1513</v>
      </c>
      <c r="B154" s="317" t="s">
        <v>1502</v>
      </c>
      <c r="C154" s="318"/>
      <c r="D154" s="321" t="s">
        <v>44</v>
      </c>
      <c r="E154" s="297" t="s">
        <v>1441</v>
      </c>
    </row>
    <row r="155" spans="1:5" x14ac:dyDescent="0.25">
      <c r="A155" s="316"/>
      <c r="B155" s="319"/>
      <c r="C155" s="320"/>
      <c r="D155" s="322"/>
      <c r="E155" s="298" t="s">
        <v>1442</v>
      </c>
    </row>
    <row r="156" spans="1:5" x14ac:dyDescent="0.25">
      <c r="A156" s="323" t="s">
        <v>1514</v>
      </c>
      <c r="B156" s="325" t="s">
        <v>1502</v>
      </c>
      <c r="C156" s="326"/>
      <c r="D156" s="329" t="s">
        <v>44</v>
      </c>
      <c r="E156" s="295" t="s">
        <v>1441</v>
      </c>
    </row>
    <row r="157" spans="1:5" x14ac:dyDescent="0.25">
      <c r="A157" s="331"/>
      <c r="B157" s="332"/>
      <c r="C157" s="333"/>
      <c r="D157" s="334"/>
      <c r="E157" s="296" t="s">
        <v>1442</v>
      </c>
    </row>
    <row r="158" spans="1:5" x14ac:dyDescent="0.25">
      <c r="A158" s="315" t="s">
        <v>1515</v>
      </c>
      <c r="B158" s="317" t="s">
        <v>1502</v>
      </c>
      <c r="C158" s="318"/>
      <c r="D158" s="321" t="s">
        <v>44</v>
      </c>
      <c r="E158" s="297" t="s">
        <v>1441</v>
      </c>
    </row>
    <row r="159" spans="1:5" x14ac:dyDescent="0.25">
      <c r="A159" s="316"/>
      <c r="B159" s="319"/>
      <c r="C159" s="320"/>
      <c r="D159" s="322"/>
      <c r="E159" s="298" t="s">
        <v>1442</v>
      </c>
    </row>
    <row r="160" spans="1:5" x14ac:dyDescent="0.25">
      <c r="A160" s="323" t="s">
        <v>1516</v>
      </c>
      <c r="B160" s="325" t="s">
        <v>1517</v>
      </c>
      <c r="C160" s="326"/>
      <c r="D160" s="329" t="s">
        <v>44</v>
      </c>
      <c r="E160" s="295" t="s">
        <v>1441</v>
      </c>
    </row>
    <row r="161" spans="1:5" x14ac:dyDescent="0.25">
      <c r="A161" s="331"/>
      <c r="B161" s="332"/>
      <c r="C161" s="333"/>
      <c r="D161" s="334"/>
      <c r="E161" s="296" t="s">
        <v>1442</v>
      </c>
    </row>
    <row r="162" spans="1:5" x14ac:dyDescent="0.25">
      <c r="A162" s="315" t="s">
        <v>1518</v>
      </c>
      <c r="B162" s="317" t="s">
        <v>1517</v>
      </c>
      <c r="C162" s="318"/>
      <c r="D162" s="321" t="s">
        <v>44</v>
      </c>
      <c r="E162" s="297" t="s">
        <v>1441</v>
      </c>
    </row>
    <row r="163" spans="1:5" x14ac:dyDescent="0.25">
      <c r="A163" s="316"/>
      <c r="B163" s="319"/>
      <c r="C163" s="320"/>
      <c r="D163" s="322"/>
      <c r="E163" s="298" t="s">
        <v>1442</v>
      </c>
    </row>
    <row r="164" spans="1:5" x14ac:dyDescent="0.25">
      <c r="A164" s="323" t="s">
        <v>1519</v>
      </c>
      <c r="B164" s="325" t="s">
        <v>1517</v>
      </c>
      <c r="C164" s="326"/>
      <c r="D164" s="329" t="s">
        <v>44</v>
      </c>
      <c r="E164" s="295" t="s">
        <v>1441</v>
      </c>
    </row>
    <row r="165" spans="1:5" x14ac:dyDescent="0.25">
      <c r="A165" s="331"/>
      <c r="B165" s="332"/>
      <c r="C165" s="333"/>
      <c r="D165" s="334"/>
      <c r="E165" s="296" t="s">
        <v>1442</v>
      </c>
    </row>
    <row r="166" spans="1:5" x14ac:dyDescent="0.25">
      <c r="A166" s="315" t="s">
        <v>1520</v>
      </c>
      <c r="B166" s="317" t="s">
        <v>1517</v>
      </c>
      <c r="C166" s="318"/>
      <c r="D166" s="321" t="s">
        <v>44</v>
      </c>
      <c r="E166" s="297" t="s">
        <v>1441</v>
      </c>
    </row>
    <row r="167" spans="1:5" x14ac:dyDescent="0.25">
      <c r="A167" s="316"/>
      <c r="B167" s="319"/>
      <c r="C167" s="320"/>
      <c r="D167" s="322"/>
      <c r="E167" s="298" t="s">
        <v>1442</v>
      </c>
    </row>
    <row r="168" spans="1:5" x14ac:dyDescent="0.25">
      <c r="A168" s="323" t="s">
        <v>1521</v>
      </c>
      <c r="B168" s="325" t="s">
        <v>1517</v>
      </c>
      <c r="C168" s="326"/>
      <c r="D168" s="329" t="s">
        <v>44</v>
      </c>
      <c r="E168" s="295" t="s">
        <v>1441</v>
      </c>
    </row>
    <row r="169" spans="1:5" x14ac:dyDescent="0.25">
      <c r="A169" s="331"/>
      <c r="B169" s="332"/>
      <c r="C169" s="333"/>
      <c r="D169" s="334"/>
      <c r="E169" s="296" t="s">
        <v>1442</v>
      </c>
    </row>
    <row r="170" spans="1:5" x14ac:dyDescent="0.25">
      <c r="A170" s="315" t="s">
        <v>1522</v>
      </c>
      <c r="B170" s="317" t="s">
        <v>1517</v>
      </c>
      <c r="C170" s="318"/>
      <c r="D170" s="321" t="s">
        <v>44</v>
      </c>
      <c r="E170" s="297" t="s">
        <v>1441</v>
      </c>
    </row>
    <row r="171" spans="1:5" x14ac:dyDescent="0.25">
      <c r="A171" s="316"/>
      <c r="B171" s="319"/>
      <c r="C171" s="320"/>
      <c r="D171" s="322"/>
      <c r="E171" s="298" t="s">
        <v>1442</v>
      </c>
    </row>
    <row r="172" spans="1:5" x14ac:dyDescent="0.25">
      <c r="A172" s="323" t="s">
        <v>1523</v>
      </c>
      <c r="B172" s="325" t="s">
        <v>1517</v>
      </c>
      <c r="C172" s="326"/>
      <c r="D172" s="329" t="s">
        <v>44</v>
      </c>
      <c r="E172" s="295" t="s">
        <v>1441</v>
      </c>
    </row>
    <row r="173" spans="1:5" x14ac:dyDescent="0.25">
      <c r="A173" s="331"/>
      <c r="B173" s="332"/>
      <c r="C173" s="333"/>
      <c r="D173" s="334"/>
      <c r="E173" s="296" t="s">
        <v>1442</v>
      </c>
    </row>
    <row r="174" spans="1:5" x14ac:dyDescent="0.25">
      <c r="A174" s="315" t="s">
        <v>1524</v>
      </c>
      <c r="B174" s="317" t="s">
        <v>1517</v>
      </c>
      <c r="C174" s="318"/>
      <c r="D174" s="321" t="s">
        <v>44</v>
      </c>
      <c r="E174" s="297" t="s">
        <v>1441</v>
      </c>
    </row>
    <row r="175" spans="1:5" x14ac:dyDescent="0.25">
      <c r="A175" s="316"/>
      <c r="B175" s="319"/>
      <c r="C175" s="320"/>
      <c r="D175" s="322"/>
      <c r="E175" s="298" t="s">
        <v>1442</v>
      </c>
    </row>
    <row r="176" spans="1:5" x14ac:dyDescent="0.25">
      <c r="A176" s="323" t="s">
        <v>1525</v>
      </c>
      <c r="B176" s="325" t="s">
        <v>1517</v>
      </c>
      <c r="C176" s="326"/>
      <c r="D176" s="329" t="s">
        <v>44</v>
      </c>
      <c r="E176" s="295" t="s">
        <v>1441</v>
      </c>
    </row>
    <row r="177" spans="1:5" x14ac:dyDescent="0.25">
      <c r="A177" s="331"/>
      <c r="B177" s="332"/>
      <c r="C177" s="333"/>
      <c r="D177" s="334"/>
      <c r="E177" s="296" t="s">
        <v>1442</v>
      </c>
    </row>
    <row r="178" spans="1:5" x14ac:dyDescent="0.25">
      <c r="A178" s="315" t="s">
        <v>1526</v>
      </c>
      <c r="B178" s="317" t="s">
        <v>1527</v>
      </c>
      <c r="C178" s="318"/>
      <c r="D178" s="321" t="s">
        <v>44</v>
      </c>
      <c r="E178" s="297" t="s">
        <v>1441</v>
      </c>
    </row>
    <row r="179" spans="1:5" x14ac:dyDescent="0.25">
      <c r="A179" s="316"/>
      <c r="B179" s="319"/>
      <c r="C179" s="320"/>
      <c r="D179" s="322"/>
      <c r="E179" s="298" t="s">
        <v>1442</v>
      </c>
    </row>
    <row r="180" spans="1:5" x14ac:dyDescent="0.25">
      <c r="A180" s="323" t="s">
        <v>1528</v>
      </c>
      <c r="B180" s="325" t="s">
        <v>1527</v>
      </c>
      <c r="C180" s="326"/>
      <c r="D180" s="329" t="s">
        <v>44</v>
      </c>
      <c r="E180" s="295" t="s">
        <v>1441</v>
      </c>
    </row>
    <row r="181" spans="1:5" x14ac:dyDescent="0.25">
      <c r="A181" s="331"/>
      <c r="B181" s="332"/>
      <c r="C181" s="333"/>
      <c r="D181" s="334"/>
      <c r="E181" s="296" t="s">
        <v>1442</v>
      </c>
    </row>
    <row r="182" spans="1:5" x14ac:dyDescent="0.25">
      <c r="A182" s="315" t="s">
        <v>1529</v>
      </c>
      <c r="B182" s="317" t="s">
        <v>1527</v>
      </c>
      <c r="C182" s="318"/>
      <c r="D182" s="321" t="s">
        <v>44</v>
      </c>
      <c r="E182" s="297" t="s">
        <v>1441</v>
      </c>
    </row>
    <row r="183" spans="1:5" x14ac:dyDescent="0.25">
      <c r="A183" s="316"/>
      <c r="B183" s="319"/>
      <c r="C183" s="320"/>
      <c r="D183" s="322"/>
      <c r="E183" s="298" t="s">
        <v>1442</v>
      </c>
    </row>
    <row r="184" spans="1:5" x14ac:dyDescent="0.25">
      <c r="A184" s="323" t="s">
        <v>1530</v>
      </c>
      <c r="B184" s="325" t="s">
        <v>1527</v>
      </c>
      <c r="C184" s="326"/>
      <c r="D184" s="329" t="s">
        <v>44</v>
      </c>
      <c r="E184" s="295" t="s">
        <v>1441</v>
      </c>
    </row>
    <row r="185" spans="1:5" x14ac:dyDescent="0.25">
      <c r="A185" s="331"/>
      <c r="B185" s="332"/>
      <c r="C185" s="333"/>
      <c r="D185" s="334"/>
      <c r="E185" s="296" t="s">
        <v>1442</v>
      </c>
    </row>
    <row r="186" spans="1:5" x14ac:dyDescent="0.25">
      <c r="A186" s="315" t="s">
        <v>1531</v>
      </c>
      <c r="B186" s="317" t="s">
        <v>1527</v>
      </c>
      <c r="C186" s="318"/>
      <c r="D186" s="321" t="s">
        <v>44</v>
      </c>
      <c r="E186" s="297" t="s">
        <v>1441</v>
      </c>
    </row>
    <row r="187" spans="1:5" x14ac:dyDescent="0.25">
      <c r="A187" s="316"/>
      <c r="B187" s="319"/>
      <c r="C187" s="320"/>
      <c r="D187" s="322"/>
      <c r="E187" s="298" t="s">
        <v>1442</v>
      </c>
    </row>
    <row r="188" spans="1:5" x14ac:dyDescent="0.25">
      <c r="A188" s="323" t="s">
        <v>1532</v>
      </c>
      <c r="B188" s="325" t="s">
        <v>1527</v>
      </c>
      <c r="C188" s="326"/>
      <c r="D188" s="329" t="s">
        <v>44</v>
      </c>
      <c r="E188" s="295" t="s">
        <v>1441</v>
      </c>
    </row>
    <row r="189" spans="1:5" x14ac:dyDescent="0.25">
      <c r="A189" s="331"/>
      <c r="B189" s="332"/>
      <c r="C189" s="333"/>
      <c r="D189" s="334"/>
      <c r="E189" s="296" t="s">
        <v>1442</v>
      </c>
    </row>
    <row r="190" spans="1:5" x14ac:dyDescent="0.25">
      <c r="A190" s="315" t="s">
        <v>1533</v>
      </c>
      <c r="B190" s="317" t="s">
        <v>1527</v>
      </c>
      <c r="C190" s="318"/>
      <c r="D190" s="321" t="s">
        <v>44</v>
      </c>
      <c r="E190" s="297" t="s">
        <v>1441</v>
      </c>
    </row>
    <row r="191" spans="1:5" x14ac:dyDescent="0.25">
      <c r="A191" s="316"/>
      <c r="B191" s="319"/>
      <c r="C191" s="320"/>
      <c r="D191" s="322"/>
      <c r="E191" s="298" t="s">
        <v>1442</v>
      </c>
    </row>
    <row r="192" spans="1:5" x14ac:dyDescent="0.25">
      <c r="A192" s="323" t="s">
        <v>1534</v>
      </c>
      <c r="B192" s="325" t="s">
        <v>1527</v>
      </c>
      <c r="C192" s="326"/>
      <c r="D192" s="329" t="s">
        <v>44</v>
      </c>
      <c r="E192" s="295" t="s">
        <v>1441</v>
      </c>
    </row>
    <row r="193" spans="1:5" x14ac:dyDescent="0.25">
      <c r="A193" s="331"/>
      <c r="B193" s="332"/>
      <c r="C193" s="333"/>
      <c r="D193" s="334"/>
      <c r="E193" s="296" t="s">
        <v>1442</v>
      </c>
    </row>
    <row r="194" spans="1:5" x14ac:dyDescent="0.25">
      <c r="A194" s="315" t="s">
        <v>1535</v>
      </c>
      <c r="B194" s="317" t="s">
        <v>1527</v>
      </c>
      <c r="C194" s="318"/>
      <c r="D194" s="321" t="s">
        <v>44</v>
      </c>
      <c r="E194" s="297" t="s">
        <v>1441</v>
      </c>
    </row>
    <row r="195" spans="1:5" x14ac:dyDescent="0.25">
      <c r="A195" s="316"/>
      <c r="B195" s="319"/>
      <c r="C195" s="320"/>
      <c r="D195" s="322"/>
      <c r="E195" s="298" t="s">
        <v>1442</v>
      </c>
    </row>
    <row r="196" spans="1:5" x14ac:dyDescent="0.25">
      <c r="A196" s="323" t="s">
        <v>1536</v>
      </c>
      <c r="B196" s="325" t="s">
        <v>1527</v>
      </c>
      <c r="C196" s="326"/>
      <c r="D196" s="329" t="s">
        <v>44</v>
      </c>
      <c r="E196" s="295" t="s">
        <v>1441</v>
      </c>
    </row>
    <row r="197" spans="1:5" x14ac:dyDescent="0.25">
      <c r="A197" s="331"/>
      <c r="B197" s="332"/>
      <c r="C197" s="333"/>
      <c r="D197" s="334"/>
      <c r="E197" s="296" t="s">
        <v>1442</v>
      </c>
    </row>
    <row r="198" spans="1:5" x14ac:dyDescent="0.25">
      <c r="A198" s="315" t="s">
        <v>1537</v>
      </c>
      <c r="B198" s="317" t="s">
        <v>1527</v>
      </c>
      <c r="C198" s="318"/>
      <c r="D198" s="321" t="s">
        <v>44</v>
      </c>
      <c r="E198" s="297" t="s">
        <v>1441</v>
      </c>
    </row>
    <row r="199" spans="1:5" x14ac:dyDescent="0.25">
      <c r="A199" s="316"/>
      <c r="B199" s="319"/>
      <c r="C199" s="320"/>
      <c r="D199" s="322"/>
      <c r="E199" s="298" t="s">
        <v>1442</v>
      </c>
    </row>
    <row r="200" spans="1:5" x14ac:dyDescent="0.25">
      <c r="A200" s="323" t="s">
        <v>1538</v>
      </c>
      <c r="B200" s="325" t="s">
        <v>1527</v>
      </c>
      <c r="C200" s="326"/>
      <c r="D200" s="329" t="s">
        <v>44</v>
      </c>
      <c r="E200" s="295" t="s">
        <v>1441</v>
      </c>
    </row>
    <row r="201" spans="1:5" x14ac:dyDescent="0.25">
      <c r="A201" s="331"/>
      <c r="B201" s="332"/>
      <c r="C201" s="333"/>
      <c r="D201" s="334"/>
      <c r="E201" s="296" t="s">
        <v>1442</v>
      </c>
    </row>
    <row r="202" spans="1:5" x14ac:dyDescent="0.25">
      <c r="A202" s="315" t="s">
        <v>1539</v>
      </c>
      <c r="B202" s="317" t="s">
        <v>1527</v>
      </c>
      <c r="C202" s="318"/>
      <c r="D202" s="321" t="s">
        <v>44</v>
      </c>
      <c r="E202" s="297" t="s">
        <v>1441</v>
      </c>
    </row>
    <row r="203" spans="1:5" x14ac:dyDescent="0.25">
      <c r="A203" s="316"/>
      <c r="B203" s="319"/>
      <c r="C203" s="320"/>
      <c r="D203" s="322"/>
      <c r="E203" s="298" t="s">
        <v>1442</v>
      </c>
    </row>
    <row r="204" spans="1:5" x14ac:dyDescent="0.25">
      <c r="A204" s="323" t="s">
        <v>1540</v>
      </c>
      <c r="B204" s="325" t="s">
        <v>1527</v>
      </c>
      <c r="C204" s="326"/>
      <c r="D204" s="329" t="s">
        <v>44</v>
      </c>
      <c r="E204" s="295" t="s">
        <v>1441</v>
      </c>
    </row>
    <row r="205" spans="1:5" x14ac:dyDescent="0.25">
      <c r="A205" s="331"/>
      <c r="B205" s="332"/>
      <c r="C205" s="333"/>
      <c r="D205" s="334"/>
      <c r="E205" s="296" t="s">
        <v>1442</v>
      </c>
    </row>
    <row r="206" spans="1:5" x14ac:dyDescent="0.25">
      <c r="A206" s="315" t="s">
        <v>1541</v>
      </c>
      <c r="B206" s="317" t="s">
        <v>1542</v>
      </c>
      <c r="C206" s="318"/>
      <c r="D206" s="321" t="s">
        <v>44</v>
      </c>
      <c r="E206" s="297" t="s">
        <v>1441</v>
      </c>
    </row>
    <row r="207" spans="1:5" x14ac:dyDescent="0.25">
      <c r="A207" s="316"/>
      <c r="B207" s="319"/>
      <c r="C207" s="320"/>
      <c r="D207" s="322"/>
      <c r="E207" s="298" t="s">
        <v>1442</v>
      </c>
    </row>
    <row r="208" spans="1:5" x14ac:dyDescent="0.25">
      <c r="A208" s="323" t="s">
        <v>1543</v>
      </c>
      <c r="B208" s="325" t="s">
        <v>1542</v>
      </c>
      <c r="C208" s="326"/>
      <c r="D208" s="329" t="s">
        <v>44</v>
      </c>
      <c r="E208" s="295" t="s">
        <v>1441</v>
      </c>
    </row>
    <row r="209" spans="1:5" x14ac:dyDescent="0.25">
      <c r="A209" s="331"/>
      <c r="B209" s="332"/>
      <c r="C209" s="333"/>
      <c r="D209" s="334"/>
      <c r="E209" s="296" t="s">
        <v>1442</v>
      </c>
    </row>
    <row r="210" spans="1:5" x14ac:dyDescent="0.25">
      <c r="A210" s="315" t="s">
        <v>1544</v>
      </c>
      <c r="B210" s="317" t="s">
        <v>1527</v>
      </c>
      <c r="C210" s="318"/>
      <c r="D210" s="321" t="s">
        <v>44</v>
      </c>
      <c r="E210" s="297" t="s">
        <v>1441</v>
      </c>
    </row>
    <row r="211" spans="1:5" x14ac:dyDescent="0.25">
      <c r="A211" s="316"/>
      <c r="B211" s="319"/>
      <c r="C211" s="320"/>
      <c r="D211" s="322"/>
      <c r="E211" s="298" t="s">
        <v>1442</v>
      </c>
    </row>
    <row r="212" spans="1:5" x14ac:dyDescent="0.25">
      <c r="A212" s="323" t="s">
        <v>1545</v>
      </c>
      <c r="B212" s="325" t="s">
        <v>1527</v>
      </c>
      <c r="C212" s="326"/>
      <c r="D212" s="329" t="s">
        <v>44</v>
      </c>
      <c r="E212" s="295" t="s">
        <v>1441</v>
      </c>
    </row>
    <row r="213" spans="1:5" x14ac:dyDescent="0.25">
      <c r="A213" s="331"/>
      <c r="B213" s="332"/>
      <c r="C213" s="333"/>
      <c r="D213" s="334"/>
      <c r="E213" s="296" t="s">
        <v>1442</v>
      </c>
    </row>
    <row r="214" spans="1:5" x14ac:dyDescent="0.25">
      <c r="A214" s="315" t="s">
        <v>1546</v>
      </c>
      <c r="B214" s="317" t="s">
        <v>1542</v>
      </c>
      <c r="C214" s="318"/>
      <c r="D214" s="321" t="s">
        <v>44</v>
      </c>
      <c r="E214" s="297" t="s">
        <v>1441</v>
      </c>
    </row>
    <row r="215" spans="1:5" x14ac:dyDescent="0.25">
      <c r="A215" s="316"/>
      <c r="B215" s="319"/>
      <c r="C215" s="320"/>
      <c r="D215" s="322"/>
      <c r="E215" s="298" t="s">
        <v>1442</v>
      </c>
    </row>
    <row r="216" spans="1:5" x14ac:dyDescent="0.25">
      <c r="A216" s="323" t="s">
        <v>1547</v>
      </c>
      <c r="B216" s="325" t="s">
        <v>1548</v>
      </c>
      <c r="C216" s="326"/>
      <c r="D216" s="329" t="s">
        <v>44</v>
      </c>
      <c r="E216" s="295" t="s">
        <v>1441</v>
      </c>
    </row>
    <row r="217" spans="1:5" x14ac:dyDescent="0.25">
      <c r="A217" s="331"/>
      <c r="B217" s="332"/>
      <c r="C217" s="333"/>
      <c r="D217" s="334"/>
      <c r="E217" s="296" t="s">
        <v>1442</v>
      </c>
    </row>
    <row r="218" spans="1:5" x14ac:dyDescent="0.25">
      <c r="A218" s="315" t="s">
        <v>1549</v>
      </c>
      <c r="B218" s="317" t="s">
        <v>1548</v>
      </c>
      <c r="C218" s="318"/>
      <c r="D218" s="321" t="s">
        <v>44</v>
      </c>
      <c r="E218" s="297" t="s">
        <v>1441</v>
      </c>
    </row>
    <row r="219" spans="1:5" x14ac:dyDescent="0.25">
      <c r="A219" s="316"/>
      <c r="B219" s="319"/>
      <c r="C219" s="320"/>
      <c r="D219" s="322"/>
      <c r="E219" s="298" t="s">
        <v>1442</v>
      </c>
    </row>
    <row r="220" spans="1:5" x14ac:dyDescent="0.25">
      <c r="A220" s="323" t="s">
        <v>1550</v>
      </c>
      <c r="B220" s="325" t="s">
        <v>1548</v>
      </c>
      <c r="C220" s="326"/>
      <c r="D220" s="329" t="s">
        <v>44</v>
      </c>
      <c r="E220" s="295" t="s">
        <v>1441</v>
      </c>
    </row>
    <row r="221" spans="1:5" x14ac:dyDescent="0.25">
      <c r="A221" s="331"/>
      <c r="B221" s="332"/>
      <c r="C221" s="333"/>
      <c r="D221" s="334"/>
      <c r="E221" s="296" t="s">
        <v>1442</v>
      </c>
    </row>
    <row r="222" spans="1:5" x14ac:dyDescent="0.25">
      <c r="A222" s="315" t="s">
        <v>1551</v>
      </c>
      <c r="B222" s="317" t="s">
        <v>1548</v>
      </c>
      <c r="C222" s="318"/>
      <c r="D222" s="321" t="s">
        <v>44</v>
      </c>
      <c r="E222" s="297" t="s">
        <v>1441</v>
      </c>
    </row>
    <row r="223" spans="1:5" x14ac:dyDescent="0.25">
      <c r="A223" s="316"/>
      <c r="B223" s="319"/>
      <c r="C223" s="320"/>
      <c r="D223" s="322"/>
      <c r="E223" s="298" t="s">
        <v>1442</v>
      </c>
    </row>
    <row r="224" spans="1:5" x14ac:dyDescent="0.25">
      <c r="A224" s="323" t="s">
        <v>1552</v>
      </c>
      <c r="B224" s="325" t="s">
        <v>1548</v>
      </c>
      <c r="C224" s="326"/>
      <c r="D224" s="329" t="s">
        <v>44</v>
      </c>
      <c r="E224" s="295" t="s">
        <v>1441</v>
      </c>
    </row>
    <row r="225" spans="1:5" x14ac:dyDescent="0.25">
      <c r="A225" s="331"/>
      <c r="B225" s="332"/>
      <c r="C225" s="333"/>
      <c r="D225" s="334"/>
      <c r="E225" s="296" t="s">
        <v>1442</v>
      </c>
    </row>
    <row r="226" spans="1:5" x14ac:dyDescent="0.25">
      <c r="A226" s="315" t="s">
        <v>1553</v>
      </c>
      <c r="B226" s="317" t="s">
        <v>1548</v>
      </c>
      <c r="C226" s="318"/>
      <c r="D226" s="321" t="s">
        <v>44</v>
      </c>
      <c r="E226" s="297" t="s">
        <v>1441</v>
      </c>
    </row>
    <row r="227" spans="1:5" x14ac:dyDescent="0.25">
      <c r="A227" s="316"/>
      <c r="B227" s="319"/>
      <c r="C227" s="320"/>
      <c r="D227" s="322"/>
      <c r="E227" s="298" t="s">
        <v>1442</v>
      </c>
    </row>
    <row r="228" spans="1:5" x14ac:dyDescent="0.25">
      <c r="A228" s="323" t="s">
        <v>1554</v>
      </c>
      <c r="B228" s="325" t="s">
        <v>1548</v>
      </c>
      <c r="C228" s="326"/>
      <c r="D228" s="329" t="s">
        <v>44</v>
      </c>
      <c r="E228" s="295" t="s">
        <v>1441</v>
      </c>
    </row>
    <row r="229" spans="1:5" x14ac:dyDescent="0.25">
      <c r="A229" s="331"/>
      <c r="B229" s="332"/>
      <c r="C229" s="333"/>
      <c r="D229" s="334"/>
      <c r="E229" s="296" t="s">
        <v>1442</v>
      </c>
    </row>
    <row r="230" spans="1:5" x14ac:dyDescent="0.25">
      <c r="A230" s="315" t="s">
        <v>1555</v>
      </c>
      <c r="B230" s="317" t="s">
        <v>1548</v>
      </c>
      <c r="C230" s="318"/>
      <c r="D230" s="321" t="s">
        <v>44</v>
      </c>
      <c r="E230" s="297" t="s">
        <v>1441</v>
      </c>
    </row>
    <row r="231" spans="1:5" x14ac:dyDescent="0.25">
      <c r="A231" s="316"/>
      <c r="B231" s="319"/>
      <c r="C231" s="320"/>
      <c r="D231" s="322"/>
      <c r="E231" s="298" t="s">
        <v>1442</v>
      </c>
    </row>
    <row r="232" spans="1:5" x14ac:dyDescent="0.25">
      <c r="A232" s="323" t="s">
        <v>1556</v>
      </c>
      <c r="B232" s="325" t="s">
        <v>1548</v>
      </c>
      <c r="C232" s="326"/>
      <c r="D232" s="329" t="s">
        <v>44</v>
      </c>
      <c r="E232" s="295" t="s">
        <v>1441</v>
      </c>
    </row>
    <row r="233" spans="1:5" x14ac:dyDescent="0.25">
      <c r="A233" s="331"/>
      <c r="B233" s="332"/>
      <c r="C233" s="333"/>
      <c r="D233" s="334"/>
      <c r="E233" s="296" t="s">
        <v>1442</v>
      </c>
    </row>
    <row r="234" spans="1:5" x14ac:dyDescent="0.25">
      <c r="A234" s="315" t="s">
        <v>1557</v>
      </c>
      <c r="B234" s="317" t="s">
        <v>1548</v>
      </c>
      <c r="C234" s="318"/>
      <c r="D234" s="321" t="s">
        <v>44</v>
      </c>
      <c r="E234" s="297" t="s">
        <v>1441</v>
      </c>
    </row>
    <row r="235" spans="1:5" x14ac:dyDescent="0.25">
      <c r="A235" s="316"/>
      <c r="B235" s="319"/>
      <c r="C235" s="320"/>
      <c r="D235" s="322"/>
      <c r="E235" s="298" t="s">
        <v>1442</v>
      </c>
    </row>
    <row r="236" spans="1:5" x14ac:dyDescent="0.25">
      <c r="A236" s="323" t="s">
        <v>1558</v>
      </c>
      <c r="B236" s="325" t="s">
        <v>1548</v>
      </c>
      <c r="C236" s="326"/>
      <c r="D236" s="329" t="s">
        <v>44</v>
      </c>
      <c r="E236" s="295" t="s">
        <v>1441</v>
      </c>
    </row>
    <row r="237" spans="1:5" x14ac:dyDescent="0.25">
      <c r="A237" s="331"/>
      <c r="B237" s="332"/>
      <c r="C237" s="333"/>
      <c r="D237" s="334"/>
      <c r="E237" s="296" t="s">
        <v>1442</v>
      </c>
    </row>
    <row r="238" spans="1:5" x14ac:dyDescent="0.25">
      <c r="A238" s="315" t="s">
        <v>1559</v>
      </c>
      <c r="B238" s="317" t="s">
        <v>1548</v>
      </c>
      <c r="C238" s="318"/>
      <c r="D238" s="321" t="s">
        <v>44</v>
      </c>
      <c r="E238" s="297" t="s">
        <v>1441</v>
      </c>
    </row>
    <row r="239" spans="1:5" x14ac:dyDescent="0.25">
      <c r="A239" s="316"/>
      <c r="B239" s="319"/>
      <c r="C239" s="320"/>
      <c r="D239" s="322"/>
      <c r="E239" s="298" t="s">
        <v>1442</v>
      </c>
    </row>
    <row r="240" spans="1:5" x14ac:dyDescent="0.25">
      <c r="A240" s="323" t="s">
        <v>1560</v>
      </c>
      <c r="B240" s="325" t="s">
        <v>1548</v>
      </c>
      <c r="C240" s="326"/>
      <c r="D240" s="329" t="s">
        <v>44</v>
      </c>
      <c r="E240" s="295" t="s">
        <v>1441</v>
      </c>
    </row>
    <row r="241" spans="1:5" x14ac:dyDescent="0.25">
      <c r="A241" s="331"/>
      <c r="B241" s="332"/>
      <c r="C241" s="333"/>
      <c r="D241" s="334"/>
      <c r="E241" s="296" t="s">
        <v>1442</v>
      </c>
    </row>
    <row r="242" spans="1:5" x14ac:dyDescent="0.25">
      <c r="A242" s="315" t="s">
        <v>1561</v>
      </c>
      <c r="B242" s="317" t="s">
        <v>1548</v>
      </c>
      <c r="C242" s="318"/>
      <c r="D242" s="321" t="s">
        <v>44</v>
      </c>
      <c r="E242" s="297" t="s">
        <v>1441</v>
      </c>
    </row>
    <row r="243" spans="1:5" x14ac:dyDescent="0.25">
      <c r="A243" s="316"/>
      <c r="B243" s="319"/>
      <c r="C243" s="320"/>
      <c r="D243" s="322"/>
      <c r="E243" s="298" t="s">
        <v>1442</v>
      </c>
    </row>
    <row r="244" spans="1:5" x14ac:dyDescent="0.25">
      <c r="A244" s="323" t="s">
        <v>1562</v>
      </c>
      <c r="B244" s="325" t="s">
        <v>1548</v>
      </c>
      <c r="C244" s="326"/>
      <c r="D244" s="329" t="s">
        <v>44</v>
      </c>
      <c r="E244" s="295" t="s">
        <v>1441</v>
      </c>
    </row>
    <row r="245" spans="1:5" x14ac:dyDescent="0.25">
      <c r="A245" s="331"/>
      <c r="B245" s="332"/>
      <c r="C245" s="333"/>
      <c r="D245" s="334"/>
      <c r="E245" s="296" t="s">
        <v>1442</v>
      </c>
    </row>
    <row r="246" spans="1:5" x14ac:dyDescent="0.25">
      <c r="A246" s="315" t="s">
        <v>1563</v>
      </c>
      <c r="B246" s="317" t="s">
        <v>1548</v>
      </c>
      <c r="C246" s="318"/>
      <c r="D246" s="321" t="s">
        <v>44</v>
      </c>
      <c r="E246" s="297" t="s">
        <v>1441</v>
      </c>
    </row>
    <row r="247" spans="1:5" x14ac:dyDescent="0.25">
      <c r="A247" s="316"/>
      <c r="B247" s="319"/>
      <c r="C247" s="320"/>
      <c r="D247" s="322"/>
      <c r="E247" s="298" t="s">
        <v>1442</v>
      </c>
    </row>
    <row r="248" spans="1:5" x14ac:dyDescent="0.25">
      <c r="A248" s="323" t="s">
        <v>1564</v>
      </c>
      <c r="B248" s="325" t="s">
        <v>1548</v>
      </c>
      <c r="C248" s="326"/>
      <c r="D248" s="329" t="s">
        <v>44</v>
      </c>
      <c r="E248" s="295" t="s">
        <v>1441</v>
      </c>
    </row>
    <row r="249" spans="1:5" x14ac:dyDescent="0.25">
      <c r="A249" s="331"/>
      <c r="B249" s="332"/>
      <c r="C249" s="333"/>
      <c r="D249" s="334"/>
      <c r="E249" s="296" t="s">
        <v>1442</v>
      </c>
    </row>
    <row r="250" spans="1:5" x14ac:dyDescent="0.25">
      <c r="A250" s="315" t="s">
        <v>1565</v>
      </c>
      <c r="B250" s="317" t="s">
        <v>1548</v>
      </c>
      <c r="C250" s="318"/>
      <c r="D250" s="321" t="s">
        <v>44</v>
      </c>
      <c r="E250" s="297" t="s">
        <v>1441</v>
      </c>
    </row>
    <row r="251" spans="1:5" x14ac:dyDescent="0.25">
      <c r="A251" s="316"/>
      <c r="B251" s="319"/>
      <c r="C251" s="320"/>
      <c r="D251" s="322"/>
      <c r="E251" s="298" t="s">
        <v>1442</v>
      </c>
    </row>
    <row r="252" spans="1:5" x14ac:dyDescent="0.25">
      <c r="A252" s="323" t="s">
        <v>1566</v>
      </c>
      <c r="B252" s="325" t="s">
        <v>1567</v>
      </c>
      <c r="C252" s="326"/>
      <c r="D252" s="329" t="s">
        <v>44</v>
      </c>
      <c r="E252" s="295" t="s">
        <v>1441</v>
      </c>
    </row>
    <row r="253" spans="1:5" x14ac:dyDescent="0.25">
      <c r="A253" s="331"/>
      <c r="B253" s="332"/>
      <c r="C253" s="333"/>
      <c r="D253" s="334"/>
      <c r="E253" s="296" t="s">
        <v>1442</v>
      </c>
    </row>
    <row r="254" spans="1:5" x14ac:dyDescent="0.25">
      <c r="A254" s="315" t="s">
        <v>1568</v>
      </c>
      <c r="B254" s="317" t="s">
        <v>1567</v>
      </c>
      <c r="C254" s="318"/>
      <c r="D254" s="321" t="s">
        <v>44</v>
      </c>
      <c r="E254" s="297" t="s">
        <v>1441</v>
      </c>
    </row>
    <row r="255" spans="1:5" x14ac:dyDescent="0.25">
      <c r="A255" s="316"/>
      <c r="B255" s="319"/>
      <c r="C255" s="320"/>
      <c r="D255" s="322"/>
      <c r="E255" s="298" t="s">
        <v>1442</v>
      </c>
    </row>
    <row r="256" spans="1:5" x14ac:dyDescent="0.25">
      <c r="A256" s="323" t="s">
        <v>1569</v>
      </c>
      <c r="B256" s="325" t="s">
        <v>1567</v>
      </c>
      <c r="C256" s="326"/>
      <c r="D256" s="329" t="s">
        <v>44</v>
      </c>
      <c r="E256" s="295" t="s">
        <v>1441</v>
      </c>
    </row>
    <row r="257" spans="1:5" x14ac:dyDescent="0.25">
      <c r="A257" s="331"/>
      <c r="B257" s="332"/>
      <c r="C257" s="333"/>
      <c r="D257" s="334"/>
      <c r="E257" s="296" t="s">
        <v>1442</v>
      </c>
    </row>
    <row r="258" spans="1:5" x14ac:dyDescent="0.25">
      <c r="A258" s="315" t="s">
        <v>1570</v>
      </c>
      <c r="B258" s="317" t="s">
        <v>1567</v>
      </c>
      <c r="C258" s="318"/>
      <c r="D258" s="321" t="s">
        <v>44</v>
      </c>
      <c r="E258" s="297" t="s">
        <v>1441</v>
      </c>
    </row>
    <row r="259" spans="1:5" x14ac:dyDescent="0.25">
      <c r="A259" s="316"/>
      <c r="B259" s="319"/>
      <c r="C259" s="320"/>
      <c r="D259" s="322"/>
      <c r="E259" s="298" t="s">
        <v>1442</v>
      </c>
    </row>
    <row r="260" spans="1:5" x14ac:dyDescent="0.25">
      <c r="A260" s="323" t="s">
        <v>1571</v>
      </c>
      <c r="B260" s="325" t="s">
        <v>1567</v>
      </c>
      <c r="C260" s="326"/>
      <c r="D260" s="329" t="s">
        <v>44</v>
      </c>
      <c r="E260" s="295" t="s">
        <v>1441</v>
      </c>
    </row>
    <row r="261" spans="1:5" x14ac:dyDescent="0.25">
      <c r="A261" s="331"/>
      <c r="B261" s="332"/>
      <c r="C261" s="333"/>
      <c r="D261" s="334"/>
      <c r="E261" s="296" t="s">
        <v>1442</v>
      </c>
    </row>
    <row r="262" spans="1:5" x14ac:dyDescent="0.25">
      <c r="A262" s="315" t="s">
        <v>1572</v>
      </c>
      <c r="B262" s="317" t="s">
        <v>1567</v>
      </c>
      <c r="C262" s="318"/>
      <c r="D262" s="321" t="s">
        <v>44</v>
      </c>
      <c r="E262" s="297" t="s">
        <v>1441</v>
      </c>
    </row>
    <row r="263" spans="1:5" x14ac:dyDescent="0.25">
      <c r="A263" s="316"/>
      <c r="B263" s="319"/>
      <c r="C263" s="320"/>
      <c r="D263" s="322"/>
      <c r="E263" s="298" t="s">
        <v>1442</v>
      </c>
    </row>
    <row r="264" spans="1:5" x14ac:dyDescent="0.25">
      <c r="A264" s="323" t="s">
        <v>1573</v>
      </c>
      <c r="B264" s="325" t="s">
        <v>1567</v>
      </c>
      <c r="C264" s="326"/>
      <c r="D264" s="329" t="s">
        <v>44</v>
      </c>
      <c r="E264" s="295" t="s">
        <v>1441</v>
      </c>
    </row>
    <row r="265" spans="1:5" x14ac:dyDescent="0.25">
      <c r="A265" s="331"/>
      <c r="B265" s="332"/>
      <c r="C265" s="333"/>
      <c r="D265" s="334"/>
      <c r="E265" s="296" t="s">
        <v>1442</v>
      </c>
    </row>
    <row r="266" spans="1:5" x14ac:dyDescent="0.25">
      <c r="A266" s="315" t="s">
        <v>1574</v>
      </c>
      <c r="B266" s="317" t="s">
        <v>1567</v>
      </c>
      <c r="C266" s="318"/>
      <c r="D266" s="321" t="s">
        <v>44</v>
      </c>
      <c r="E266" s="297" t="s">
        <v>1441</v>
      </c>
    </row>
    <row r="267" spans="1:5" x14ac:dyDescent="0.25">
      <c r="A267" s="316"/>
      <c r="B267" s="319"/>
      <c r="C267" s="320"/>
      <c r="D267" s="322"/>
      <c r="E267" s="298" t="s">
        <v>1442</v>
      </c>
    </row>
    <row r="268" spans="1:5" x14ac:dyDescent="0.25">
      <c r="A268" s="323" t="s">
        <v>1575</v>
      </c>
      <c r="B268" s="325" t="s">
        <v>1567</v>
      </c>
      <c r="C268" s="326"/>
      <c r="D268" s="329" t="s">
        <v>44</v>
      </c>
      <c r="E268" s="295" t="s">
        <v>1441</v>
      </c>
    </row>
    <row r="269" spans="1:5" x14ac:dyDescent="0.25">
      <c r="A269" s="331"/>
      <c r="B269" s="332"/>
      <c r="C269" s="333"/>
      <c r="D269" s="334"/>
      <c r="E269" s="296" t="s">
        <v>1442</v>
      </c>
    </row>
    <row r="270" spans="1:5" x14ac:dyDescent="0.25">
      <c r="A270" s="315" t="s">
        <v>1576</v>
      </c>
      <c r="B270" s="317" t="s">
        <v>1577</v>
      </c>
      <c r="C270" s="318"/>
      <c r="D270" s="321" t="s">
        <v>44</v>
      </c>
      <c r="E270" s="297" t="s">
        <v>1441</v>
      </c>
    </row>
    <row r="271" spans="1:5" x14ac:dyDescent="0.25">
      <c r="A271" s="316"/>
      <c r="B271" s="319"/>
      <c r="C271" s="320"/>
      <c r="D271" s="322"/>
      <c r="E271" s="298" t="s">
        <v>1442</v>
      </c>
    </row>
    <row r="272" spans="1:5" x14ac:dyDescent="0.25">
      <c r="A272" s="323" t="s">
        <v>1578</v>
      </c>
      <c r="B272" s="325" t="s">
        <v>1577</v>
      </c>
      <c r="C272" s="326"/>
      <c r="D272" s="329" t="s">
        <v>44</v>
      </c>
      <c r="E272" s="295" t="s">
        <v>1441</v>
      </c>
    </row>
    <row r="273" spans="1:5" x14ac:dyDescent="0.25">
      <c r="A273" s="331"/>
      <c r="B273" s="332"/>
      <c r="C273" s="333"/>
      <c r="D273" s="334"/>
      <c r="E273" s="296" t="s">
        <v>1442</v>
      </c>
    </row>
    <row r="274" spans="1:5" x14ac:dyDescent="0.25">
      <c r="A274" s="315" t="s">
        <v>1536</v>
      </c>
      <c r="B274" s="317" t="s">
        <v>1577</v>
      </c>
      <c r="C274" s="318"/>
      <c r="D274" s="321" t="s">
        <v>44</v>
      </c>
      <c r="E274" s="297" t="s">
        <v>1441</v>
      </c>
    </row>
    <row r="275" spans="1:5" x14ac:dyDescent="0.25">
      <c r="A275" s="316"/>
      <c r="B275" s="319"/>
      <c r="C275" s="320"/>
      <c r="D275" s="322"/>
      <c r="E275" s="298" t="s">
        <v>1442</v>
      </c>
    </row>
    <row r="276" spans="1:5" x14ac:dyDescent="0.25">
      <c r="A276" s="323" t="s">
        <v>1579</v>
      </c>
      <c r="B276" s="325" t="s">
        <v>1577</v>
      </c>
      <c r="C276" s="326"/>
      <c r="D276" s="329" t="s">
        <v>44</v>
      </c>
      <c r="E276" s="295" t="s">
        <v>1441</v>
      </c>
    </row>
    <row r="277" spans="1:5" x14ac:dyDescent="0.25">
      <c r="A277" s="331"/>
      <c r="B277" s="332"/>
      <c r="C277" s="333"/>
      <c r="D277" s="334"/>
      <c r="E277" s="296" t="s">
        <v>1442</v>
      </c>
    </row>
    <row r="278" spans="1:5" x14ac:dyDescent="0.25">
      <c r="A278" s="315" t="s">
        <v>1580</v>
      </c>
      <c r="B278" s="317" t="s">
        <v>1577</v>
      </c>
      <c r="C278" s="318"/>
      <c r="D278" s="321" t="s">
        <v>44</v>
      </c>
      <c r="E278" s="297" t="s">
        <v>1441</v>
      </c>
    </row>
    <row r="279" spans="1:5" x14ac:dyDescent="0.25">
      <c r="A279" s="316"/>
      <c r="B279" s="319"/>
      <c r="C279" s="320"/>
      <c r="D279" s="322"/>
      <c r="E279" s="298" t="s">
        <v>1442</v>
      </c>
    </row>
    <row r="280" spans="1:5" x14ac:dyDescent="0.25">
      <c r="A280" s="323" t="s">
        <v>1581</v>
      </c>
      <c r="B280" s="325" t="s">
        <v>1577</v>
      </c>
      <c r="C280" s="326"/>
      <c r="D280" s="329" t="s">
        <v>44</v>
      </c>
      <c r="E280" s="295" t="s">
        <v>1441</v>
      </c>
    </row>
    <row r="281" spans="1:5" x14ac:dyDescent="0.25">
      <c r="A281" s="331"/>
      <c r="B281" s="332"/>
      <c r="C281" s="333"/>
      <c r="D281" s="334"/>
      <c r="E281" s="296" t="s">
        <v>1442</v>
      </c>
    </row>
    <row r="282" spans="1:5" x14ac:dyDescent="0.25">
      <c r="A282" s="315" t="s">
        <v>1582</v>
      </c>
      <c r="B282" s="317" t="s">
        <v>1577</v>
      </c>
      <c r="C282" s="318"/>
      <c r="D282" s="321" t="s">
        <v>44</v>
      </c>
      <c r="E282" s="297" t="s">
        <v>1441</v>
      </c>
    </row>
    <row r="283" spans="1:5" x14ac:dyDescent="0.25">
      <c r="A283" s="316"/>
      <c r="B283" s="319"/>
      <c r="C283" s="320"/>
      <c r="D283" s="322"/>
      <c r="E283" s="298" t="s">
        <v>1442</v>
      </c>
    </row>
    <row r="284" spans="1:5" x14ac:dyDescent="0.25">
      <c r="A284" s="323" t="s">
        <v>1583</v>
      </c>
      <c r="B284" s="325" t="s">
        <v>1577</v>
      </c>
      <c r="C284" s="326"/>
      <c r="D284" s="329" t="s">
        <v>44</v>
      </c>
      <c r="E284" s="295" t="s">
        <v>1441</v>
      </c>
    </row>
    <row r="285" spans="1:5" x14ac:dyDescent="0.25">
      <c r="A285" s="331"/>
      <c r="B285" s="332"/>
      <c r="C285" s="333"/>
      <c r="D285" s="334"/>
      <c r="E285" s="296" t="s">
        <v>1442</v>
      </c>
    </row>
    <row r="286" spans="1:5" x14ac:dyDescent="0.25">
      <c r="A286" s="315" t="s">
        <v>1584</v>
      </c>
      <c r="B286" s="317" t="s">
        <v>1577</v>
      </c>
      <c r="C286" s="318"/>
      <c r="D286" s="321" t="s">
        <v>44</v>
      </c>
      <c r="E286" s="297" t="s">
        <v>1441</v>
      </c>
    </row>
    <row r="287" spans="1:5" x14ac:dyDescent="0.25">
      <c r="A287" s="316"/>
      <c r="B287" s="319"/>
      <c r="C287" s="320"/>
      <c r="D287" s="322"/>
      <c r="E287" s="298" t="s">
        <v>1442</v>
      </c>
    </row>
    <row r="288" spans="1:5" x14ac:dyDescent="0.25">
      <c r="A288" s="323" t="s">
        <v>1585</v>
      </c>
      <c r="B288" s="325" t="s">
        <v>1577</v>
      </c>
      <c r="C288" s="326"/>
      <c r="D288" s="329" t="s">
        <v>44</v>
      </c>
      <c r="E288" s="295" t="s">
        <v>1441</v>
      </c>
    </row>
    <row r="289" spans="1:5" x14ac:dyDescent="0.25">
      <c r="A289" s="331"/>
      <c r="B289" s="332"/>
      <c r="C289" s="333"/>
      <c r="D289" s="334"/>
      <c r="E289" s="296" t="s">
        <v>1442</v>
      </c>
    </row>
    <row r="290" spans="1:5" x14ac:dyDescent="0.25">
      <c r="A290" s="315" t="s">
        <v>1586</v>
      </c>
      <c r="B290" s="317" t="s">
        <v>1587</v>
      </c>
      <c r="C290" s="318"/>
      <c r="D290" s="321" t="s">
        <v>44</v>
      </c>
      <c r="E290" s="297" t="s">
        <v>1441</v>
      </c>
    </row>
    <row r="291" spans="1:5" x14ac:dyDescent="0.25">
      <c r="A291" s="316"/>
      <c r="B291" s="319"/>
      <c r="C291" s="320"/>
      <c r="D291" s="322"/>
      <c r="E291" s="298" t="s">
        <v>1442</v>
      </c>
    </row>
    <row r="292" spans="1:5" x14ac:dyDescent="0.25">
      <c r="A292" s="323" t="s">
        <v>1588</v>
      </c>
      <c r="B292" s="325" t="s">
        <v>1587</v>
      </c>
      <c r="C292" s="326"/>
      <c r="D292" s="329" t="s">
        <v>44</v>
      </c>
      <c r="E292" s="295" t="s">
        <v>1441</v>
      </c>
    </row>
    <row r="293" spans="1:5" x14ac:dyDescent="0.25">
      <c r="A293" s="331"/>
      <c r="B293" s="332"/>
      <c r="C293" s="333"/>
      <c r="D293" s="334"/>
      <c r="E293" s="296" t="s">
        <v>1442</v>
      </c>
    </row>
    <row r="294" spans="1:5" x14ac:dyDescent="0.25">
      <c r="A294" s="315" t="s">
        <v>1589</v>
      </c>
      <c r="B294" s="317" t="s">
        <v>1587</v>
      </c>
      <c r="C294" s="318"/>
      <c r="D294" s="321" t="s">
        <v>44</v>
      </c>
      <c r="E294" s="297" t="s">
        <v>1441</v>
      </c>
    </row>
    <row r="295" spans="1:5" x14ac:dyDescent="0.25">
      <c r="A295" s="316"/>
      <c r="B295" s="319"/>
      <c r="C295" s="320"/>
      <c r="D295" s="322"/>
      <c r="E295" s="298" t="s">
        <v>1442</v>
      </c>
    </row>
    <row r="296" spans="1:5" x14ac:dyDescent="0.25">
      <c r="A296" s="323" t="s">
        <v>1590</v>
      </c>
      <c r="B296" s="325" t="s">
        <v>1587</v>
      </c>
      <c r="C296" s="326"/>
      <c r="D296" s="329" t="s">
        <v>44</v>
      </c>
      <c r="E296" s="295" t="s">
        <v>1441</v>
      </c>
    </row>
    <row r="297" spans="1:5" x14ac:dyDescent="0.25">
      <c r="A297" s="331"/>
      <c r="B297" s="332"/>
      <c r="C297" s="333"/>
      <c r="D297" s="334"/>
      <c r="E297" s="296" t="s">
        <v>1442</v>
      </c>
    </row>
    <row r="298" spans="1:5" x14ac:dyDescent="0.25">
      <c r="A298" s="315" t="s">
        <v>1591</v>
      </c>
      <c r="B298" s="317" t="s">
        <v>1587</v>
      </c>
      <c r="C298" s="318"/>
      <c r="D298" s="321" t="s">
        <v>44</v>
      </c>
      <c r="E298" s="297" t="s">
        <v>1441</v>
      </c>
    </row>
    <row r="299" spans="1:5" x14ac:dyDescent="0.25">
      <c r="A299" s="316"/>
      <c r="B299" s="319"/>
      <c r="C299" s="320"/>
      <c r="D299" s="322"/>
      <c r="E299" s="298" t="s">
        <v>1442</v>
      </c>
    </row>
    <row r="300" spans="1:5" x14ac:dyDescent="0.25">
      <c r="A300" s="323" t="s">
        <v>1592</v>
      </c>
      <c r="B300" s="325" t="s">
        <v>1494</v>
      </c>
      <c r="C300" s="326"/>
      <c r="D300" s="329" t="s">
        <v>44</v>
      </c>
      <c r="E300" s="295" t="s">
        <v>1441</v>
      </c>
    </row>
    <row r="301" spans="1:5" x14ac:dyDescent="0.25">
      <c r="A301" s="331"/>
      <c r="B301" s="332"/>
      <c r="C301" s="333"/>
      <c r="D301" s="334"/>
      <c r="E301" s="296" t="s">
        <v>1442</v>
      </c>
    </row>
    <row r="302" spans="1:5" x14ac:dyDescent="0.25">
      <c r="A302" s="315" t="s">
        <v>1440</v>
      </c>
      <c r="B302" s="317"/>
      <c r="C302" s="318"/>
      <c r="D302" s="321" t="s">
        <v>44</v>
      </c>
      <c r="E302" s="297" t="s">
        <v>1441</v>
      </c>
    </row>
    <row r="303" spans="1:5" x14ac:dyDescent="0.25">
      <c r="A303" s="316"/>
      <c r="B303" s="319"/>
      <c r="C303" s="320"/>
      <c r="D303" s="322"/>
      <c r="E303" s="298" t="s">
        <v>1442</v>
      </c>
    </row>
    <row r="304" spans="1:5" x14ac:dyDescent="0.25">
      <c r="A304" s="323" t="s">
        <v>1466</v>
      </c>
      <c r="B304" s="325"/>
      <c r="C304" s="326"/>
      <c r="D304" s="329" t="s">
        <v>44</v>
      </c>
      <c r="E304" s="295" t="s">
        <v>1441</v>
      </c>
    </row>
    <row r="305" spans="1:5" x14ac:dyDescent="0.25">
      <c r="A305" s="331"/>
      <c r="B305" s="332"/>
      <c r="C305" s="333"/>
      <c r="D305" s="334"/>
      <c r="E305" s="296" t="s">
        <v>1442</v>
      </c>
    </row>
    <row r="306" spans="1:5" x14ac:dyDescent="0.25">
      <c r="A306" s="315" t="s">
        <v>1476</v>
      </c>
      <c r="B306" s="317"/>
      <c r="C306" s="318"/>
      <c r="D306" s="321" t="s">
        <v>44</v>
      </c>
      <c r="E306" s="297" t="s">
        <v>1441</v>
      </c>
    </row>
    <row r="307" spans="1:5" x14ac:dyDescent="0.25">
      <c r="A307" s="316"/>
      <c r="B307" s="319"/>
      <c r="C307" s="320"/>
      <c r="D307" s="322"/>
      <c r="E307" s="298" t="s">
        <v>1442</v>
      </c>
    </row>
    <row r="308" spans="1:5" x14ac:dyDescent="0.25">
      <c r="A308" s="323" t="s">
        <v>1494</v>
      </c>
      <c r="B308" s="325"/>
      <c r="C308" s="326"/>
      <c r="D308" s="329" t="s">
        <v>44</v>
      </c>
      <c r="E308" s="295" t="s">
        <v>1441</v>
      </c>
    </row>
    <row r="309" spans="1:5" x14ac:dyDescent="0.25">
      <c r="A309" s="331"/>
      <c r="B309" s="332"/>
      <c r="C309" s="333"/>
      <c r="D309" s="334"/>
      <c r="E309" s="296" t="s">
        <v>1442</v>
      </c>
    </row>
    <row r="310" spans="1:5" x14ac:dyDescent="0.25">
      <c r="A310" s="315" t="s">
        <v>1587</v>
      </c>
      <c r="B310" s="317"/>
      <c r="C310" s="318"/>
      <c r="D310" s="321" t="s">
        <v>44</v>
      </c>
      <c r="E310" s="297" t="s">
        <v>1441</v>
      </c>
    </row>
    <row r="311" spans="1:5" x14ac:dyDescent="0.25">
      <c r="A311" s="316"/>
      <c r="B311" s="319"/>
      <c r="C311" s="320"/>
      <c r="D311" s="322"/>
      <c r="E311" s="298" t="s">
        <v>1442</v>
      </c>
    </row>
    <row r="312" spans="1:5" x14ac:dyDescent="0.25">
      <c r="A312" s="323" t="s">
        <v>1517</v>
      </c>
      <c r="B312" s="325"/>
      <c r="C312" s="326"/>
      <c r="D312" s="329" t="s">
        <v>44</v>
      </c>
      <c r="E312" s="295" t="s">
        <v>1441</v>
      </c>
    </row>
    <row r="313" spans="1:5" x14ac:dyDescent="0.25">
      <c r="A313" s="331"/>
      <c r="B313" s="332"/>
      <c r="C313" s="333"/>
      <c r="D313" s="334"/>
      <c r="E313" s="296" t="s">
        <v>1442</v>
      </c>
    </row>
    <row r="314" spans="1:5" x14ac:dyDescent="0.25">
      <c r="A314" s="315" t="s">
        <v>1527</v>
      </c>
      <c r="B314" s="317"/>
      <c r="C314" s="318"/>
      <c r="D314" s="321" t="s">
        <v>44</v>
      </c>
      <c r="E314" s="297" t="s">
        <v>1441</v>
      </c>
    </row>
    <row r="315" spans="1:5" x14ac:dyDescent="0.25">
      <c r="A315" s="316"/>
      <c r="B315" s="319"/>
      <c r="C315" s="320"/>
      <c r="D315" s="322"/>
      <c r="E315" s="298" t="s">
        <v>1442</v>
      </c>
    </row>
    <row r="316" spans="1:5" x14ac:dyDescent="0.25">
      <c r="A316" s="323" t="s">
        <v>1548</v>
      </c>
      <c r="B316" s="325"/>
      <c r="C316" s="326"/>
      <c r="D316" s="329" t="s">
        <v>44</v>
      </c>
      <c r="E316" s="295" t="s">
        <v>1441</v>
      </c>
    </row>
    <row r="317" spans="1:5" x14ac:dyDescent="0.25">
      <c r="A317" s="331"/>
      <c r="B317" s="332"/>
      <c r="C317" s="333"/>
      <c r="D317" s="334"/>
      <c r="E317" s="296" t="s">
        <v>1442</v>
      </c>
    </row>
    <row r="318" spans="1:5" x14ac:dyDescent="0.25">
      <c r="A318" s="315" t="s">
        <v>1567</v>
      </c>
      <c r="B318" s="317"/>
      <c r="C318" s="318"/>
      <c r="D318" s="321" t="s">
        <v>44</v>
      </c>
      <c r="E318" s="297" t="s">
        <v>1441</v>
      </c>
    </row>
    <row r="319" spans="1:5" x14ac:dyDescent="0.25">
      <c r="A319" s="316"/>
      <c r="B319" s="319"/>
      <c r="C319" s="320"/>
      <c r="D319" s="322"/>
      <c r="E319" s="298" t="s">
        <v>1442</v>
      </c>
    </row>
    <row r="320" spans="1:5" x14ac:dyDescent="0.25">
      <c r="A320" s="323" t="s">
        <v>1577</v>
      </c>
      <c r="B320" s="325"/>
      <c r="C320" s="326"/>
      <c r="D320" s="329" t="s">
        <v>44</v>
      </c>
      <c r="E320" s="295" t="s">
        <v>1441</v>
      </c>
    </row>
    <row r="321" spans="1:5" x14ac:dyDescent="0.25">
      <c r="A321" s="331"/>
      <c r="B321" s="332"/>
      <c r="C321" s="333"/>
      <c r="D321" s="334"/>
      <c r="E321" s="296" t="s">
        <v>1442</v>
      </c>
    </row>
    <row r="322" spans="1:5" x14ac:dyDescent="0.25">
      <c r="A322" s="315" t="s">
        <v>1502</v>
      </c>
      <c r="B322" s="317"/>
      <c r="C322" s="318"/>
      <c r="D322" s="321" t="s">
        <v>44</v>
      </c>
      <c r="E322" s="297" t="s">
        <v>1441</v>
      </c>
    </row>
    <row r="323" spans="1:5" x14ac:dyDescent="0.25">
      <c r="A323" s="316"/>
      <c r="B323" s="319"/>
      <c r="C323" s="320"/>
      <c r="D323" s="322"/>
      <c r="E323" s="298" t="s">
        <v>1442</v>
      </c>
    </row>
    <row r="324" spans="1:5" x14ac:dyDescent="0.25">
      <c r="A324" s="323" t="s">
        <v>1593</v>
      </c>
      <c r="B324" s="325" t="s">
        <v>1502</v>
      </c>
      <c r="C324" s="326"/>
      <c r="D324" s="329" t="s">
        <v>44</v>
      </c>
      <c r="E324" s="295" t="s">
        <v>1441</v>
      </c>
    </row>
    <row r="325" spans="1:5" x14ac:dyDescent="0.25">
      <c r="A325" s="331"/>
      <c r="B325" s="332"/>
      <c r="C325" s="333"/>
      <c r="D325" s="334"/>
      <c r="E325" s="296" t="s">
        <v>1442</v>
      </c>
    </row>
    <row r="326" spans="1:5" x14ac:dyDescent="0.25">
      <c r="A326" s="315" t="s">
        <v>1594</v>
      </c>
      <c r="B326" s="317" t="s">
        <v>1440</v>
      </c>
      <c r="C326" s="318"/>
      <c r="D326" s="321" t="s">
        <v>44</v>
      </c>
      <c r="E326" s="297" t="s">
        <v>1441</v>
      </c>
    </row>
    <row r="327" spans="1:5" x14ac:dyDescent="0.25">
      <c r="A327" s="316"/>
      <c r="B327" s="319"/>
      <c r="C327" s="320"/>
      <c r="D327" s="322"/>
      <c r="E327" s="298" t="s">
        <v>1442</v>
      </c>
    </row>
    <row r="328" spans="1:5" x14ac:dyDescent="0.25">
      <c r="A328" s="323" t="s">
        <v>1595</v>
      </c>
      <c r="B328" s="325" t="s">
        <v>1494</v>
      </c>
      <c r="C328" s="326"/>
      <c r="D328" s="329" t="s">
        <v>44</v>
      </c>
      <c r="E328" s="295" t="s">
        <v>1441</v>
      </c>
    </row>
    <row r="329" spans="1:5" x14ac:dyDescent="0.25">
      <c r="A329" s="331"/>
      <c r="B329" s="332"/>
      <c r="C329" s="333"/>
      <c r="D329" s="334"/>
      <c r="E329" s="296" t="s">
        <v>1442</v>
      </c>
    </row>
    <row r="330" spans="1:5" x14ac:dyDescent="0.25">
      <c r="A330" s="315" t="s">
        <v>1596</v>
      </c>
      <c r="B330" s="317" t="s">
        <v>1527</v>
      </c>
      <c r="C330" s="318"/>
      <c r="D330" s="321" t="s">
        <v>44</v>
      </c>
      <c r="E330" s="297" t="s">
        <v>1441</v>
      </c>
    </row>
    <row r="331" spans="1:5" x14ac:dyDescent="0.25">
      <c r="A331" s="316"/>
      <c r="B331" s="319"/>
      <c r="C331" s="320"/>
      <c r="D331" s="322"/>
      <c r="E331" s="298" t="s">
        <v>1442</v>
      </c>
    </row>
    <row r="332" spans="1:5" x14ac:dyDescent="0.25">
      <c r="A332" s="323" t="s">
        <v>1597</v>
      </c>
      <c r="B332" s="325" t="s">
        <v>1527</v>
      </c>
      <c r="C332" s="326"/>
      <c r="D332" s="329" t="s">
        <v>44</v>
      </c>
      <c r="E332" s="295" t="s">
        <v>1441</v>
      </c>
    </row>
    <row r="333" spans="1:5" x14ac:dyDescent="0.25">
      <c r="A333" s="331"/>
      <c r="B333" s="332"/>
      <c r="C333" s="333"/>
      <c r="D333" s="334"/>
      <c r="E333" s="296" t="s">
        <v>1442</v>
      </c>
    </row>
    <row r="334" spans="1:5" x14ac:dyDescent="0.25">
      <c r="A334" s="315" t="s">
        <v>1598</v>
      </c>
      <c r="B334" s="317" t="s">
        <v>1542</v>
      </c>
      <c r="C334" s="318"/>
      <c r="D334" s="321" t="s">
        <v>44</v>
      </c>
      <c r="E334" s="297" t="s">
        <v>1441</v>
      </c>
    </row>
    <row r="335" spans="1:5" x14ac:dyDescent="0.25">
      <c r="A335" s="316"/>
      <c r="B335" s="319"/>
      <c r="C335" s="320"/>
      <c r="D335" s="322"/>
      <c r="E335" s="298" t="s">
        <v>1442</v>
      </c>
    </row>
    <row r="336" spans="1:5" x14ac:dyDescent="0.25">
      <c r="A336" s="323" t="s">
        <v>1599</v>
      </c>
      <c r="B336" s="325" t="s">
        <v>1440</v>
      </c>
      <c r="C336" s="326"/>
      <c r="D336" s="329" t="s">
        <v>44</v>
      </c>
      <c r="E336" s="295" t="s">
        <v>1441</v>
      </c>
    </row>
    <row r="337" spans="1:5" x14ac:dyDescent="0.25">
      <c r="A337" s="331"/>
      <c r="B337" s="332"/>
      <c r="C337" s="333"/>
      <c r="D337" s="334"/>
      <c r="E337" s="296" t="s">
        <v>1442</v>
      </c>
    </row>
    <row r="338" spans="1:5" x14ac:dyDescent="0.25">
      <c r="A338" s="315" t="s">
        <v>1600</v>
      </c>
      <c r="B338" s="317" t="s">
        <v>1517</v>
      </c>
      <c r="C338" s="318"/>
      <c r="D338" s="321" t="s">
        <v>44</v>
      </c>
      <c r="E338" s="297" t="s">
        <v>1441</v>
      </c>
    </row>
    <row r="339" spans="1:5" x14ac:dyDescent="0.25">
      <c r="A339" s="316"/>
      <c r="B339" s="319"/>
      <c r="C339" s="320"/>
      <c r="D339" s="322"/>
      <c r="E339" s="298" t="s">
        <v>1442</v>
      </c>
    </row>
    <row r="340" spans="1:5" x14ac:dyDescent="0.25">
      <c r="A340" s="323" t="s">
        <v>1601</v>
      </c>
      <c r="B340" s="325" t="s">
        <v>1577</v>
      </c>
      <c r="C340" s="326"/>
      <c r="D340" s="329" t="s">
        <v>44</v>
      </c>
      <c r="E340" s="295" t="s">
        <v>1441</v>
      </c>
    </row>
    <row r="341" spans="1:5" x14ac:dyDescent="0.25">
      <c r="A341" s="331"/>
      <c r="B341" s="332"/>
      <c r="C341" s="333"/>
      <c r="D341" s="334"/>
      <c r="E341" s="296" t="s">
        <v>1442</v>
      </c>
    </row>
    <row r="342" spans="1:5" x14ac:dyDescent="0.25">
      <c r="A342" s="315" t="s">
        <v>1602</v>
      </c>
      <c r="B342" s="317" t="s">
        <v>1527</v>
      </c>
      <c r="C342" s="318"/>
      <c r="D342" s="321" t="s">
        <v>44</v>
      </c>
      <c r="E342" s="297" t="s">
        <v>1441</v>
      </c>
    </row>
    <row r="343" spans="1:5" x14ac:dyDescent="0.25">
      <c r="A343" s="316"/>
      <c r="B343" s="319"/>
      <c r="C343" s="320"/>
      <c r="D343" s="322"/>
      <c r="E343" s="298" t="s">
        <v>1442</v>
      </c>
    </row>
    <row r="344" spans="1:5" x14ac:dyDescent="0.25">
      <c r="A344" s="323" t="s">
        <v>1542</v>
      </c>
      <c r="B344" s="325"/>
      <c r="C344" s="326"/>
      <c r="D344" s="329" t="s">
        <v>44</v>
      </c>
      <c r="E344" s="295" t="s">
        <v>1441</v>
      </c>
    </row>
    <row r="345" spans="1:5" x14ac:dyDescent="0.25">
      <c r="A345" s="331"/>
      <c r="B345" s="332"/>
      <c r="C345" s="333"/>
      <c r="D345" s="334"/>
      <c r="E345" s="296" t="s">
        <v>1442</v>
      </c>
    </row>
    <row r="346" spans="1:5" x14ac:dyDescent="0.25">
      <c r="A346" s="293" t="s">
        <v>1603</v>
      </c>
      <c r="B346" s="337"/>
      <c r="C346" s="338"/>
      <c r="D346" s="283" t="s">
        <v>45</v>
      </c>
      <c r="E346" s="294"/>
    </row>
    <row r="347" spans="1:5" x14ac:dyDescent="0.25">
      <c r="A347" s="291" t="s">
        <v>1604</v>
      </c>
      <c r="B347" s="335"/>
      <c r="C347" s="336"/>
      <c r="D347" s="282" t="s">
        <v>45</v>
      </c>
      <c r="E347" s="292"/>
    </row>
    <row r="348" spans="1:5" x14ac:dyDescent="0.25">
      <c r="A348" s="293" t="s">
        <v>1605</v>
      </c>
      <c r="B348" s="337"/>
      <c r="C348" s="338"/>
      <c r="D348" s="283" t="s">
        <v>45</v>
      </c>
      <c r="E348" s="294"/>
    </row>
    <row r="349" spans="1:5" x14ac:dyDescent="0.25">
      <c r="A349" s="291" t="s">
        <v>1606</v>
      </c>
      <c r="B349" s="335"/>
      <c r="C349" s="336"/>
      <c r="D349" s="282" t="s">
        <v>45</v>
      </c>
      <c r="E349" s="292"/>
    </row>
    <row r="350" spans="1:5" x14ac:dyDescent="0.25">
      <c r="A350" s="315" t="s">
        <v>1607</v>
      </c>
      <c r="B350" s="317"/>
      <c r="C350" s="318"/>
      <c r="D350" s="321" t="s">
        <v>45</v>
      </c>
      <c r="E350" s="297" t="s">
        <v>1441</v>
      </c>
    </row>
    <row r="351" spans="1:5" x14ac:dyDescent="0.25">
      <c r="A351" s="316"/>
      <c r="B351" s="319"/>
      <c r="C351" s="320"/>
      <c r="D351" s="322"/>
      <c r="E351" s="298" t="s">
        <v>1442</v>
      </c>
    </row>
    <row r="352" spans="1:5" x14ac:dyDescent="0.25">
      <c r="A352" s="291" t="s">
        <v>1608</v>
      </c>
      <c r="B352" s="335"/>
      <c r="C352" s="336"/>
      <c r="D352" s="282" t="s">
        <v>45</v>
      </c>
      <c r="E352" s="292"/>
    </row>
    <row r="353" spans="1:5" x14ac:dyDescent="0.25">
      <c r="A353" s="315" t="s">
        <v>1609</v>
      </c>
      <c r="B353" s="317"/>
      <c r="C353" s="318"/>
      <c r="D353" s="321" t="s">
        <v>45</v>
      </c>
      <c r="E353" s="297" t="s">
        <v>1441</v>
      </c>
    </row>
    <row r="354" spans="1:5" x14ac:dyDescent="0.25">
      <c r="A354" s="316"/>
      <c r="B354" s="319"/>
      <c r="C354" s="320"/>
      <c r="D354" s="322"/>
      <c r="E354" s="298" t="s">
        <v>1442</v>
      </c>
    </row>
    <row r="355" spans="1:5" x14ac:dyDescent="0.25">
      <c r="A355" s="323" t="s">
        <v>1610</v>
      </c>
      <c r="B355" s="325"/>
      <c r="C355" s="326"/>
      <c r="D355" s="329" t="s">
        <v>45</v>
      </c>
      <c r="E355" s="295" t="s">
        <v>1441</v>
      </c>
    </row>
    <row r="356" spans="1:5" x14ac:dyDescent="0.25">
      <c r="A356" s="331"/>
      <c r="B356" s="332"/>
      <c r="C356" s="333"/>
      <c r="D356" s="334"/>
      <c r="E356" s="296" t="s">
        <v>1442</v>
      </c>
    </row>
    <row r="357" spans="1:5" x14ac:dyDescent="0.25">
      <c r="A357" s="315" t="s">
        <v>1611</v>
      </c>
      <c r="B357" s="317" t="s">
        <v>1612</v>
      </c>
      <c r="C357" s="318"/>
      <c r="D357" s="321" t="s">
        <v>45</v>
      </c>
      <c r="E357" s="297" t="s">
        <v>1441</v>
      </c>
    </row>
    <row r="358" spans="1:5" x14ac:dyDescent="0.25">
      <c r="A358" s="316"/>
      <c r="B358" s="319"/>
      <c r="C358" s="320"/>
      <c r="D358" s="322"/>
      <c r="E358" s="298" t="s">
        <v>1442</v>
      </c>
    </row>
    <row r="359" spans="1:5" x14ac:dyDescent="0.25">
      <c r="A359" s="323" t="s">
        <v>1613</v>
      </c>
      <c r="B359" s="325" t="s">
        <v>1612</v>
      </c>
      <c r="C359" s="326"/>
      <c r="D359" s="329" t="s">
        <v>45</v>
      </c>
      <c r="E359" s="295" t="s">
        <v>1441</v>
      </c>
    </row>
    <row r="360" spans="1:5" x14ac:dyDescent="0.25">
      <c r="A360" s="331"/>
      <c r="B360" s="332"/>
      <c r="C360" s="333"/>
      <c r="D360" s="334"/>
      <c r="E360" s="296" t="s">
        <v>1442</v>
      </c>
    </row>
    <row r="361" spans="1:5" x14ac:dyDescent="0.25">
      <c r="A361" s="315" t="s">
        <v>1614</v>
      </c>
      <c r="B361" s="317" t="s">
        <v>1612</v>
      </c>
      <c r="C361" s="318"/>
      <c r="D361" s="321" t="s">
        <v>45</v>
      </c>
      <c r="E361" s="297" t="s">
        <v>1441</v>
      </c>
    </row>
    <row r="362" spans="1:5" x14ac:dyDescent="0.25">
      <c r="A362" s="316"/>
      <c r="B362" s="319"/>
      <c r="C362" s="320"/>
      <c r="D362" s="322"/>
      <c r="E362" s="298" t="s">
        <v>1442</v>
      </c>
    </row>
    <row r="363" spans="1:5" x14ac:dyDescent="0.25">
      <c r="A363" s="323" t="s">
        <v>1615</v>
      </c>
      <c r="B363" s="325" t="s">
        <v>1612</v>
      </c>
      <c r="C363" s="326"/>
      <c r="D363" s="329" t="s">
        <v>45</v>
      </c>
      <c r="E363" s="295" t="s">
        <v>1441</v>
      </c>
    </row>
    <row r="364" spans="1:5" x14ac:dyDescent="0.25">
      <c r="A364" s="331"/>
      <c r="B364" s="332"/>
      <c r="C364" s="333"/>
      <c r="D364" s="334"/>
      <c r="E364" s="296" t="s">
        <v>1442</v>
      </c>
    </row>
    <row r="365" spans="1:5" x14ac:dyDescent="0.25">
      <c r="A365" s="315" t="s">
        <v>1616</v>
      </c>
      <c r="B365" s="317" t="s">
        <v>1612</v>
      </c>
      <c r="C365" s="318"/>
      <c r="D365" s="321" t="s">
        <v>45</v>
      </c>
      <c r="E365" s="297" t="s">
        <v>1441</v>
      </c>
    </row>
    <row r="366" spans="1:5" x14ac:dyDescent="0.25">
      <c r="A366" s="316"/>
      <c r="B366" s="319"/>
      <c r="C366" s="320"/>
      <c r="D366" s="322"/>
      <c r="E366" s="298" t="s">
        <v>1442</v>
      </c>
    </row>
    <row r="367" spans="1:5" x14ac:dyDescent="0.25">
      <c r="A367" s="323" t="s">
        <v>1617</v>
      </c>
      <c r="B367" s="325" t="s">
        <v>1612</v>
      </c>
      <c r="C367" s="326"/>
      <c r="D367" s="329" t="s">
        <v>45</v>
      </c>
      <c r="E367" s="295" t="s">
        <v>1441</v>
      </c>
    </row>
    <row r="368" spans="1:5" x14ac:dyDescent="0.25">
      <c r="A368" s="331"/>
      <c r="B368" s="332"/>
      <c r="C368" s="333"/>
      <c r="D368" s="334"/>
      <c r="E368" s="296" t="s">
        <v>1442</v>
      </c>
    </row>
    <row r="369" spans="1:5" x14ac:dyDescent="0.25">
      <c r="A369" s="315" t="s">
        <v>1618</v>
      </c>
      <c r="B369" s="317" t="s">
        <v>1612</v>
      </c>
      <c r="C369" s="318"/>
      <c r="D369" s="321" t="s">
        <v>45</v>
      </c>
      <c r="E369" s="297" t="s">
        <v>1441</v>
      </c>
    </row>
    <row r="370" spans="1:5" x14ac:dyDescent="0.25">
      <c r="A370" s="316"/>
      <c r="B370" s="319"/>
      <c r="C370" s="320"/>
      <c r="D370" s="322"/>
      <c r="E370" s="298" t="s">
        <v>1442</v>
      </c>
    </row>
    <row r="371" spans="1:5" x14ac:dyDescent="0.25">
      <c r="A371" s="323" t="s">
        <v>1619</v>
      </c>
      <c r="B371" s="325" t="s">
        <v>1612</v>
      </c>
      <c r="C371" s="326"/>
      <c r="D371" s="329" t="s">
        <v>45</v>
      </c>
      <c r="E371" s="295" t="s">
        <v>1441</v>
      </c>
    </row>
    <row r="372" spans="1:5" x14ac:dyDescent="0.25">
      <c r="A372" s="331"/>
      <c r="B372" s="332"/>
      <c r="C372" s="333"/>
      <c r="D372" s="334"/>
      <c r="E372" s="296" t="s">
        <v>1442</v>
      </c>
    </row>
    <row r="373" spans="1:5" x14ac:dyDescent="0.25">
      <c r="A373" s="315" t="s">
        <v>1620</v>
      </c>
      <c r="B373" s="317" t="s">
        <v>1612</v>
      </c>
      <c r="C373" s="318"/>
      <c r="D373" s="321" t="s">
        <v>45</v>
      </c>
      <c r="E373" s="297" t="s">
        <v>1441</v>
      </c>
    </row>
    <row r="374" spans="1:5" x14ac:dyDescent="0.25">
      <c r="A374" s="316"/>
      <c r="B374" s="319"/>
      <c r="C374" s="320"/>
      <c r="D374" s="322"/>
      <c r="E374" s="298" t="s">
        <v>1442</v>
      </c>
    </row>
    <row r="375" spans="1:5" x14ac:dyDescent="0.25">
      <c r="A375" s="323" t="s">
        <v>1621</v>
      </c>
      <c r="B375" s="325" t="s">
        <v>1612</v>
      </c>
      <c r="C375" s="326"/>
      <c r="D375" s="329" t="s">
        <v>45</v>
      </c>
      <c r="E375" s="295" t="s">
        <v>1441</v>
      </c>
    </row>
    <row r="376" spans="1:5" x14ac:dyDescent="0.25">
      <c r="A376" s="331"/>
      <c r="B376" s="332"/>
      <c r="C376" s="333"/>
      <c r="D376" s="334"/>
      <c r="E376" s="296" t="s">
        <v>1442</v>
      </c>
    </row>
    <row r="377" spans="1:5" x14ac:dyDescent="0.25">
      <c r="A377" s="315" t="s">
        <v>1622</v>
      </c>
      <c r="B377" s="317" t="s">
        <v>1612</v>
      </c>
      <c r="C377" s="318"/>
      <c r="D377" s="321" t="s">
        <v>45</v>
      </c>
      <c r="E377" s="297" t="s">
        <v>1441</v>
      </c>
    </row>
    <row r="378" spans="1:5" x14ac:dyDescent="0.25">
      <c r="A378" s="316"/>
      <c r="B378" s="319"/>
      <c r="C378" s="320"/>
      <c r="D378" s="322"/>
      <c r="E378" s="298" t="s">
        <v>1442</v>
      </c>
    </row>
    <row r="379" spans="1:5" x14ac:dyDescent="0.25">
      <c r="A379" s="323" t="s">
        <v>1623</v>
      </c>
      <c r="B379" s="325" t="s">
        <v>1612</v>
      </c>
      <c r="C379" s="326"/>
      <c r="D379" s="329" t="s">
        <v>45</v>
      </c>
      <c r="E379" s="295" t="s">
        <v>1441</v>
      </c>
    </row>
    <row r="380" spans="1:5" x14ac:dyDescent="0.25">
      <c r="A380" s="331"/>
      <c r="B380" s="332"/>
      <c r="C380" s="333"/>
      <c r="D380" s="334"/>
      <c r="E380" s="296" t="s">
        <v>1442</v>
      </c>
    </row>
    <row r="381" spans="1:5" x14ac:dyDescent="0.25">
      <c r="A381" s="315" t="s">
        <v>1624</v>
      </c>
      <c r="B381" s="317" t="s">
        <v>1612</v>
      </c>
      <c r="C381" s="318"/>
      <c r="D381" s="321" t="s">
        <v>45</v>
      </c>
      <c r="E381" s="297" t="s">
        <v>1441</v>
      </c>
    </row>
    <row r="382" spans="1:5" x14ac:dyDescent="0.25">
      <c r="A382" s="316"/>
      <c r="B382" s="319"/>
      <c r="C382" s="320"/>
      <c r="D382" s="322"/>
      <c r="E382" s="298" t="s">
        <v>1442</v>
      </c>
    </row>
    <row r="383" spans="1:5" x14ac:dyDescent="0.25">
      <c r="A383" s="323" t="s">
        <v>1625</v>
      </c>
      <c r="B383" s="325" t="s">
        <v>1626</v>
      </c>
      <c r="C383" s="326"/>
      <c r="D383" s="329" t="s">
        <v>45</v>
      </c>
      <c r="E383" s="295" t="s">
        <v>1441</v>
      </c>
    </row>
    <row r="384" spans="1:5" x14ac:dyDescent="0.25">
      <c r="A384" s="331"/>
      <c r="B384" s="332"/>
      <c r="C384" s="333"/>
      <c r="D384" s="334"/>
      <c r="E384" s="296" t="s">
        <v>1442</v>
      </c>
    </row>
    <row r="385" spans="1:5" x14ac:dyDescent="0.25">
      <c r="A385" s="315" t="s">
        <v>1627</v>
      </c>
      <c r="B385" s="317" t="s">
        <v>1626</v>
      </c>
      <c r="C385" s="318"/>
      <c r="D385" s="321" t="s">
        <v>45</v>
      </c>
      <c r="E385" s="297" t="s">
        <v>1441</v>
      </c>
    </row>
    <row r="386" spans="1:5" x14ac:dyDescent="0.25">
      <c r="A386" s="316"/>
      <c r="B386" s="319"/>
      <c r="C386" s="320"/>
      <c r="D386" s="322"/>
      <c r="E386" s="298" t="s">
        <v>1442</v>
      </c>
    </row>
    <row r="387" spans="1:5" x14ac:dyDescent="0.25">
      <c r="A387" s="323" t="s">
        <v>1628</v>
      </c>
      <c r="B387" s="325" t="s">
        <v>1626</v>
      </c>
      <c r="C387" s="326"/>
      <c r="D387" s="329" t="s">
        <v>45</v>
      </c>
      <c r="E387" s="295" t="s">
        <v>1441</v>
      </c>
    </row>
    <row r="388" spans="1:5" x14ac:dyDescent="0.25">
      <c r="A388" s="331"/>
      <c r="B388" s="332"/>
      <c r="C388" s="333"/>
      <c r="D388" s="334"/>
      <c r="E388" s="296" t="s">
        <v>1442</v>
      </c>
    </row>
    <row r="389" spans="1:5" x14ac:dyDescent="0.25">
      <c r="A389" s="315" t="s">
        <v>1629</v>
      </c>
      <c r="B389" s="317" t="s">
        <v>1626</v>
      </c>
      <c r="C389" s="318"/>
      <c r="D389" s="321" t="s">
        <v>45</v>
      </c>
      <c r="E389" s="297" t="s">
        <v>1441</v>
      </c>
    </row>
    <row r="390" spans="1:5" x14ac:dyDescent="0.25">
      <c r="A390" s="316"/>
      <c r="B390" s="319"/>
      <c r="C390" s="320"/>
      <c r="D390" s="322"/>
      <c r="E390" s="298" t="s">
        <v>1442</v>
      </c>
    </row>
    <row r="391" spans="1:5" x14ac:dyDescent="0.25">
      <c r="A391" s="323" t="s">
        <v>1630</v>
      </c>
      <c r="B391" s="325" t="s">
        <v>1626</v>
      </c>
      <c r="C391" s="326"/>
      <c r="D391" s="329" t="s">
        <v>45</v>
      </c>
      <c r="E391" s="295" t="s">
        <v>1441</v>
      </c>
    </row>
    <row r="392" spans="1:5" x14ac:dyDescent="0.25">
      <c r="A392" s="331"/>
      <c r="B392" s="332"/>
      <c r="C392" s="333"/>
      <c r="D392" s="334"/>
      <c r="E392" s="296" t="s">
        <v>1442</v>
      </c>
    </row>
    <row r="393" spans="1:5" x14ac:dyDescent="0.25">
      <c r="A393" s="315" t="s">
        <v>1631</v>
      </c>
      <c r="B393" s="317" t="s">
        <v>1632</v>
      </c>
      <c r="C393" s="318"/>
      <c r="D393" s="321" t="s">
        <v>45</v>
      </c>
      <c r="E393" s="297" t="s">
        <v>1441</v>
      </c>
    </row>
    <row r="394" spans="1:5" x14ac:dyDescent="0.25">
      <c r="A394" s="316"/>
      <c r="B394" s="319"/>
      <c r="C394" s="320"/>
      <c r="D394" s="322"/>
      <c r="E394" s="298" t="s">
        <v>1442</v>
      </c>
    </row>
    <row r="395" spans="1:5" x14ac:dyDescent="0.25">
      <c r="A395" s="323" t="s">
        <v>1633</v>
      </c>
      <c r="B395" s="325" t="s">
        <v>1634</v>
      </c>
      <c r="C395" s="326"/>
      <c r="D395" s="329" t="s">
        <v>45</v>
      </c>
      <c r="E395" s="295" t="s">
        <v>1441</v>
      </c>
    </row>
    <row r="396" spans="1:5" x14ac:dyDescent="0.25">
      <c r="A396" s="331"/>
      <c r="B396" s="332"/>
      <c r="C396" s="333"/>
      <c r="D396" s="334"/>
      <c r="E396" s="296" t="s">
        <v>1442</v>
      </c>
    </row>
    <row r="397" spans="1:5" x14ac:dyDescent="0.25">
      <c r="A397" s="315" t="s">
        <v>1635</v>
      </c>
      <c r="B397" s="317" t="s">
        <v>1632</v>
      </c>
      <c r="C397" s="318"/>
      <c r="D397" s="321" t="s">
        <v>45</v>
      </c>
      <c r="E397" s="297" t="s">
        <v>1441</v>
      </c>
    </row>
    <row r="398" spans="1:5" x14ac:dyDescent="0.25">
      <c r="A398" s="316"/>
      <c r="B398" s="319"/>
      <c r="C398" s="320"/>
      <c r="D398" s="322"/>
      <c r="E398" s="298" t="s">
        <v>1442</v>
      </c>
    </row>
    <row r="399" spans="1:5" x14ac:dyDescent="0.25">
      <c r="A399" s="323" t="s">
        <v>1636</v>
      </c>
      <c r="B399" s="325" t="s">
        <v>1632</v>
      </c>
      <c r="C399" s="326"/>
      <c r="D399" s="329" t="s">
        <v>45</v>
      </c>
      <c r="E399" s="295" t="s">
        <v>1441</v>
      </c>
    </row>
    <row r="400" spans="1:5" x14ac:dyDescent="0.25">
      <c r="A400" s="331"/>
      <c r="B400" s="332"/>
      <c r="C400" s="333"/>
      <c r="D400" s="334"/>
      <c r="E400" s="296" t="s">
        <v>1442</v>
      </c>
    </row>
    <row r="401" spans="1:5" x14ac:dyDescent="0.25">
      <c r="A401" s="315" t="s">
        <v>1637</v>
      </c>
      <c r="B401" s="317" t="s">
        <v>1632</v>
      </c>
      <c r="C401" s="318"/>
      <c r="D401" s="321" t="s">
        <v>45</v>
      </c>
      <c r="E401" s="297" t="s">
        <v>1441</v>
      </c>
    </row>
    <row r="402" spans="1:5" x14ac:dyDescent="0.25">
      <c r="A402" s="316"/>
      <c r="B402" s="319"/>
      <c r="C402" s="320"/>
      <c r="D402" s="322"/>
      <c r="E402" s="298" t="s">
        <v>1442</v>
      </c>
    </row>
    <row r="403" spans="1:5" x14ac:dyDescent="0.25">
      <c r="A403" s="323" t="s">
        <v>1638</v>
      </c>
      <c r="B403" s="325" t="s">
        <v>1632</v>
      </c>
      <c r="C403" s="326"/>
      <c r="D403" s="329" t="s">
        <v>45</v>
      </c>
      <c r="E403" s="295" t="s">
        <v>1441</v>
      </c>
    </row>
    <row r="404" spans="1:5" x14ac:dyDescent="0.25">
      <c r="A404" s="331"/>
      <c r="B404" s="332"/>
      <c r="C404" s="333"/>
      <c r="D404" s="334"/>
      <c r="E404" s="296" t="s">
        <v>1442</v>
      </c>
    </row>
    <row r="405" spans="1:5" x14ac:dyDescent="0.25">
      <c r="A405" s="315" t="s">
        <v>1639</v>
      </c>
      <c r="B405" s="317" t="s">
        <v>1632</v>
      </c>
      <c r="C405" s="318"/>
      <c r="D405" s="321" t="s">
        <v>45</v>
      </c>
      <c r="E405" s="297" t="s">
        <v>1441</v>
      </c>
    </row>
    <row r="406" spans="1:5" x14ac:dyDescent="0.25">
      <c r="A406" s="316"/>
      <c r="B406" s="319"/>
      <c r="C406" s="320"/>
      <c r="D406" s="322"/>
      <c r="E406" s="298" t="s">
        <v>1442</v>
      </c>
    </row>
    <row r="407" spans="1:5" x14ac:dyDescent="0.25">
      <c r="A407" s="323" t="s">
        <v>1640</v>
      </c>
      <c r="B407" s="325" t="s">
        <v>1632</v>
      </c>
      <c r="C407" s="326"/>
      <c r="D407" s="329" t="s">
        <v>45</v>
      </c>
      <c r="E407" s="295" t="s">
        <v>1441</v>
      </c>
    </row>
    <row r="408" spans="1:5" x14ac:dyDescent="0.25">
      <c r="A408" s="331"/>
      <c r="B408" s="332"/>
      <c r="C408" s="333"/>
      <c r="D408" s="334"/>
      <c r="E408" s="296" t="s">
        <v>1442</v>
      </c>
    </row>
    <row r="409" spans="1:5" x14ac:dyDescent="0.25">
      <c r="A409" s="315" t="s">
        <v>1641</v>
      </c>
      <c r="B409" s="317" t="s">
        <v>1612</v>
      </c>
      <c r="C409" s="318"/>
      <c r="D409" s="321" t="s">
        <v>45</v>
      </c>
      <c r="E409" s="297" t="s">
        <v>1441</v>
      </c>
    </row>
    <row r="410" spans="1:5" x14ac:dyDescent="0.25">
      <c r="A410" s="316"/>
      <c r="B410" s="319"/>
      <c r="C410" s="320"/>
      <c r="D410" s="322"/>
      <c r="E410" s="298" t="s">
        <v>1442</v>
      </c>
    </row>
    <row r="411" spans="1:5" x14ac:dyDescent="0.25">
      <c r="A411" s="323" t="s">
        <v>1642</v>
      </c>
      <c r="B411" s="325" t="s">
        <v>1632</v>
      </c>
      <c r="C411" s="326"/>
      <c r="D411" s="329" t="s">
        <v>45</v>
      </c>
      <c r="E411" s="295" t="s">
        <v>1441</v>
      </c>
    </row>
    <row r="412" spans="1:5" x14ac:dyDescent="0.25">
      <c r="A412" s="331"/>
      <c r="B412" s="332"/>
      <c r="C412" s="333"/>
      <c r="D412" s="334"/>
      <c r="E412" s="296" t="s">
        <v>1442</v>
      </c>
    </row>
    <row r="413" spans="1:5" x14ac:dyDescent="0.25">
      <c r="A413" s="315" t="s">
        <v>1643</v>
      </c>
      <c r="B413" s="317" t="s">
        <v>1644</v>
      </c>
      <c r="C413" s="318"/>
      <c r="D413" s="321" t="s">
        <v>45</v>
      </c>
      <c r="E413" s="297" t="s">
        <v>1441</v>
      </c>
    </row>
    <row r="414" spans="1:5" x14ac:dyDescent="0.25">
      <c r="A414" s="316"/>
      <c r="B414" s="319"/>
      <c r="C414" s="320"/>
      <c r="D414" s="322"/>
      <c r="E414" s="298" t="s">
        <v>1442</v>
      </c>
    </row>
    <row r="415" spans="1:5" x14ac:dyDescent="0.25">
      <c r="A415" s="323" t="s">
        <v>1645</v>
      </c>
      <c r="B415" s="325" t="s">
        <v>1644</v>
      </c>
      <c r="C415" s="326"/>
      <c r="D415" s="329" t="s">
        <v>45</v>
      </c>
      <c r="E415" s="295" t="s">
        <v>1441</v>
      </c>
    </row>
    <row r="416" spans="1:5" x14ac:dyDescent="0.25">
      <c r="A416" s="331"/>
      <c r="B416" s="332"/>
      <c r="C416" s="333"/>
      <c r="D416" s="334"/>
      <c r="E416" s="296" t="s">
        <v>1442</v>
      </c>
    </row>
    <row r="417" spans="1:5" x14ac:dyDescent="0.25">
      <c r="A417" s="315" t="s">
        <v>1646</v>
      </c>
      <c r="B417" s="317" t="s">
        <v>1644</v>
      </c>
      <c r="C417" s="318"/>
      <c r="D417" s="321" t="s">
        <v>45</v>
      </c>
      <c r="E417" s="297" t="s">
        <v>1441</v>
      </c>
    </row>
    <row r="418" spans="1:5" x14ac:dyDescent="0.25">
      <c r="A418" s="316"/>
      <c r="B418" s="319"/>
      <c r="C418" s="320"/>
      <c r="D418" s="322"/>
      <c r="E418" s="298" t="s">
        <v>1442</v>
      </c>
    </row>
    <row r="419" spans="1:5" x14ac:dyDescent="0.25">
      <c r="A419" s="323" t="s">
        <v>1647</v>
      </c>
      <c r="B419" s="325" t="s">
        <v>1644</v>
      </c>
      <c r="C419" s="326"/>
      <c r="D419" s="329" t="s">
        <v>45</v>
      </c>
      <c r="E419" s="295" t="s">
        <v>1441</v>
      </c>
    </row>
    <row r="420" spans="1:5" x14ac:dyDescent="0.25">
      <c r="A420" s="331"/>
      <c r="B420" s="332"/>
      <c r="C420" s="333"/>
      <c r="D420" s="334"/>
      <c r="E420" s="296" t="s">
        <v>1442</v>
      </c>
    </row>
    <row r="421" spans="1:5" x14ac:dyDescent="0.25">
      <c r="A421" s="315" t="s">
        <v>1648</v>
      </c>
      <c r="B421" s="317" t="s">
        <v>1644</v>
      </c>
      <c r="C421" s="318"/>
      <c r="D421" s="321" t="s">
        <v>45</v>
      </c>
      <c r="E421" s="297" t="s">
        <v>1441</v>
      </c>
    </row>
    <row r="422" spans="1:5" x14ac:dyDescent="0.25">
      <c r="A422" s="316"/>
      <c r="B422" s="319"/>
      <c r="C422" s="320"/>
      <c r="D422" s="322"/>
      <c r="E422" s="298" t="s">
        <v>1442</v>
      </c>
    </row>
    <row r="423" spans="1:5" x14ac:dyDescent="0.25">
      <c r="A423" s="323" t="s">
        <v>1649</v>
      </c>
      <c r="B423" s="325" t="s">
        <v>1644</v>
      </c>
      <c r="C423" s="326"/>
      <c r="D423" s="329" t="s">
        <v>45</v>
      </c>
      <c r="E423" s="295" t="s">
        <v>1441</v>
      </c>
    </row>
    <row r="424" spans="1:5" x14ac:dyDescent="0.25">
      <c r="A424" s="331"/>
      <c r="B424" s="332"/>
      <c r="C424" s="333"/>
      <c r="D424" s="334"/>
      <c r="E424" s="296" t="s">
        <v>1442</v>
      </c>
    </row>
    <row r="425" spans="1:5" x14ac:dyDescent="0.25">
      <c r="A425" s="315" t="s">
        <v>1650</v>
      </c>
      <c r="B425" s="317" t="s">
        <v>1644</v>
      </c>
      <c r="C425" s="318"/>
      <c r="D425" s="321" t="s">
        <v>45</v>
      </c>
      <c r="E425" s="297" t="s">
        <v>1441</v>
      </c>
    </row>
    <row r="426" spans="1:5" x14ac:dyDescent="0.25">
      <c r="A426" s="316"/>
      <c r="B426" s="319"/>
      <c r="C426" s="320"/>
      <c r="D426" s="322"/>
      <c r="E426" s="298" t="s">
        <v>1442</v>
      </c>
    </row>
    <row r="427" spans="1:5" x14ac:dyDescent="0.25">
      <c r="A427" s="323" t="s">
        <v>1651</v>
      </c>
      <c r="B427" s="325" t="s">
        <v>1644</v>
      </c>
      <c r="C427" s="326"/>
      <c r="D427" s="329" t="s">
        <v>45</v>
      </c>
      <c r="E427" s="295" t="s">
        <v>1441</v>
      </c>
    </row>
    <row r="428" spans="1:5" x14ac:dyDescent="0.25">
      <c r="A428" s="331"/>
      <c r="B428" s="332"/>
      <c r="C428" s="333"/>
      <c r="D428" s="334"/>
      <c r="E428" s="296" t="s">
        <v>1442</v>
      </c>
    </row>
    <row r="429" spans="1:5" x14ac:dyDescent="0.25">
      <c r="A429" s="315" t="s">
        <v>1652</v>
      </c>
      <c r="B429" s="317" t="s">
        <v>1626</v>
      </c>
      <c r="C429" s="318"/>
      <c r="D429" s="321" t="s">
        <v>45</v>
      </c>
      <c r="E429" s="297" t="s">
        <v>1441</v>
      </c>
    </row>
    <row r="430" spans="1:5" x14ac:dyDescent="0.25">
      <c r="A430" s="316"/>
      <c r="B430" s="319"/>
      <c r="C430" s="320"/>
      <c r="D430" s="322"/>
      <c r="E430" s="298" t="s">
        <v>1442</v>
      </c>
    </row>
    <row r="431" spans="1:5" x14ac:dyDescent="0.25">
      <c r="A431" s="323" t="s">
        <v>1653</v>
      </c>
      <c r="B431" s="325" t="s">
        <v>1644</v>
      </c>
      <c r="C431" s="326"/>
      <c r="D431" s="329" t="s">
        <v>45</v>
      </c>
      <c r="E431" s="295" t="s">
        <v>1441</v>
      </c>
    </row>
    <row r="432" spans="1:5" x14ac:dyDescent="0.25">
      <c r="A432" s="331"/>
      <c r="B432" s="332"/>
      <c r="C432" s="333"/>
      <c r="D432" s="334"/>
      <c r="E432" s="296" t="s">
        <v>1442</v>
      </c>
    </row>
    <row r="433" spans="1:5" x14ac:dyDescent="0.25">
      <c r="A433" s="315" t="s">
        <v>1654</v>
      </c>
      <c r="B433" s="317" t="s">
        <v>1644</v>
      </c>
      <c r="C433" s="318"/>
      <c r="D433" s="321" t="s">
        <v>45</v>
      </c>
      <c r="E433" s="297" t="s">
        <v>1441</v>
      </c>
    </row>
    <row r="434" spans="1:5" x14ac:dyDescent="0.25">
      <c r="A434" s="316"/>
      <c r="B434" s="319"/>
      <c r="C434" s="320"/>
      <c r="D434" s="322"/>
      <c r="E434" s="298" t="s">
        <v>1442</v>
      </c>
    </row>
    <row r="435" spans="1:5" x14ac:dyDescent="0.25">
      <c r="A435" s="323" t="s">
        <v>1655</v>
      </c>
      <c r="B435" s="325" t="s">
        <v>1634</v>
      </c>
      <c r="C435" s="326"/>
      <c r="D435" s="329" t="s">
        <v>45</v>
      </c>
      <c r="E435" s="295" t="s">
        <v>1441</v>
      </c>
    </row>
    <row r="436" spans="1:5" x14ac:dyDescent="0.25">
      <c r="A436" s="331"/>
      <c r="B436" s="332"/>
      <c r="C436" s="333"/>
      <c r="D436" s="334"/>
      <c r="E436" s="296" t="s">
        <v>1442</v>
      </c>
    </row>
    <row r="437" spans="1:5" x14ac:dyDescent="0.25">
      <c r="A437" s="315" t="s">
        <v>1656</v>
      </c>
      <c r="B437" s="317" t="s">
        <v>1634</v>
      </c>
      <c r="C437" s="318"/>
      <c r="D437" s="321" t="s">
        <v>45</v>
      </c>
      <c r="E437" s="297" t="s">
        <v>1441</v>
      </c>
    </row>
    <row r="438" spans="1:5" x14ac:dyDescent="0.25">
      <c r="A438" s="316"/>
      <c r="B438" s="319"/>
      <c r="C438" s="320"/>
      <c r="D438" s="322"/>
      <c r="E438" s="298" t="s">
        <v>1442</v>
      </c>
    </row>
    <row r="439" spans="1:5" x14ac:dyDescent="0.25">
      <c r="A439" s="323" t="s">
        <v>1657</v>
      </c>
      <c r="B439" s="325" t="s">
        <v>1634</v>
      </c>
      <c r="C439" s="326"/>
      <c r="D439" s="329" t="s">
        <v>45</v>
      </c>
      <c r="E439" s="295" t="s">
        <v>1441</v>
      </c>
    </row>
    <row r="440" spans="1:5" x14ac:dyDescent="0.25">
      <c r="A440" s="331"/>
      <c r="B440" s="332"/>
      <c r="C440" s="333"/>
      <c r="D440" s="334"/>
      <c r="E440" s="296" t="s">
        <v>1442</v>
      </c>
    </row>
    <row r="441" spans="1:5" x14ac:dyDescent="0.25">
      <c r="A441" s="315" t="s">
        <v>1658</v>
      </c>
      <c r="B441" s="317" t="s">
        <v>1634</v>
      </c>
      <c r="C441" s="318"/>
      <c r="D441" s="321" t="s">
        <v>45</v>
      </c>
      <c r="E441" s="297" t="s">
        <v>1441</v>
      </c>
    </row>
    <row r="442" spans="1:5" x14ac:dyDescent="0.25">
      <c r="A442" s="316"/>
      <c r="B442" s="319"/>
      <c r="C442" s="320"/>
      <c r="D442" s="322"/>
      <c r="E442" s="298" t="s">
        <v>1442</v>
      </c>
    </row>
    <row r="443" spans="1:5" x14ac:dyDescent="0.25">
      <c r="A443" s="323" t="s">
        <v>1659</v>
      </c>
      <c r="B443" s="325" t="s">
        <v>1634</v>
      </c>
      <c r="C443" s="326"/>
      <c r="D443" s="329" t="s">
        <v>45</v>
      </c>
      <c r="E443" s="295" t="s">
        <v>1441</v>
      </c>
    </row>
    <row r="444" spans="1:5" x14ac:dyDescent="0.25">
      <c r="A444" s="331"/>
      <c r="B444" s="332"/>
      <c r="C444" s="333"/>
      <c r="D444" s="334"/>
      <c r="E444" s="296" t="s">
        <v>1442</v>
      </c>
    </row>
    <row r="445" spans="1:5" x14ac:dyDescent="0.25">
      <c r="A445" s="315" t="s">
        <v>1660</v>
      </c>
      <c r="B445" s="317" t="s">
        <v>1661</v>
      </c>
      <c r="C445" s="318"/>
      <c r="D445" s="321" t="s">
        <v>45</v>
      </c>
      <c r="E445" s="297" t="s">
        <v>1441</v>
      </c>
    </row>
    <row r="446" spans="1:5" x14ac:dyDescent="0.25">
      <c r="A446" s="316"/>
      <c r="B446" s="319"/>
      <c r="C446" s="320"/>
      <c r="D446" s="322"/>
      <c r="E446" s="298" t="s">
        <v>1442</v>
      </c>
    </row>
    <row r="447" spans="1:5" x14ac:dyDescent="0.25">
      <c r="A447" s="323" t="s">
        <v>1662</v>
      </c>
      <c r="B447" s="325" t="s">
        <v>1661</v>
      </c>
      <c r="C447" s="326"/>
      <c r="D447" s="329" t="s">
        <v>45</v>
      </c>
      <c r="E447" s="295" t="s">
        <v>1441</v>
      </c>
    </row>
    <row r="448" spans="1:5" x14ac:dyDescent="0.25">
      <c r="A448" s="331"/>
      <c r="B448" s="332"/>
      <c r="C448" s="333"/>
      <c r="D448" s="334"/>
      <c r="E448" s="296" t="s">
        <v>1442</v>
      </c>
    </row>
    <row r="449" spans="1:5" x14ac:dyDescent="0.25">
      <c r="A449" s="315" t="s">
        <v>1663</v>
      </c>
      <c r="B449" s="317" t="s">
        <v>1661</v>
      </c>
      <c r="C449" s="318"/>
      <c r="D449" s="321" t="s">
        <v>45</v>
      </c>
      <c r="E449" s="297" t="s">
        <v>1441</v>
      </c>
    </row>
    <row r="450" spans="1:5" x14ac:dyDescent="0.25">
      <c r="A450" s="316"/>
      <c r="B450" s="319"/>
      <c r="C450" s="320"/>
      <c r="D450" s="322"/>
      <c r="E450" s="298" t="s">
        <v>1442</v>
      </c>
    </row>
    <row r="451" spans="1:5" x14ac:dyDescent="0.25">
      <c r="A451" s="323" t="s">
        <v>1664</v>
      </c>
      <c r="B451" s="325" t="s">
        <v>1661</v>
      </c>
      <c r="C451" s="326"/>
      <c r="D451" s="329" t="s">
        <v>45</v>
      </c>
      <c r="E451" s="295" t="s">
        <v>1441</v>
      </c>
    </row>
    <row r="452" spans="1:5" x14ac:dyDescent="0.25">
      <c r="A452" s="331"/>
      <c r="B452" s="332"/>
      <c r="C452" s="333"/>
      <c r="D452" s="334"/>
      <c r="E452" s="296" t="s">
        <v>1442</v>
      </c>
    </row>
    <row r="453" spans="1:5" x14ac:dyDescent="0.25">
      <c r="A453" s="315" t="s">
        <v>1665</v>
      </c>
      <c r="B453" s="317" t="s">
        <v>1666</v>
      </c>
      <c r="C453" s="318"/>
      <c r="D453" s="321" t="s">
        <v>45</v>
      </c>
      <c r="E453" s="297" t="s">
        <v>1441</v>
      </c>
    </row>
    <row r="454" spans="1:5" x14ac:dyDescent="0.25">
      <c r="A454" s="316"/>
      <c r="B454" s="319"/>
      <c r="C454" s="320"/>
      <c r="D454" s="322"/>
      <c r="E454" s="298" t="s">
        <v>1442</v>
      </c>
    </row>
    <row r="455" spans="1:5" x14ac:dyDescent="0.25">
      <c r="A455" s="323" t="s">
        <v>1667</v>
      </c>
      <c r="B455" s="325" t="s">
        <v>1666</v>
      </c>
      <c r="C455" s="326"/>
      <c r="D455" s="329" t="s">
        <v>45</v>
      </c>
      <c r="E455" s="295" t="s">
        <v>1441</v>
      </c>
    </row>
    <row r="456" spans="1:5" x14ac:dyDescent="0.25">
      <c r="A456" s="331"/>
      <c r="B456" s="332"/>
      <c r="C456" s="333"/>
      <c r="D456" s="334"/>
      <c r="E456" s="296" t="s">
        <v>1442</v>
      </c>
    </row>
    <row r="457" spans="1:5" x14ac:dyDescent="0.25">
      <c r="A457" s="315" t="s">
        <v>1668</v>
      </c>
      <c r="B457" s="317" t="s">
        <v>1666</v>
      </c>
      <c r="C457" s="318"/>
      <c r="D457" s="321" t="s">
        <v>45</v>
      </c>
      <c r="E457" s="297" t="s">
        <v>1441</v>
      </c>
    </row>
    <row r="458" spans="1:5" x14ac:dyDescent="0.25">
      <c r="A458" s="316"/>
      <c r="B458" s="319"/>
      <c r="C458" s="320"/>
      <c r="D458" s="322"/>
      <c r="E458" s="298" t="s">
        <v>1442</v>
      </c>
    </row>
    <row r="459" spans="1:5" x14ac:dyDescent="0.25">
      <c r="A459" s="323" t="s">
        <v>1669</v>
      </c>
      <c r="B459" s="325" t="s">
        <v>1666</v>
      </c>
      <c r="C459" s="326"/>
      <c r="D459" s="329" t="s">
        <v>45</v>
      </c>
      <c r="E459" s="295" t="s">
        <v>1441</v>
      </c>
    </row>
    <row r="460" spans="1:5" x14ac:dyDescent="0.25">
      <c r="A460" s="331"/>
      <c r="B460" s="332"/>
      <c r="C460" s="333"/>
      <c r="D460" s="334"/>
      <c r="E460" s="296" t="s">
        <v>1442</v>
      </c>
    </row>
    <row r="461" spans="1:5" x14ac:dyDescent="0.25">
      <c r="A461" s="315" t="s">
        <v>1670</v>
      </c>
      <c r="B461" s="317" t="s">
        <v>1666</v>
      </c>
      <c r="C461" s="318"/>
      <c r="D461" s="321" t="s">
        <v>45</v>
      </c>
      <c r="E461" s="297" t="s">
        <v>1441</v>
      </c>
    </row>
    <row r="462" spans="1:5" x14ac:dyDescent="0.25">
      <c r="A462" s="316"/>
      <c r="B462" s="319"/>
      <c r="C462" s="320"/>
      <c r="D462" s="322"/>
      <c r="E462" s="298" t="s">
        <v>1442</v>
      </c>
    </row>
    <row r="463" spans="1:5" x14ac:dyDescent="0.25">
      <c r="A463" s="323" t="s">
        <v>1671</v>
      </c>
      <c r="B463" s="325" t="s">
        <v>1672</v>
      </c>
      <c r="C463" s="326"/>
      <c r="D463" s="329" t="s">
        <v>45</v>
      </c>
      <c r="E463" s="295" t="s">
        <v>1441</v>
      </c>
    </row>
    <row r="464" spans="1:5" x14ac:dyDescent="0.25">
      <c r="A464" s="331"/>
      <c r="B464" s="332"/>
      <c r="C464" s="333"/>
      <c r="D464" s="334"/>
      <c r="E464" s="296" t="s">
        <v>1442</v>
      </c>
    </row>
    <row r="465" spans="1:5" x14ac:dyDescent="0.25">
      <c r="A465" s="315" t="s">
        <v>1673</v>
      </c>
      <c r="B465" s="317" t="s">
        <v>1672</v>
      </c>
      <c r="C465" s="318"/>
      <c r="D465" s="321" t="s">
        <v>45</v>
      </c>
      <c r="E465" s="297" t="s">
        <v>1441</v>
      </c>
    </row>
    <row r="466" spans="1:5" x14ac:dyDescent="0.25">
      <c r="A466" s="316"/>
      <c r="B466" s="319"/>
      <c r="C466" s="320"/>
      <c r="D466" s="322"/>
      <c r="E466" s="298" t="s">
        <v>1442</v>
      </c>
    </row>
    <row r="467" spans="1:5" x14ac:dyDescent="0.25">
      <c r="A467" s="323" t="s">
        <v>1674</v>
      </c>
      <c r="B467" s="325" t="s">
        <v>1632</v>
      </c>
      <c r="C467" s="326"/>
      <c r="D467" s="329" t="s">
        <v>45</v>
      </c>
      <c r="E467" s="295" t="s">
        <v>1441</v>
      </c>
    </row>
    <row r="468" spans="1:5" x14ac:dyDescent="0.25">
      <c r="A468" s="331"/>
      <c r="B468" s="332"/>
      <c r="C468" s="333"/>
      <c r="D468" s="334"/>
      <c r="E468" s="296" t="s">
        <v>1442</v>
      </c>
    </row>
    <row r="469" spans="1:5" x14ac:dyDescent="0.25">
      <c r="A469" s="315" t="s">
        <v>1675</v>
      </c>
      <c r="B469" s="317" t="s">
        <v>1626</v>
      </c>
      <c r="C469" s="318"/>
      <c r="D469" s="321" t="s">
        <v>45</v>
      </c>
      <c r="E469" s="297" t="s">
        <v>1441</v>
      </c>
    </row>
    <row r="470" spans="1:5" x14ac:dyDescent="0.25">
      <c r="A470" s="316"/>
      <c r="B470" s="319"/>
      <c r="C470" s="320"/>
      <c r="D470" s="322"/>
      <c r="E470" s="298" t="s">
        <v>1442</v>
      </c>
    </row>
    <row r="471" spans="1:5" x14ac:dyDescent="0.25">
      <c r="A471" s="323" t="s">
        <v>1612</v>
      </c>
      <c r="B471" s="325"/>
      <c r="C471" s="326"/>
      <c r="D471" s="329" t="s">
        <v>45</v>
      </c>
      <c r="E471" s="295" t="s">
        <v>1441</v>
      </c>
    </row>
    <row r="472" spans="1:5" x14ac:dyDescent="0.25">
      <c r="A472" s="331"/>
      <c r="B472" s="332"/>
      <c r="C472" s="333"/>
      <c r="D472" s="334"/>
      <c r="E472" s="296" t="s">
        <v>1442</v>
      </c>
    </row>
    <row r="473" spans="1:5" x14ac:dyDescent="0.25">
      <c r="A473" s="315" t="s">
        <v>1626</v>
      </c>
      <c r="B473" s="317"/>
      <c r="C473" s="318"/>
      <c r="D473" s="321" t="s">
        <v>45</v>
      </c>
      <c r="E473" s="297" t="s">
        <v>1441</v>
      </c>
    </row>
    <row r="474" spans="1:5" x14ac:dyDescent="0.25">
      <c r="A474" s="316"/>
      <c r="B474" s="319"/>
      <c r="C474" s="320"/>
      <c r="D474" s="322"/>
      <c r="E474" s="298" t="s">
        <v>1442</v>
      </c>
    </row>
    <row r="475" spans="1:5" x14ac:dyDescent="0.25">
      <c r="A475" s="323" t="s">
        <v>1632</v>
      </c>
      <c r="B475" s="325"/>
      <c r="C475" s="326"/>
      <c r="D475" s="329" t="s">
        <v>45</v>
      </c>
      <c r="E475" s="295" t="s">
        <v>1441</v>
      </c>
    </row>
    <row r="476" spans="1:5" x14ac:dyDescent="0.25">
      <c r="A476" s="331"/>
      <c r="B476" s="332"/>
      <c r="C476" s="333"/>
      <c r="D476" s="334"/>
      <c r="E476" s="296" t="s">
        <v>1442</v>
      </c>
    </row>
    <row r="477" spans="1:5" x14ac:dyDescent="0.25">
      <c r="A477" s="315" t="s">
        <v>1644</v>
      </c>
      <c r="B477" s="317"/>
      <c r="C477" s="318"/>
      <c r="D477" s="321" t="s">
        <v>45</v>
      </c>
      <c r="E477" s="297" t="s">
        <v>1441</v>
      </c>
    </row>
    <row r="478" spans="1:5" x14ac:dyDescent="0.25">
      <c r="A478" s="316"/>
      <c r="B478" s="319"/>
      <c r="C478" s="320"/>
      <c r="D478" s="322"/>
      <c r="E478" s="298" t="s">
        <v>1442</v>
      </c>
    </row>
    <row r="479" spans="1:5" x14ac:dyDescent="0.25">
      <c r="A479" s="323" t="s">
        <v>1634</v>
      </c>
      <c r="B479" s="325"/>
      <c r="C479" s="326"/>
      <c r="D479" s="329" t="s">
        <v>45</v>
      </c>
      <c r="E479" s="295" t="s">
        <v>1441</v>
      </c>
    </row>
    <row r="480" spans="1:5" x14ac:dyDescent="0.25">
      <c r="A480" s="331"/>
      <c r="B480" s="332"/>
      <c r="C480" s="333"/>
      <c r="D480" s="334"/>
      <c r="E480" s="296" t="s">
        <v>1442</v>
      </c>
    </row>
    <row r="481" spans="1:5" x14ac:dyDescent="0.25">
      <c r="A481" s="315" t="s">
        <v>1661</v>
      </c>
      <c r="B481" s="317"/>
      <c r="C481" s="318"/>
      <c r="D481" s="321" t="s">
        <v>45</v>
      </c>
      <c r="E481" s="297" t="s">
        <v>1441</v>
      </c>
    </row>
    <row r="482" spans="1:5" x14ac:dyDescent="0.25">
      <c r="A482" s="316"/>
      <c r="B482" s="319"/>
      <c r="C482" s="320"/>
      <c r="D482" s="322"/>
      <c r="E482" s="298" t="s">
        <v>1442</v>
      </c>
    </row>
    <row r="483" spans="1:5" x14ac:dyDescent="0.25">
      <c r="A483" s="323" t="s">
        <v>1666</v>
      </c>
      <c r="B483" s="325"/>
      <c r="C483" s="326"/>
      <c r="D483" s="329" t="s">
        <v>45</v>
      </c>
      <c r="E483" s="295" t="s">
        <v>1441</v>
      </c>
    </row>
    <row r="484" spans="1:5" x14ac:dyDescent="0.25">
      <c r="A484" s="331"/>
      <c r="B484" s="332"/>
      <c r="C484" s="333"/>
      <c r="D484" s="334"/>
      <c r="E484" s="296" t="s">
        <v>1442</v>
      </c>
    </row>
    <row r="485" spans="1:5" x14ac:dyDescent="0.25">
      <c r="A485" s="315" t="s">
        <v>1672</v>
      </c>
      <c r="B485" s="317"/>
      <c r="C485" s="318"/>
      <c r="D485" s="321" t="s">
        <v>45</v>
      </c>
      <c r="E485" s="297" t="s">
        <v>1441</v>
      </c>
    </row>
    <row r="486" spans="1:5" x14ac:dyDescent="0.25">
      <c r="A486" s="316"/>
      <c r="B486" s="319"/>
      <c r="C486" s="320"/>
      <c r="D486" s="322"/>
      <c r="E486" s="298" t="s">
        <v>1442</v>
      </c>
    </row>
    <row r="487" spans="1:5" x14ac:dyDescent="0.25">
      <c r="A487" s="323" t="s">
        <v>1676</v>
      </c>
      <c r="B487" s="325" t="s">
        <v>1612</v>
      </c>
      <c r="C487" s="326"/>
      <c r="D487" s="329" t="s">
        <v>45</v>
      </c>
      <c r="E487" s="295" t="s">
        <v>1441</v>
      </c>
    </row>
    <row r="488" spans="1:5" x14ac:dyDescent="0.25">
      <c r="A488" s="331"/>
      <c r="B488" s="332"/>
      <c r="C488" s="333"/>
      <c r="D488" s="334"/>
      <c r="E488" s="296" t="s">
        <v>1442</v>
      </c>
    </row>
    <row r="489" spans="1:5" x14ac:dyDescent="0.25">
      <c r="A489" s="315" t="s">
        <v>1677</v>
      </c>
      <c r="B489" s="317" t="s">
        <v>1634</v>
      </c>
      <c r="C489" s="318"/>
      <c r="D489" s="321" t="s">
        <v>45</v>
      </c>
      <c r="E489" s="297" t="s">
        <v>1441</v>
      </c>
    </row>
    <row r="490" spans="1:5" x14ac:dyDescent="0.25">
      <c r="A490" s="316"/>
      <c r="B490" s="319"/>
      <c r="C490" s="320"/>
      <c r="D490" s="322"/>
      <c r="E490" s="298" t="s">
        <v>1442</v>
      </c>
    </row>
    <row r="491" spans="1:5" x14ac:dyDescent="0.25">
      <c r="A491" s="323" t="s">
        <v>1678</v>
      </c>
      <c r="B491" s="325" t="s">
        <v>1672</v>
      </c>
      <c r="C491" s="326"/>
      <c r="D491" s="329" t="s">
        <v>45</v>
      </c>
      <c r="E491" s="295" t="s">
        <v>1441</v>
      </c>
    </row>
    <row r="492" spans="1:5" x14ac:dyDescent="0.25">
      <c r="A492" s="331"/>
      <c r="B492" s="332"/>
      <c r="C492" s="333"/>
      <c r="D492" s="334"/>
      <c r="E492" s="296" t="s">
        <v>1442</v>
      </c>
    </row>
    <row r="493" spans="1:5" x14ac:dyDescent="0.25">
      <c r="A493" s="315" t="s">
        <v>1679</v>
      </c>
      <c r="B493" s="317" t="s">
        <v>1626</v>
      </c>
      <c r="C493" s="318"/>
      <c r="D493" s="321" t="s">
        <v>45</v>
      </c>
      <c r="E493" s="297" t="s">
        <v>1441</v>
      </c>
    </row>
    <row r="494" spans="1:5" x14ac:dyDescent="0.25">
      <c r="A494" s="316"/>
      <c r="B494" s="319"/>
      <c r="C494" s="320"/>
      <c r="D494" s="322"/>
      <c r="E494" s="298" t="s">
        <v>1442</v>
      </c>
    </row>
    <row r="495" spans="1:5" x14ac:dyDescent="0.25">
      <c r="A495" s="291" t="s">
        <v>1680</v>
      </c>
      <c r="B495" s="335"/>
      <c r="C495" s="336"/>
      <c r="D495" s="282" t="s">
        <v>46</v>
      </c>
      <c r="E495" s="292"/>
    </row>
    <row r="496" spans="1:5" x14ac:dyDescent="0.25">
      <c r="A496" s="293" t="s">
        <v>1681</v>
      </c>
      <c r="B496" s="337"/>
      <c r="C496" s="338"/>
      <c r="D496" s="283" t="s">
        <v>46</v>
      </c>
      <c r="E496" s="294"/>
    </row>
    <row r="497" spans="1:5" x14ac:dyDescent="0.25">
      <c r="A497" s="291" t="s">
        <v>1682</v>
      </c>
      <c r="B497" s="335"/>
      <c r="C497" s="336"/>
      <c r="D497" s="282" t="s">
        <v>46</v>
      </c>
      <c r="E497" s="292"/>
    </row>
    <row r="498" spans="1:5" x14ac:dyDescent="0.25">
      <c r="A498" s="293" t="s">
        <v>1683</v>
      </c>
      <c r="B498" s="337"/>
      <c r="C498" s="338"/>
      <c r="D498" s="283" t="s">
        <v>46</v>
      </c>
      <c r="E498" s="294"/>
    </row>
    <row r="499" spans="1:5" x14ac:dyDescent="0.25">
      <c r="A499" s="291" t="s">
        <v>1684</v>
      </c>
      <c r="B499" s="335"/>
      <c r="C499" s="336"/>
      <c r="D499" s="282" t="s">
        <v>46</v>
      </c>
      <c r="E499" s="292"/>
    </row>
    <row r="500" spans="1:5" x14ac:dyDescent="0.25">
      <c r="A500" s="293" t="s">
        <v>1685</v>
      </c>
      <c r="B500" s="337"/>
      <c r="C500" s="338"/>
      <c r="D500" s="283" t="s">
        <v>46</v>
      </c>
      <c r="E500" s="294"/>
    </row>
    <row r="501" spans="1:5" x14ac:dyDescent="0.25">
      <c r="A501" s="291" t="s">
        <v>1686</v>
      </c>
      <c r="B501" s="335"/>
      <c r="C501" s="336"/>
      <c r="D501" s="282" t="s">
        <v>46</v>
      </c>
      <c r="E501" s="292"/>
    </row>
    <row r="502" spans="1:5" x14ac:dyDescent="0.25">
      <c r="A502" s="293" t="s">
        <v>1687</v>
      </c>
      <c r="B502" s="337"/>
      <c r="C502" s="338"/>
      <c r="D502" s="283" t="s">
        <v>46</v>
      </c>
      <c r="E502" s="294"/>
    </row>
    <row r="503" spans="1:5" x14ac:dyDescent="0.25">
      <c r="A503" s="291" t="s">
        <v>1688</v>
      </c>
      <c r="B503" s="335"/>
      <c r="C503" s="336"/>
      <c r="D503" s="282" t="s">
        <v>46</v>
      </c>
      <c r="E503" s="292"/>
    </row>
    <row r="504" spans="1:5" x14ac:dyDescent="0.25">
      <c r="A504" s="293" t="s">
        <v>1689</v>
      </c>
      <c r="B504" s="337"/>
      <c r="C504" s="338"/>
      <c r="D504" s="283" t="s">
        <v>46</v>
      </c>
      <c r="E504" s="294"/>
    </row>
    <row r="505" spans="1:5" x14ac:dyDescent="0.25">
      <c r="A505" s="291" t="s">
        <v>1690</v>
      </c>
      <c r="B505" s="335"/>
      <c r="C505" s="336"/>
      <c r="D505" s="282" t="s">
        <v>46</v>
      </c>
      <c r="E505" s="292"/>
    </row>
    <row r="506" spans="1:5" x14ac:dyDescent="0.25">
      <c r="A506" s="293" t="s">
        <v>1691</v>
      </c>
      <c r="B506" s="337"/>
      <c r="C506" s="338"/>
      <c r="D506" s="283" t="s">
        <v>46</v>
      </c>
      <c r="E506" s="294"/>
    </row>
    <row r="507" spans="1:5" x14ac:dyDescent="0.25">
      <c r="A507" s="291" t="s">
        <v>1692</v>
      </c>
      <c r="B507" s="335"/>
      <c r="C507" s="336"/>
      <c r="D507" s="282" t="s">
        <v>46</v>
      </c>
      <c r="E507" s="292"/>
    </row>
    <row r="508" spans="1:5" x14ac:dyDescent="0.25">
      <c r="A508" s="315" t="s">
        <v>1693</v>
      </c>
      <c r="B508" s="317" t="s">
        <v>1694</v>
      </c>
      <c r="C508" s="318"/>
      <c r="D508" s="321" t="s">
        <v>46</v>
      </c>
      <c r="E508" s="297" t="s">
        <v>1441</v>
      </c>
    </row>
    <row r="509" spans="1:5" x14ac:dyDescent="0.25">
      <c r="A509" s="316"/>
      <c r="B509" s="319"/>
      <c r="C509" s="320"/>
      <c r="D509" s="322"/>
      <c r="E509" s="298" t="s">
        <v>1442</v>
      </c>
    </row>
    <row r="510" spans="1:5" x14ac:dyDescent="0.25">
      <c r="A510" s="323" t="s">
        <v>1695</v>
      </c>
      <c r="B510" s="325" t="s">
        <v>1694</v>
      </c>
      <c r="C510" s="326"/>
      <c r="D510" s="329" t="s">
        <v>46</v>
      </c>
      <c r="E510" s="295" t="s">
        <v>1441</v>
      </c>
    </row>
    <row r="511" spans="1:5" x14ac:dyDescent="0.25">
      <c r="A511" s="331"/>
      <c r="B511" s="332"/>
      <c r="C511" s="333"/>
      <c r="D511" s="334"/>
      <c r="E511" s="296" t="s">
        <v>1442</v>
      </c>
    </row>
    <row r="512" spans="1:5" x14ac:dyDescent="0.25">
      <c r="A512" s="315" t="s">
        <v>1696</v>
      </c>
      <c r="B512" s="317" t="s">
        <v>1694</v>
      </c>
      <c r="C512" s="318"/>
      <c r="D512" s="321" t="s">
        <v>46</v>
      </c>
      <c r="E512" s="297" t="s">
        <v>1441</v>
      </c>
    </row>
    <row r="513" spans="1:5" x14ac:dyDescent="0.25">
      <c r="A513" s="316"/>
      <c r="B513" s="319"/>
      <c r="C513" s="320"/>
      <c r="D513" s="322"/>
      <c r="E513" s="298" t="s">
        <v>1442</v>
      </c>
    </row>
    <row r="514" spans="1:5" x14ac:dyDescent="0.25">
      <c r="A514" s="323" t="s">
        <v>1697</v>
      </c>
      <c r="B514" s="325" t="s">
        <v>1694</v>
      </c>
      <c r="C514" s="326"/>
      <c r="D514" s="329" t="s">
        <v>46</v>
      </c>
      <c r="E514" s="295" t="s">
        <v>1441</v>
      </c>
    </row>
    <row r="515" spans="1:5" x14ac:dyDescent="0.25">
      <c r="A515" s="331"/>
      <c r="B515" s="332"/>
      <c r="C515" s="333"/>
      <c r="D515" s="334"/>
      <c r="E515" s="296" t="s">
        <v>1442</v>
      </c>
    </row>
    <row r="516" spans="1:5" x14ac:dyDescent="0.25">
      <c r="A516" s="315" t="s">
        <v>1698</v>
      </c>
      <c r="B516" s="317" t="s">
        <v>1694</v>
      </c>
      <c r="C516" s="318"/>
      <c r="D516" s="321" t="s">
        <v>46</v>
      </c>
      <c r="E516" s="297" t="s">
        <v>1441</v>
      </c>
    </row>
    <row r="517" spans="1:5" x14ac:dyDescent="0.25">
      <c r="A517" s="316"/>
      <c r="B517" s="319"/>
      <c r="C517" s="320"/>
      <c r="D517" s="322"/>
      <c r="E517" s="298" t="s">
        <v>1442</v>
      </c>
    </row>
    <row r="518" spans="1:5" x14ac:dyDescent="0.25">
      <c r="A518" s="323" t="s">
        <v>1699</v>
      </c>
      <c r="B518" s="325" t="s">
        <v>1694</v>
      </c>
      <c r="C518" s="326"/>
      <c r="D518" s="329" t="s">
        <v>46</v>
      </c>
      <c r="E518" s="295" t="s">
        <v>1441</v>
      </c>
    </row>
    <row r="519" spans="1:5" x14ac:dyDescent="0.25">
      <c r="A519" s="331"/>
      <c r="B519" s="332"/>
      <c r="C519" s="333"/>
      <c r="D519" s="334"/>
      <c r="E519" s="296" t="s">
        <v>1442</v>
      </c>
    </row>
    <row r="520" spans="1:5" x14ac:dyDescent="0.25">
      <c r="A520" s="315" t="s">
        <v>1700</v>
      </c>
      <c r="B520" s="317" t="s">
        <v>1694</v>
      </c>
      <c r="C520" s="318"/>
      <c r="D520" s="321" t="s">
        <v>46</v>
      </c>
      <c r="E520" s="297" t="s">
        <v>1441</v>
      </c>
    </row>
    <row r="521" spans="1:5" x14ac:dyDescent="0.25">
      <c r="A521" s="316"/>
      <c r="B521" s="319"/>
      <c r="C521" s="320"/>
      <c r="D521" s="322"/>
      <c r="E521" s="298" t="s">
        <v>1442</v>
      </c>
    </row>
    <row r="522" spans="1:5" x14ac:dyDescent="0.25">
      <c r="A522" s="323" t="s">
        <v>1701</v>
      </c>
      <c r="B522" s="325" t="s">
        <v>1694</v>
      </c>
      <c r="C522" s="326"/>
      <c r="D522" s="329" t="s">
        <v>46</v>
      </c>
      <c r="E522" s="295" t="s">
        <v>1441</v>
      </c>
    </row>
    <row r="523" spans="1:5" x14ac:dyDescent="0.25">
      <c r="A523" s="331"/>
      <c r="B523" s="332"/>
      <c r="C523" s="333"/>
      <c r="D523" s="334"/>
      <c r="E523" s="296" t="s">
        <v>1442</v>
      </c>
    </row>
    <row r="524" spans="1:5" x14ac:dyDescent="0.25">
      <c r="A524" s="315" t="s">
        <v>1702</v>
      </c>
      <c r="B524" s="317" t="s">
        <v>1694</v>
      </c>
      <c r="C524" s="318"/>
      <c r="D524" s="321" t="s">
        <v>46</v>
      </c>
      <c r="E524" s="297" t="s">
        <v>1441</v>
      </c>
    </row>
    <row r="525" spans="1:5" x14ac:dyDescent="0.25">
      <c r="A525" s="316"/>
      <c r="B525" s="319"/>
      <c r="C525" s="320"/>
      <c r="D525" s="322"/>
      <c r="E525" s="298" t="s">
        <v>1442</v>
      </c>
    </row>
    <row r="526" spans="1:5" x14ac:dyDescent="0.25">
      <c r="A526" s="323" t="s">
        <v>1703</v>
      </c>
      <c r="B526" s="325" t="s">
        <v>1694</v>
      </c>
      <c r="C526" s="326"/>
      <c r="D526" s="329" t="s">
        <v>46</v>
      </c>
      <c r="E526" s="295" t="s">
        <v>1441</v>
      </c>
    </row>
    <row r="527" spans="1:5" x14ac:dyDescent="0.25">
      <c r="A527" s="331"/>
      <c r="B527" s="332"/>
      <c r="C527" s="333"/>
      <c r="D527" s="334"/>
      <c r="E527" s="296" t="s">
        <v>1442</v>
      </c>
    </row>
    <row r="528" spans="1:5" x14ac:dyDescent="0.25">
      <c r="A528" s="315" t="s">
        <v>1704</v>
      </c>
      <c r="B528" s="317" t="s">
        <v>1694</v>
      </c>
      <c r="C528" s="318"/>
      <c r="D528" s="321" t="s">
        <v>46</v>
      </c>
      <c r="E528" s="297" t="s">
        <v>1441</v>
      </c>
    </row>
    <row r="529" spans="1:5" x14ac:dyDescent="0.25">
      <c r="A529" s="316"/>
      <c r="B529" s="319"/>
      <c r="C529" s="320"/>
      <c r="D529" s="322"/>
      <c r="E529" s="298" t="s">
        <v>1442</v>
      </c>
    </row>
    <row r="530" spans="1:5" x14ac:dyDescent="0.25">
      <c r="A530" s="323" t="s">
        <v>1705</v>
      </c>
      <c r="B530" s="325" t="s">
        <v>1694</v>
      </c>
      <c r="C530" s="326"/>
      <c r="D530" s="329" t="s">
        <v>46</v>
      </c>
      <c r="E530" s="295" t="s">
        <v>1441</v>
      </c>
    </row>
    <row r="531" spans="1:5" x14ac:dyDescent="0.25">
      <c r="A531" s="331"/>
      <c r="B531" s="332"/>
      <c r="C531" s="333"/>
      <c r="D531" s="334"/>
      <c r="E531" s="296" t="s">
        <v>1442</v>
      </c>
    </row>
    <row r="532" spans="1:5" x14ac:dyDescent="0.25">
      <c r="A532" s="315" t="s">
        <v>1706</v>
      </c>
      <c r="B532" s="317" t="s">
        <v>1694</v>
      </c>
      <c r="C532" s="318"/>
      <c r="D532" s="321" t="s">
        <v>46</v>
      </c>
      <c r="E532" s="297" t="s">
        <v>1441</v>
      </c>
    </row>
    <row r="533" spans="1:5" x14ac:dyDescent="0.25">
      <c r="A533" s="316"/>
      <c r="B533" s="319"/>
      <c r="C533" s="320"/>
      <c r="D533" s="322"/>
      <c r="E533" s="298" t="s">
        <v>1442</v>
      </c>
    </row>
    <row r="534" spans="1:5" x14ac:dyDescent="0.25">
      <c r="A534" s="323" t="s">
        <v>1707</v>
      </c>
      <c r="B534" s="325" t="s">
        <v>1694</v>
      </c>
      <c r="C534" s="326"/>
      <c r="D534" s="329" t="s">
        <v>46</v>
      </c>
      <c r="E534" s="295" t="s">
        <v>1441</v>
      </c>
    </row>
    <row r="535" spans="1:5" x14ac:dyDescent="0.25">
      <c r="A535" s="331"/>
      <c r="B535" s="332"/>
      <c r="C535" s="333"/>
      <c r="D535" s="334"/>
      <c r="E535" s="296" t="s">
        <v>1442</v>
      </c>
    </row>
    <row r="536" spans="1:5" x14ac:dyDescent="0.25">
      <c r="A536" s="315" t="s">
        <v>1708</v>
      </c>
      <c r="B536" s="317" t="s">
        <v>1694</v>
      </c>
      <c r="C536" s="318"/>
      <c r="D536" s="321" t="s">
        <v>46</v>
      </c>
      <c r="E536" s="297" t="s">
        <v>1441</v>
      </c>
    </row>
    <row r="537" spans="1:5" x14ac:dyDescent="0.25">
      <c r="A537" s="316"/>
      <c r="B537" s="319"/>
      <c r="C537" s="320"/>
      <c r="D537" s="322"/>
      <c r="E537" s="298" t="s">
        <v>1442</v>
      </c>
    </row>
    <row r="538" spans="1:5" x14ac:dyDescent="0.25">
      <c r="A538" s="323" t="s">
        <v>1709</v>
      </c>
      <c r="B538" s="325" t="s">
        <v>1694</v>
      </c>
      <c r="C538" s="326"/>
      <c r="D538" s="329" t="s">
        <v>46</v>
      </c>
      <c r="E538" s="295" t="s">
        <v>1441</v>
      </c>
    </row>
    <row r="539" spans="1:5" x14ac:dyDescent="0.25">
      <c r="A539" s="331"/>
      <c r="B539" s="332"/>
      <c r="C539" s="333"/>
      <c r="D539" s="334"/>
      <c r="E539" s="296" t="s">
        <v>1442</v>
      </c>
    </row>
    <row r="540" spans="1:5" x14ac:dyDescent="0.25">
      <c r="A540" s="315" t="s">
        <v>1710</v>
      </c>
      <c r="B540" s="317" t="s">
        <v>1694</v>
      </c>
      <c r="C540" s="318"/>
      <c r="D540" s="321" t="s">
        <v>46</v>
      </c>
      <c r="E540" s="297" t="s">
        <v>1441</v>
      </c>
    </row>
    <row r="541" spans="1:5" x14ac:dyDescent="0.25">
      <c r="A541" s="316"/>
      <c r="B541" s="319"/>
      <c r="C541" s="320"/>
      <c r="D541" s="322"/>
      <c r="E541" s="298" t="s">
        <v>1442</v>
      </c>
    </row>
    <row r="542" spans="1:5" x14ac:dyDescent="0.25">
      <c r="A542" s="323" t="s">
        <v>1711</v>
      </c>
      <c r="B542" s="325" t="s">
        <v>1694</v>
      </c>
      <c r="C542" s="326"/>
      <c r="D542" s="329" t="s">
        <v>46</v>
      </c>
      <c r="E542" s="295" t="s">
        <v>1441</v>
      </c>
    </row>
    <row r="543" spans="1:5" x14ac:dyDescent="0.25">
      <c r="A543" s="331"/>
      <c r="B543" s="332"/>
      <c r="C543" s="333"/>
      <c r="D543" s="334"/>
      <c r="E543" s="296" t="s">
        <v>1442</v>
      </c>
    </row>
    <row r="544" spans="1:5" x14ac:dyDescent="0.25">
      <c r="A544" s="315" t="s">
        <v>1712</v>
      </c>
      <c r="B544" s="317" t="s">
        <v>1713</v>
      </c>
      <c r="C544" s="318"/>
      <c r="D544" s="321" t="s">
        <v>46</v>
      </c>
      <c r="E544" s="297" t="s">
        <v>1441</v>
      </c>
    </row>
    <row r="545" spans="1:5" x14ac:dyDescent="0.25">
      <c r="A545" s="316"/>
      <c r="B545" s="319"/>
      <c r="C545" s="320"/>
      <c r="D545" s="322"/>
      <c r="E545" s="298" t="s">
        <v>1442</v>
      </c>
    </row>
    <row r="546" spans="1:5" x14ac:dyDescent="0.25">
      <c r="A546" s="323" t="s">
        <v>1714</v>
      </c>
      <c r="B546" s="325" t="s">
        <v>1713</v>
      </c>
      <c r="C546" s="326"/>
      <c r="D546" s="329" t="s">
        <v>46</v>
      </c>
      <c r="E546" s="295" t="s">
        <v>1441</v>
      </c>
    </row>
    <row r="547" spans="1:5" x14ac:dyDescent="0.25">
      <c r="A547" s="331"/>
      <c r="B547" s="332"/>
      <c r="C547" s="333"/>
      <c r="D547" s="334"/>
      <c r="E547" s="296" t="s">
        <v>1442</v>
      </c>
    </row>
    <row r="548" spans="1:5" x14ac:dyDescent="0.25">
      <c r="A548" s="315" t="s">
        <v>1715</v>
      </c>
      <c r="B548" s="317" t="s">
        <v>1713</v>
      </c>
      <c r="C548" s="318"/>
      <c r="D548" s="321" t="s">
        <v>46</v>
      </c>
      <c r="E548" s="297" t="s">
        <v>1441</v>
      </c>
    </row>
    <row r="549" spans="1:5" x14ac:dyDescent="0.25">
      <c r="A549" s="316"/>
      <c r="B549" s="319"/>
      <c r="C549" s="320"/>
      <c r="D549" s="322"/>
      <c r="E549" s="298" t="s">
        <v>1442</v>
      </c>
    </row>
    <row r="550" spans="1:5" x14ac:dyDescent="0.25">
      <c r="A550" s="323" t="s">
        <v>1716</v>
      </c>
      <c r="B550" s="325" t="s">
        <v>1713</v>
      </c>
      <c r="C550" s="326"/>
      <c r="D550" s="329" t="s">
        <v>46</v>
      </c>
      <c r="E550" s="295" t="s">
        <v>1441</v>
      </c>
    </row>
    <row r="551" spans="1:5" x14ac:dyDescent="0.25">
      <c r="A551" s="331"/>
      <c r="B551" s="332"/>
      <c r="C551" s="333"/>
      <c r="D551" s="334"/>
      <c r="E551" s="296" t="s">
        <v>1442</v>
      </c>
    </row>
    <row r="552" spans="1:5" x14ac:dyDescent="0.25">
      <c r="A552" s="315" t="s">
        <v>1717</v>
      </c>
      <c r="B552" s="317" t="s">
        <v>1713</v>
      </c>
      <c r="C552" s="318"/>
      <c r="D552" s="321" t="s">
        <v>46</v>
      </c>
      <c r="E552" s="297" t="s">
        <v>1441</v>
      </c>
    </row>
    <row r="553" spans="1:5" x14ac:dyDescent="0.25">
      <c r="A553" s="316"/>
      <c r="B553" s="319"/>
      <c r="C553" s="320"/>
      <c r="D553" s="322"/>
      <c r="E553" s="298" t="s">
        <v>1442</v>
      </c>
    </row>
    <row r="554" spans="1:5" x14ac:dyDescent="0.25">
      <c r="A554" s="323" t="s">
        <v>1718</v>
      </c>
      <c r="B554" s="325" t="s">
        <v>1719</v>
      </c>
      <c r="C554" s="326"/>
      <c r="D554" s="329" t="s">
        <v>46</v>
      </c>
      <c r="E554" s="295" t="s">
        <v>1441</v>
      </c>
    </row>
    <row r="555" spans="1:5" x14ac:dyDescent="0.25">
      <c r="A555" s="331"/>
      <c r="B555" s="332"/>
      <c r="C555" s="333"/>
      <c r="D555" s="334"/>
      <c r="E555" s="296" t="s">
        <v>1442</v>
      </c>
    </row>
    <row r="556" spans="1:5" x14ac:dyDescent="0.25">
      <c r="A556" s="315" t="s">
        <v>1720</v>
      </c>
      <c r="B556" s="317" t="s">
        <v>1719</v>
      </c>
      <c r="C556" s="318"/>
      <c r="D556" s="321" t="s">
        <v>46</v>
      </c>
      <c r="E556" s="297" t="s">
        <v>1441</v>
      </c>
    </row>
    <row r="557" spans="1:5" x14ac:dyDescent="0.25">
      <c r="A557" s="316"/>
      <c r="B557" s="319"/>
      <c r="C557" s="320"/>
      <c r="D557" s="322"/>
      <c r="E557" s="298" t="s">
        <v>1442</v>
      </c>
    </row>
    <row r="558" spans="1:5" x14ac:dyDescent="0.25">
      <c r="A558" s="323" t="s">
        <v>1477</v>
      </c>
      <c r="B558" s="325" t="s">
        <v>1719</v>
      </c>
      <c r="C558" s="326"/>
      <c r="D558" s="329" t="s">
        <v>46</v>
      </c>
      <c r="E558" s="295" t="s">
        <v>1441</v>
      </c>
    </row>
    <row r="559" spans="1:5" x14ac:dyDescent="0.25">
      <c r="A559" s="331"/>
      <c r="B559" s="332"/>
      <c r="C559" s="333"/>
      <c r="D559" s="334"/>
      <c r="E559" s="296" t="s">
        <v>1442</v>
      </c>
    </row>
    <row r="560" spans="1:5" x14ac:dyDescent="0.25">
      <c r="A560" s="315" t="s">
        <v>1721</v>
      </c>
      <c r="B560" s="317" t="s">
        <v>1719</v>
      </c>
      <c r="C560" s="318"/>
      <c r="D560" s="321" t="s">
        <v>46</v>
      </c>
      <c r="E560" s="297" t="s">
        <v>1441</v>
      </c>
    </row>
    <row r="561" spans="1:5" x14ac:dyDescent="0.25">
      <c r="A561" s="316"/>
      <c r="B561" s="319"/>
      <c r="C561" s="320"/>
      <c r="D561" s="322"/>
      <c r="E561" s="298" t="s">
        <v>1442</v>
      </c>
    </row>
    <row r="562" spans="1:5" x14ac:dyDescent="0.25">
      <c r="A562" s="323" t="s">
        <v>1722</v>
      </c>
      <c r="B562" s="325" t="s">
        <v>1719</v>
      </c>
      <c r="C562" s="326"/>
      <c r="D562" s="329" t="s">
        <v>46</v>
      </c>
      <c r="E562" s="295" t="s">
        <v>1441</v>
      </c>
    </row>
    <row r="563" spans="1:5" x14ac:dyDescent="0.25">
      <c r="A563" s="331"/>
      <c r="B563" s="332"/>
      <c r="C563" s="333"/>
      <c r="D563" s="334"/>
      <c r="E563" s="296" t="s">
        <v>1442</v>
      </c>
    </row>
    <row r="564" spans="1:5" x14ac:dyDescent="0.25">
      <c r="A564" s="315" t="s">
        <v>1723</v>
      </c>
      <c r="B564" s="317" t="s">
        <v>1719</v>
      </c>
      <c r="C564" s="318"/>
      <c r="D564" s="321" t="s">
        <v>46</v>
      </c>
      <c r="E564" s="297" t="s">
        <v>1441</v>
      </c>
    </row>
    <row r="565" spans="1:5" x14ac:dyDescent="0.25">
      <c r="A565" s="316"/>
      <c r="B565" s="319"/>
      <c r="C565" s="320"/>
      <c r="D565" s="322"/>
      <c r="E565" s="298" t="s">
        <v>1442</v>
      </c>
    </row>
    <row r="566" spans="1:5" x14ac:dyDescent="0.25">
      <c r="A566" s="323" t="s">
        <v>1724</v>
      </c>
      <c r="B566" s="325" t="s">
        <v>1719</v>
      </c>
      <c r="C566" s="326"/>
      <c r="D566" s="329" t="s">
        <v>46</v>
      </c>
      <c r="E566" s="295" t="s">
        <v>1441</v>
      </c>
    </row>
    <row r="567" spans="1:5" x14ac:dyDescent="0.25">
      <c r="A567" s="331"/>
      <c r="B567" s="332"/>
      <c r="C567" s="333"/>
      <c r="D567" s="334"/>
      <c r="E567" s="296" t="s">
        <v>1442</v>
      </c>
    </row>
    <row r="568" spans="1:5" x14ac:dyDescent="0.25">
      <c r="A568" s="315" t="s">
        <v>1725</v>
      </c>
      <c r="B568" s="317" t="s">
        <v>1719</v>
      </c>
      <c r="C568" s="318"/>
      <c r="D568" s="321" t="s">
        <v>46</v>
      </c>
      <c r="E568" s="297" t="s">
        <v>1441</v>
      </c>
    </row>
    <row r="569" spans="1:5" x14ac:dyDescent="0.25">
      <c r="A569" s="316"/>
      <c r="B569" s="319"/>
      <c r="C569" s="320"/>
      <c r="D569" s="322"/>
      <c r="E569" s="298" t="s">
        <v>1442</v>
      </c>
    </row>
    <row r="570" spans="1:5" x14ac:dyDescent="0.25">
      <c r="A570" s="323" t="s">
        <v>1726</v>
      </c>
      <c r="B570" s="325" t="s">
        <v>1719</v>
      </c>
      <c r="C570" s="326"/>
      <c r="D570" s="329" t="s">
        <v>46</v>
      </c>
      <c r="E570" s="295" t="s">
        <v>1441</v>
      </c>
    </row>
    <row r="571" spans="1:5" x14ac:dyDescent="0.25">
      <c r="A571" s="331"/>
      <c r="B571" s="332"/>
      <c r="C571" s="333"/>
      <c r="D571" s="334"/>
      <c r="E571" s="296" t="s">
        <v>1442</v>
      </c>
    </row>
    <row r="572" spans="1:5" x14ac:dyDescent="0.25">
      <c r="A572" s="315" t="s">
        <v>1727</v>
      </c>
      <c r="B572" s="317" t="s">
        <v>1719</v>
      </c>
      <c r="C572" s="318"/>
      <c r="D572" s="321" t="s">
        <v>46</v>
      </c>
      <c r="E572" s="297" t="s">
        <v>1441</v>
      </c>
    </row>
    <row r="573" spans="1:5" x14ac:dyDescent="0.25">
      <c r="A573" s="316"/>
      <c r="B573" s="319"/>
      <c r="C573" s="320"/>
      <c r="D573" s="322"/>
      <c r="E573" s="298" t="s">
        <v>1442</v>
      </c>
    </row>
    <row r="574" spans="1:5" x14ac:dyDescent="0.25">
      <c r="A574" s="323" t="s">
        <v>1728</v>
      </c>
      <c r="B574" s="325" t="s">
        <v>1719</v>
      </c>
      <c r="C574" s="326"/>
      <c r="D574" s="329" t="s">
        <v>46</v>
      </c>
      <c r="E574" s="295" t="s">
        <v>1441</v>
      </c>
    </row>
    <row r="575" spans="1:5" x14ac:dyDescent="0.25">
      <c r="A575" s="331"/>
      <c r="B575" s="332"/>
      <c r="C575" s="333"/>
      <c r="D575" s="334"/>
      <c r="E575" s="296" t="s">
        <v>1442</v>
      </c>
    </row>
    <row r="576" spans="1:5" x14ac:dyDescent="0.25">
      <c r="A576" s="315" t="s">
        <v>1729</v>
      </c>
      <c r="B576" s="317" t="s">
        <v>1719</v>
      </c>
      <c r="C576" s="318"/>
      <c r="D576" s="321" t="s">
        <v>46</v>
      </c>
      <c r="E576" s="297" t="s">
        <v>1441</v>
      </c>
    </row>
    <row r="577" spans="1:5" x14ac:dyDescent="0.25">
      <c r="A577" s="316"/>
      <c r="B577" s="319"/>
      <c r="C577" s="320"/>
      <c r="D577" s="322"/>
      <c r="E577" s="298" t="s">
        <v>1442</v>
      </c>
    </row>
    <row r="578" spans="1:5" x14ac:dyDescent="0.25">
      <c r="A578" s="323" t="s">
        <v>1730</v>
      </c>
      <c r="B578" s="325" t="s">
        <v>1719</v>
      </c>
      <c r="C578" s="326"/>
      <c r="D578" s="329" t="s">
        <v>46</v>
      </c>
      <c r="E578" s="295" t="s">
        <v>1441</v>
      </c>
    </row>
    <row r="579" spans="1:5" x14ac:dyDescent="0.25">
      <c r="A579" s="331"/>
      <c r="B579" s="332"/>
      <c r="C579" s="333"/>
      <c r="D579" s="334"/>
      <c r="E579" s="296" t="s">
        <v>1442</v>
      </c>
    </row>
    <row r="580" spans="1:5" x14ac:dyDescent="0.25">
      <c r="A580" s="315" t="s">
        <v>1731</v>
      </c>
      <c r="B580" s="317" t="s">
        <v>1732</v>
      </c>
      <c r="C580" s="318"/>
      <c r="D580" s="321" t="s">
        <v>46</v>
      </c>
      <c r="E580" s="297" t="s">
        <v>1441</v>
      </c>
    </row>
    <row r="581" spans="1:5" x14ac:dyDescent="0.25">
      <c r="A581" s="316"/>
      <c r="B581" s="319"/>
      <c r="C581" s="320"/>
      <c r="D581" s="322"/>
      <c r="E581" s="298" t="s">
        <v>1442</v>
      </c>
    </row>
    <row r="582" spans="1:5" x14ac:dyDescent="0.25">
      <c r="A582" s="323" t="s">
        <v>1733</v>
      </c>
      <c r="B582" s="325" t="s">
        <v>1732</v>
      </c>
      <c r="C582" s="326"/>
      <c r="D582" s="329" t="s">
        <v>46</v>
      </c>
      <c r="E582" s="295" t="s">
        <v>1441</v>
      </c>
    </row>
    <row r="583" spans="1:5" x14ac:dyDescent="0.25">
      <c r="A583" s="331"/>
      <c r="B583" s="332"/>
      <c r="C583" s="333"/>
      <c r="D583" s="334"/>
      <c r="E583" s="296" t="s">
        <v>1442</v>
      </c>
    </row>
    <row r="584" spans="1:5" x14ac:dyDescent="0.25">
      <c r="A584" s="315" t="s">
        <v>1734</v>
      </c>
      <c r="B584" s="317" t="s">
        <v>1732</v>
      </c>
      <c r="C584" s="318"/>
      <c r="D584" s="321" t="s">
        <v>46</v>
      </c>
      <c r="E584" s="297" t="s">
        <v>1441</v>
      </c>
    </row>
    <row r="585" spans="1:5" x14ac:dyDescent="0.25">
      <c r="A585" s="316"/>
      <c r="B585" s="319"/>
      <c r="C585" s="320"/>
      <c r="D585" s="322"/>
      <c r="E585" s="298" t="s">
        <v>1442</v>
      </c>
    </row>
    <row r="586" spans="1:5" x14ac:dyDescent="0.25">
      <c r="A586" s="323" t="s">
        <v>1735</v>
      </c>
      <c r="B586" s="325" t="s">
        <v>1732</v>
      </c>
      <c r="C586" s="326"/>
      <c r="D586" s="329" t="s">
        <v>46</v>
      </c>
      <c r="E586" s="295" t="s">
        <v>1441</v>
      </c>
    </row>
    <row r="587" spans="1:5" x14ac:dyDescent="0.25">
      <c r="A587" s="331"/>
      <c r="B587" s="332"/>
      <c r="C587" s="333"/>
      <c r="D587" s="334"/>
      <c r="E587" s="296" t="s">
        <v>1442</v>
      </c>
    </row>
    <row r="588" spans="1:5" x14ac:dyDescent="0.25">
      <c r="A588" s="315" t="s">
        <v>1736</v>
      </c>
      <c r="B588" s="317" t="s">
        <v>1732</v>
      </c>
      <c r="C588" s="318"/>
      <c r="D588" s="321" t="s">
        <v>46</v>
      </c>
      <c r="E588" s="297" t="s">
        <v>1441</v>
      </c>
    </row>
    <row r="589" spans="1:5" x14ac:dyDescent="0.25">
      <c r="A589" s="316"/>
      <c r="B589" s="319"/>
      <c r="C589" s="320"/>
      <c r="D589" s="322"/>
      <c r="E589" s="298" t="s">
        <v>1442</v>
      </c>
    </row>
    <row r="590" spans="1:5" x14ac:dyDescent="0.25">
      <c r="A590" s="323" t="s">
        <v>1737</v>
      </c>
      <c r="B590" s="325" t="s">
        <v>1732</v>
      </c>
      <c r="C590" s="326"/>
      <c r="D590" s="329" t="s">
        <v>46</v>
      </c>
      <c r="E590" s="295" t="s">
        <v>1441</v>
      </c>
    </row>
    <row r="591" spans="1:5" x14ac:dyDescent="0.25">
      <c r="A591" s="331"/>
      <c r="B591" s="332"/>
      <c r="C591" s="333"/>
      <c r="D591" s="334"/>
      <c r="E591" s="296" t="s">
        <v>1442</v>
      </c>
    </row>
    <row r="592" spans="1:5" x14ac:dyDescent="0.25">
      <c r="A592" s="315" t="s">
        <v>1738</v>
      </c>
      <c r="B592" s="317" t="s">
        <v>1732</v>
      </c>
      <c r="C592" s="318"/>
      <c r="D592" s="321" t="s">
        <v>46</v>
      </c>
      <c r="E592" s="297" t="s">
        <v>1441</v>
      </c>
    </row>
    <row r="593" spans="1:5" x14ac:dyDescent="0.25">
      <c r="A593" s="316"/>
      <c r="B593" s="319"/>
      <c r="C593" s="320"/>
      <c r="D593" s="322"/>
      <c r="E593" s="298" t="s">
        <v>1442</v>
      </c>
    </row>
    <row r="594" spans="1:5" x14ac:dyDescent="0.25">
      <c r="A594" s="323" t="s">
        <v>1739</v>
      </c>
      <c r="B594" s="325" t="s">
        <v>1740</v>
      </c>
      <c r="C594" s="326"/>
      <c r="D594" s="329" t="s">
        <v>46</v>
      </c>
      <c r="E594" s="295" t="s">
        <v>1441</v>
      </c>
    </row>
    <row r="595" spans="1:5" x14ac:dyDescent="0.25">
      <c r="A595" s="331"/>
      <c r="B595" s="332"/>
      <c r="C595" s="333"/>
      <c r="D595" s="334"/>
      <c r="E595" s="296" t="s">
        <v>1442</v>
      </c>
    </row>
    <row r="596" spans="1:5" x14ac:dyDescent="0.25">
      <c r="A596" s="315" t="s">
        <v>1741</v>
      </c>
      <c r="B596" s="317" t="s">
        <v>1740</v>
      </c>
      <c r="C596" s="318"/>
      <c r="D596" s="321" t="s">
        <v>46</v>
      </c>
      <c r="E596" s="297" t="s">
        <v>1441</v>
      </c>
    </row>
    <row r="597" spans="1:5" x14ac:dyDescent="0.25">
      <c r="A597" s="316"/>
      <c r="B597" s="319"/>
      <c r="C597" s="320"/>
      <c r="D597" s="322"/>
      <c r="E597" s="298" t="s">
        <v>1442</v>
      </c>
    </row>
    <row r="598" spans="1:5" x14ac:dyDescent="0.25">
      <c r="A598" s="323" t="s">
        <v>1742</v>
      </c>
      <c r="B598" s="325" t="s">
        <v>1740</v>
      </c>
      <c r="C598" s="326"/>
      <c r="D598" s="329" t="s">
        <v>46</v>
      </c>
      <c r="E598" s="295" t="s">
        <v>1441</v>
      </c>
    </row>
    <row r="599" spans="1:5" x14ac:dyDescent="0.25">
      <c r="A599" s="331"/>
      <c r="B599" s="332"/>
      <c r="C599" s="333"/>
      <c r="D599" s="334"/>
      <c r="E599" s="296" t="s">
        <v>1442</v>
      </c>
    </row>
    <row r="600" spans="1:5" x14ac:dyDescent="0.25">
      <c r="A600" s="315" t="s">
        <v>1743</v>
      </c>
      <c r="B600" s="317" t="s">
        <v>1740</v>
      </c>
      <c r="C600" s="318"/>
      <c r="D600" s="321" t="s">
        <v>46</v>
      </c>
      <c r="E600" s="297" t="s">
        <v>1441</v>
      </c>
    </row>
    <row r="601" spans="1:5" x14ac:dyDescent="0.25">
      <c r="A601" s="316"/>
      <c r="B601" s="319"/>
      <c r="C601" s="320"/>
      <c r="D601" s="322"/>
      <c r="E601" s="298" t="s">
        <v>1442</v>
      </c>
    </row>
    <row r="602" spans="1:5" x14ac:dyDescent="0.25">
      <c r="A602" s="323" t="s">
        <v>1744</v>
      </c>
      <c r="B602" s="325" t="s">
        <v>1740</v>
      </c>
      <c r="C602" s="326"/>
      <c r="D602" s="329" t="s">
        <v>46</v>
      </c>
      <c r="E602" s="295" t="s">
        <v>1441</v>
      </c>
    </row>
    <row r="603" spans="1:5" x14ac:dyDescent="0.25">
      <c r="A603" s="331"/>
      <c r="B603" s="332"/>
      <c r="C603" s="333"/>
      <c r="D603" s="334"/>
      <c r="E603" s="296" t="s">
        <v>1442</v>
      </c>
    </row>
    <row r="604" spans="1:5" x14ac:dyDescent="0.25">
      <c r="A604" s="315" t="s">
        <v>1745</v>
      </c>
      <c r="B604" s="317" t="s">
        <v>1740</v>
      </c>
      <c r="C604" s="318"/>
      <c r="D604" s="321" t="s">
        <v>46</v>
      </c>
      <c r="E604" s="297" t="s">
        <v>1441</v>
      </c>
    </row>
    <row r="605" spans="1:5" x14ac:dyDescent="0.25">
      <c r="A605" s="316"/>
      <c r="B605" s="319"/>
      <c r="C605" s="320"/>
      <c r="D605" s="322"/>
      <c r="E605" s="298" t="s">
        <v>1442</v>
      </c>
    </row>
    <row r="606" spans="1:5" x14ac:dyDescent="0.25">
      <c r="A606" s="323" t="s">
        <v>1746</v>
      </c>
      <c r="B606" s="325" t="s">
        <v>1740</v>
      </c>
      <c r="C606" s="326"/>
      <c r="D606" s="329" t="s">
        <v>46</v>
      </c>
      <c r="E606" s="295" t="s">
        <v>1441</v>
      </c>
    </row>
    <row r="607" spans="1:5" x14ac:dyDescent="0.25">
      <c r="A607" s="331"/>
      <c r="B607" s="332"/>
      <c r="C607" s="333"/>
      <c r="D607" s="334"/>
      <c r="E607" s="296" t="s">
        <v>1442</v>
      </c>
    </row>
    <row r="608" spans="1:5" x14ac:dyDescent="0.25">
      <c r="A608" s="315" t="s">
        <v>1747</v>
      </c>
      <c r="B608" s="317" t="s">
        <v>1740</v>
      </c>
      <c r="C608" s="318"/>
      <c r="D608" s="321" t="s">
        <v>46</v>
      </c>
      <c r="E608" s="297" t="s">
        <v>1441</v>
      </c>
    </row>
    <row r="609" spans="1:5" x14ac:dyDescent="0.25">
      <c r="A609" s="316"/>
      <c r="B609" s="319"/>
      <c r="C609" s="320"/>
      <c r="D609" s="322"/>
      <c r="E609" s="298" t="s">
        <v>1442</v>
      </c>
    </row>
    <row r="610" spans="1:5" x14ac:dyDescent="0.25">
      <c r="A610" s="323" t="s">
        <v>1748</v>
      </c>
      <c r="B610" s="325" t="s">
        <v>1740</v>
      </c>
      <c r="C610" s="326"/>
      <c r="D610" s="329" t="s">
        <v>46</v>
      </c>
      <c r="E610" s="295" t="s">
        <v>1441</v>
      </c>
    </row>
    <row r="611" spans="1:5" x14ac:dyDescent="0.25">
      <c r="A611" s="331"/>
      <c r="B611" s="332"/>
      <c r="C611" s="333"/>
      <c r="D611" s="334"/>
      <c r="E611" s="296" t="s">
        <v>1442</v>
      </c>
    </row>
    <row r="612" spans="1:5" x14ac:dyDescent="0.25">
      <c r="A612" s="315" t="s">
        <v>1749</v>
      </c>
      <c r="B612" s="317" t="s">
        <v>1740</v>
      </c>
      <c r="C612" s="318"/>
      <c r="D612" s="321" t="s">
        <v>46</v>
      </c>
      <c r="E612" s="297" t="s">
        <v>1441</v>
      </c>
    </row>
    <row r="613" spans="1:5" x14ac:dyDescent="0.25">
      <c r="A613" s="316"/>
      <c r="B613" s="319"/>
      <c r="C613" s="320"/>
      <c r="D613" s="322"/>
      <c r="E613" s="298" t="s">
        <v>1442</v>
      </c>
    </row>
    <row r="614" spans="1:5" x14ac:dyDescent="0.25">
      <c r="A614" s="323" t="s">
        <v>1750</v>
      </c>
      <c r="B614" s="325" t="s">
        <v>1740</v>
      </c>
      <c r="C614" s="326"/>
      <c r="D614" s="329" t="s">
        <v>46</v>
      </c>
      <c r="E614" s="295" t="s">
        <v>1441</v>
      </c>
    </row>
    <row r="615" spans="1:5" x14ac:dyDescent="0.25">
      <c r="A615" s="331"/>
      <c r="B615" s="332"/>
      <c r="C615" s="333"/>
      <c r="D615" s="334"/>
      <c r="E615" s="296" t="s">
        <v>1442</v>
      </c>
    </row>
    <row r="616" spans="1:5" x14ac:dyDescent="0.25">
      <c r="A616" s="315" t="s">
        <v>1751</v>
      </c>
      <c r="B616" s="317" t="s">
        <v>1740</v>
      </c>
      <c r="C616" s="318"/>
      <c r="D616" s="321" t="s">
        <v>46</v>
      </c>
      <c r="E616" s="297" t="s">
        <v>1441</v>
      </c>
    </row>
    <row r="617" spans="1:5" x14ac:dyDescent="0.25">
      <c r="A617" s="316"/>
      <c r="B617" s="319"/>
      <c r="C617" s="320"/>
      <c r="D617" s="322"/>
      <c r="E617" s="298" t="s">
        <v>1442</v>
      </c>
    </row>
    <row r="618" spans="1:5" x14ac:dyDescent="0.25">
      <c r="A618" s="323" t="s">
        <v>1752</v>
      </c>
      <c r="B618" s="325" t="s">
        <v>1753</v>
      </c>
      <c r="C618" s="326"/>
      <c r="D618" s="329" t="s">
        <v>46</v>
      </c>
      <c r="E618" s="295" t="s">
        <v>1441</v>
      </c>
    </row>
    <row r="619" spans="1:5" x14ac:dyDescent="0.25">
      <c r="A619" s="331"/>
      <c r="B619" s="332"/>
      <c r="C619" s="333"/>
      <c r="D619" s="334"/>
      <c r="E619" s="296" t="s">
        <v>1442</v>
      </c>
    </row>
    <row r="620" spans="1:5" x14ac:dyDescent="0.25">
      <c r="A620" s="315" t="s">
        <v>1754</v>
      </c>
      <c r="B620" s="317" t="s">
        <v>1753</v>
      </c>
      <c r="C620" s="318"/>
      <c r="D620" s="321" t="s">
        <v>46</v>
      </c>
      <c r="E620" s="297" t="s">
        <v>1441</v>
      </c>
    </row>
    <row r="621" spans="1:5" x14ac:dyDescent="0.25">
      <c r="A621" s="316"/>
      <c r="B621" s="319"/>
      <c r="C621" s="320"/>
      <c r="D621" s="322"/>
      <c r="E621" s="298" t="s">
        <v>1442</v>
      </c>
    </row>
    <row r="622" spans="1:5" x14ac:dyDescent="0.25">
      <c r="A622" s="323" t="s">
        <v>1755</v>
      </c>
      <c r="B622" s="325" t="s">
        <v>1753</v>
      </c>
      <c r="C622" s="326"/>
      <c r="D622" s="329" t="s">
        <v>46</v>
      </c>
      <c r="E622" s="295" t="s">
        <v>1441</v>
      </c>
    </row>
    <row r="623" spans="1:5" x14ac:dyDescent="0.25">
      <c r="A623" s="331"/>
      <c r="B623" s="332"/>
      <c r="C623" s="333"/>
      <c r="D623" s="334"/>
      <c r="E623" s="296" t="s">
        <v>1442</v>
      </c>
    </row>
    <row r="624" spans="1:5" x14ac:dyDescent="0.25">
      <c r="A624" s="315" t="s">
        <v>1756</v>
      </c>
      <c r="B624" s="317" t="s">
        <v>1753</v>
      </c>
      <c r="C624" s="318"/>
      <c r="D624" s="321" t="s">
        <v>46</v>
      </c>
      <c r="E624" s="297" t="s">
        <v>1441</v>
      </c>
    </row>
    <row r="625" spans="1:5" x14ac:dyDescent="0.25">
      <c r="A625" s="316"/>
      <c r="B625" s="319"/>
      <c r="C625" s="320"/>
      <c r="D625" s="322"/>
      <c r="E625" s="298" t="s">
        <v>1442</v>
      </c>
    </row>
    <row r="626" spans="1:5" x14ac:dyDescent="0.25">
      <c r="A626" s="323" t="s">
        <v>1757</v>
      </c>
      <c r="B626" s="325" t="s">
        <v>1758</v>
      </c>
      <c r="C626" s="326"/>
      <c r="D626" s="329" t="s">
        <v>46</v>
      </c>
      <c r="E626" s="295" t="s">
        <v>1441</v>
      </c>
    </row>
    <row r="627" spans="1:5" x14ac:dyDescent="0.25">
      <c r="A627" s="331"/>
      <c r="B627" s="332"/>
      <c r="C627" s="333"/>
      <c r="D627" s="334"/>
      <c r="E627" s="296" t="s">
        <v>1442</v>
      </c>
    </row>
    <row r="628" spans="1:5" x14ac:dyDescent="0.25">
      <c r="A628" s="315" t="s">
        <v>1759</v>
      </c>
      <c r="B628" s="317" t="s">
        <v>1758</v>
      </c>
      <c r="C628" s="318"/>
      <c r="D628" s="321" t="s">
        <v>46</v>
      </c>
      <c r="E628" s="297" t="s">
        <v>1441</v>
      </c>
    </row>
    <row r="629" spans="1:5" x14ac:dyDescent="0.25">
      <c r="A629" s="316"/>
      <c r="B629" s="319"/>
      <c r="C629" s="320"/>
      <c r="D629" s="322"/>
      <c r="E629" s="298" t="s">
        <v>1442</v>
      </c>
    </row>
    <row r="630" spans="1:5" x14ac:dyDescent="0.25">
      <c r="A630" s="323" t="s">
        <v>1760</v>
      </c>
      <c r="B630" s="325" t="s">
        <v>1758</v>
      </c>
      <c r="C630" s="326"/>
      <c r="D630" s="329" t="s">
        <v>46</v>
      </c>
      <c r="E630" s="295" t="s">
        <v>1441</v>
      </c>
    </row>
    <row r="631" spans="1:5" x14ac:dyDescent="0.25">
      <c r="A631" s="331"/>
      <c r="B631" s="332"/>
      <c r="C631" s="333"/>
      <c r="D631" s="334"/>
      <c r="E631" s="296" t="s">
        <v>1442</v>
      </c>
    </row>
    <row r="632" spans="1:5" x14ac:dyDescent="0.25">
      <c r="A632" s="315" t="s">
        <v>1761</v>
      </c>
      <c r="B632" s="317" t="s">
        <v>1758</v>
      </c>
      <c r="C632" s="318"/>
      <c r="D632" s="321" t="s">
        <v>46</v>
      </c>
      <c r="E632" s="297" t="s">
        <v>1441</v>
      </c>
    </row>
    <row r="633" spans="1:5" x14ac:dyDescent="0.25">
      <c r="A633" s="316"/>
      <c r="B633" s="319"/>
      <c r="C633" s="320"/>
      <c r="D633" s="322"/>
      <c r="E633" s="298" t="s">
        <v>1442</v>
      </c>
    </row>
    <row r="634" spans="1:5" x14ac:dyDescent="0.25">
      <c r="A634" s="323" t="s">
        <v>1762</v>
      </c>
      <c r="B634" s="325" t="s">
        <v>1758</v>
      </c>
      <c r="C634" s="326"/>
      <c r="D634" s="329" t="s">
        <v>46</v>
      </c>
      <c r="E634" s="295" t="s">
        <v>1441</v>
      </c>
    </row>
    <row r="635" spans="1:5" x14ac:dyDescent="0.25">
      <c r="A635" s="331"/>
      <c r="B635" s="332"/>
      <c r="C635" s="333"/>
      <c r="D635" s="334"/>
      <c r="E635" s="296" t="s">
        <v>1442</v>
      </c>
    </row>
    <row r="636" spans="1:5" x14ac:dyDescent="0.25">
      <c r="A636" s="315" t="s">
        <v>1763</v>
      </c>
      <c r="B636" s="317" t="s">
        <v>1758</v>
      </c>
      <c r="C636" s="318"/>
      <c r="D636" s="321" t="s">
        <v>46</v>
      </c>
      <c r="E636" s="297" t="s">
        <v>1441</v>
      </c>
    </row>
    <row r="637" spans="1:5" x14ac:dyDescent="0.25">
      <c r="A637" s="316"/>
      <c r="B637" s="319"/>
      <c r="C637" s="320"/>
      <c r="D637" s="322"/>
      <c r="E637" s="298" t="s">
        <v>1442</v>
      </c>
    </row>
    <row r="638" spans="1:5" x14ac:dyDescent="0.25">
      <c r="A638" s="323" t="s">
        <v>1764</v>
      </c>
      <c r="B638" s="325" t="s">
        <v>1765</v>
      </c>
      <c r="C638" s="326"/>
      <c r="D638" s="329" t="s">
        <v>46</v>
      </c>
      <c r="E638" s="295" t="s">
        <v>1441</v>
      </c>
    </row>
    <row r="639" spans="1:5" x14ac:dyDescent="0.25">
      <c r="A639" s="331"/>
      <c r="B639" s="332"/>
      <c r="C639" s="333"/>
      <c r="D639" s="334"/>
      <c r="E639" s="296" t="s">
        <v>1442</v>
      </c>
    </row>
    <row r="640" spans="1:5" x14ac:dyDescent="0.25">
      <c r="A640" s="315" t="s">
        <v>1766</v>
      </c>
      <c r="B640" s="317" t="s">
        <v>1765</v>
      </c>
      <c r="C640" s="318"/>
      <c r="D640" s="321" t="s">
        <v>46</v>
      </c>
      <c r="E640" s="297" t="s">
        <v>1441</v>
      </c>
    </row>
    <row r="641" spans="1:5" x14ac:dyDescent="0.25">
      <c r="A641" s="316"/>
      <c r="B641" s="319"/>
      <c r="C641" s="320"/>
      <c r="D641" s="322"/>
      <c r="E641" s="298" t="s">
        <v>1442</v>
      </c>
    </row>
    <row r="642" spans="1:5" x14ac:dyDescent="0.25">
      <c r="A642" s="323" t="s">
        <v>1767</v>
      </c>
      <c r="B642" s="325" t="s">
        <v>1765</v>
      </c>
      <c r="C642" s="326"/>
      <c r="D642" s="329" t="s">
        <v>46</v>
      </c>
      <c r="E642" s="295" t="s">
        <v>1441</v>
      </c>
    </row>
    <row r="643" spans="1:5" x14ac:dyDescent="0.25">
      <c r="A643" s="331"/>
      <c r="B643" s="332"/>
      <c r="C643" s="333"/>
      <c r="D643" s="334"/>
      <c r="E643" s="296" t="s">
        <v>1442</v>
      </c>
    </row>
    <row r="644" spans="1:5" x14ac:dyDescent="0.25">
      <c r="A644" s="315" t="s">
        <v>1768</v>
      </c>
      <c r="B644" s="317" t="s">
        <v>1765</v>
      </c>
      <c r="C644" s="318"/>
      <c r="D644" s="321" t="s">
        <v>46</v>
      </c>
      <c r="E644" s="297" t="s">
        <v>1441</v>
      </c>
    </row>
    <row r="645" spans="1:5" x14ac:dyDescent="0.25">
      <c r="A645" s="316"/>
      <c r="B645" s="319"/>
      <c r="C645" s="320"/>
      <c r="D645" s="322"/>
      <c r="E645" s="298" t="s">
        <v>1442</v>
      </c>
    </row>
    <row r="646" spans="1:5" x14ac:dyDescent="0.25">
      <c r="A646" s="323" t="s">
        <v>1769</v>
      </c>
      <c r="B646" s="325" t="s">
        <v>1765</v>
      </c>
      <c r="C646" s="326"/>
      <c r="D646" s="329" t="s">
        <v>46</v>
      </c>
      <c r="E646" s="295" t="s">
        <v>1441</v>
      </c>
    </row>
    <row r="647" spans="1:5" x14ac:dyDescent="0.25">
      <c r="A647" s="331"/>
      <c r="B647" s="332"/>
      <c r="C647" s="333"/>
      <c r="D647" s="334"/>
      <c r="E647" s="296" t="s">
        <v>1442</v>
      </c>
    </row>
    <row r="648" spans="1:5" x14ac:dyDescent="0.25">
      <c r="A648" s="315" t="s">
        <v>1770</v>
      </c>
      <c r="B648" s="317" t="s">
        <v>1765</v>
      </c>
      <c r="C648" s="318"/>
      <c r="D648" s="321" t="s">
        <v>46</v>
      </c>
      <c r="E648" s="297" t="s">
        <v>1441</v>
      </c>
    </row>
    <row r="649" spans="1:5" x14ac:dyDescent="0.25">
      <c r="A649" s="316"/>
      <c r="B649" s="319"/>
      <c r="C649" s="320"/>
      <c r="D649" s="322"/>
      <c r="E649" s="298" t="s">
        <v>1442</v>
      </c>
    </row>
    <row r="650" spans="1:5" x14ac:dyDescent="0.25">
      <c r="A650" s="323" t="s">
        <v>1771</v>
      </c>
      <c r="B650" s="325" t="s">
        <v>1765</v>
      </c>
      <c r="C650" s="326"/>
      <c r="D650" s="329" t="s">
        <v>46</v>
      </c>
      <c r="E650" s="295" t="s">
        <v>1441</v>
      </c>
    </row>
    <row r="651" spans="1:5" x14ac:dyDescent="0.25">
      <c r="A651" s="331"/>
      <c r="B651" s="332"/>
      <c r="C651" s="333"/>
      <c r="D651" s="334"/>
      <c r="E651" s="296" t="s">
        <v>1442</v>
      </c>
    </row>
    <row r="652" spans="1:5" x14ac:dyDescent="0.25">
      <c r="A652" s="315" t="s">
        <v>1772</v>
      </c>
      <c r="B652" s="317" t="s">
        <v>1765</v>
      </c>
      <c r="C652" s="318"/>
      <c r="D652" s="321" t="s">
        <v>46</v>
      </c>
      <c r="E652" s="297" t="s">
        <v>1441</v>
      </c>
    </row>
    <row r="653" spans="1:5" x14ac:dyDescent="0.25">
      <c r="A653" s="316"/>
      <c r="B653" s="319"/>
      <c r="C653" s="320"/>
      <c r="D653" s="322"/>
      <c r="E653" s="298" t="s">
        <v>1442</v>
      </c>
    </row>
    <row r="654" spans="1:5" x14ac:dyDescent="0.25">
      <c r="A654" s="323" t="s">
        <v>1773</v>
      </c>
      <c r="B654" s="325" t="s">
        <v>1774</v>
      </c>
      <c r="C654" s="326"/>
      <c r="D654" s="329" t="s">
        <v>46</v>
      </c>
      <c r="E654" s="295" t="s">
        <v>1441</v>
      </c>
    </row>
    <row r="655" spans="1:5" x14ac:dyDescent="0.25">
      <c r="A655" s="331"/>
      <c r="B655" s="332"/>
      <c r="C655" s="333"/>
      <c r="D655" s="334"/>
      <c r="E655" s="296" t="s">
        <v>1442</v>
      </c>
    </row>
    <row r="656" spans="1:5" x14ac:dyDescent="0.25">
      <c r="A656" s="315" t="s">
        <v>1775</v>
      </c>
      <c r="B656" s="317" t="s">
        <v>1774</v>
      </c>
      <c r="C656" s="318"/>
      <c r="D656" s="321" t="s">
        <v>46</v>
      </c>
      <c r="E656" s="297" t="s">
        <v>1441</v>
      </c>
    </row>
    <row r="657" spans="1:5" x14ac:dyDescent="0.25">
      <c r="A657" s="316"/>
      <c r="B657" s="319"/>
      <c r="C657" s="320"/>
      <c r="D657" s="322"/>
      <c r="E657" s="298" t="s">
        <v>1442</v>
      </c>
    </row>
    <row r="658" spans="1:5" x14ac:dyDescent="0.25">
      <c r="A658" s="323" t="s">
        <v>1776</v>
      </c>
      <c r="B658" s="325" t="s">
        <v>1774</v>
      </c>
      <c r="C658" s="326"/>
      <c r="D658" s="329" t="s">
        <v>46</v>
      </c>
      <c r="E658" s="295" t="s">
        <v>1441</v>
      </c>
    </row>
    <row r="659" spans="1:5" x14ac:dyDescent="0.25">
      <c r="A659" s="331"/>
      <c r="B659" s="332"/>
      <c r="C659" s="333"/>
      <c r="D659" s="334"/>
      <c r="E659" s="296" t="s">
        <v>1442</v>
      </c>
    </row>
    <row r="660" spans="1:5" x14ac:dyDescent="0.25">
      <c r="A660" s="315" t="s">
        <v>1468</v>
      </c>
      <c r="B660" s="317" t="s">
        <v>1774</v>
      </c>
      <c r="C660" s="318"/>
      <c r="D660" s="321" t="s">
        <v>46</v>
      </c>
      <c r="E660" s="297" t="s">
        <v>1441</v>
      </c>
    </row>
    <row r="661" spans="1:5" x14ac:dyDescent="0.25">
      <c r="A661" s="316"/>
      <c r="B661" s="319"/>
      <c r="C661" s="320"/>
      <c r="D661" s="322"/>
      <c r="E661" s="298" t="s">
        <v>1442</v>
      </c>
    </row>
    <row r="662" spans="1:5" x14ac:dyDescent="0.25">
      <c r="A662" s="323" t="s">
        <v>1777</v>
      </c>
      <c r="B662" s="325" t="s">
        <v>1774</v>
      </c>
      <c r="C662" s="326"/>
      <c r="D662" s="329" t="s">
        <v>46</v>
      </c>
      <c r="E662" s="295" t="s">
        <v>1441</v>
      </c>
    </row>
    <row r="663" spans="1:5" x14ac:dyDescent="0.25">
      <c r="A663" s="331"/>
      <c r="B663" s="332"/>
      <c r="C663" s="333"/>
      <c r="D663" s="334"/>
      <c r="E663" s="296" t="s">
        <v>1442</v>
      </c>
    </row>
    <row r="664" spans="1:5" x14ac:dyDescent="0.25">
      <c r="A664" s="315" t="s">
        <v>1778</v>
      </c>
      <c r="B664" s="317" t="s">
        <v>1774</v>
      </c>
      <c r="C664" s="318"/>
      <c r="D664" s="321" t="s">
        <v>46</v>
      </c>
      <c r="E664" s="297" t="s">
        <v>1441</v>
      </c>
    </row>
    <row r="665" spans="1:5" x14ac:dyDescent="0.25">
      <c r="A665" s="316"/>
      <c r="B665" s="319"/>
      <c r="C665" s="320"/>
      <c r="D665" s="322"/>
      <c r="E665" s="298" t="s">
        <v>1442</v>
      </c>
    </row>
    <row r="666" spans="1:5" x14ac:dyDescent="0.25">
      <c r="A666" s="323" t="s">
        <v>1779</v>
      </c>
      <c r="B666" s="325" t="s">
        <v>1774</v>
      </c>
      <c r="C666" s="326"/>
      <c r="D666" s="329" t="s">
        <v>46</v>
      </c>
      <c r="E666" s="295" t="s">
        <v>1441</v>
      </c>
    </row>
    <row r="667" spans="1:5" x14ac:dyDescent="0.25">
      <c r="A667" s="331"/>
      <c r="B667" s="332"/>
      <c r="C667" s="333"/>
      <c r="D667" s="334"/>
      <c r="E667" s="296" t="s">
        <v>1442</v>
      </c>
    </row>
    <row r="668" spans="1:5" x14ac:dyDescent="0.25">
      <c r="A668" s="315" t="s">
        <v>1780</v>
      </c>
      <c r="B668" s="317" t="s">
        <v>1774</v>
      </c>
      <c r="C668" s="318"/>
      <c r="D668" s="321" t="s">
        <v>46</v>
      </c>
      <c r="E668" s="297" t="s">
        <v>1441</v>
      </c>
    </row>
    <row r="669" spans="1:5" x14ac:dyDescent="0.25">
      <c r="A669" s="316"/>
      <c r="B669" s="319"/>
      <c r="C669" s="320"/>
      <c r="D669" s="322"/>
      <c r="E669" s="298" t="s">
        <v>1442</v>
      </c>
    </row>
    <row r="670" spans="1:5" x14ac:dyDescent="0.25">
      <c r="A670" s="323" t="s">
        <v>1781</v>
      </c>
      <c r="B670" s="325" t="s">
        <v>1774</v>
      </c>
      <c r="C670" s="326"/>
      <c r="D670" s="329" t="s">
        <v>46</v>
      </c>
      <c r="E670" s="295" t="s">
        <v>1441</v>
      </c>
    </row>
    <row r="671" spans="1:5" x14ac:dyDescent="0.25">
      <c r="A671" s="331"/>
      <c r="B671" s="332"/>
      <c r="C671" s="333"/>
      <c r="D671" s="334"/>
      <c r="E671" s="296" t="s">
        <v>1442</v>
      </c>
    </row>
    <row r="672" spans="1:5" x14ac:dyDescent="0.25">
      <c r="A672" s="315" t="s">
        <v>1782</v>
      </c>
      <c r="B672" s="317" t="s">
        <v>1774</v>
      </c>
      <c r="C672" s="318"/>
      <c r="D672" s="321" t="s">
        <v>46</v>
      </c>
      <c r="E672" s="297" t="s">
        <v>1441</v>
      </c>
    </row>
    <row r="673" spans="1:5" x14ac:dyDescent="0.25">
      <c r="A673" s="316"/>
      <c r="B673" s="319"/>
      <c r="C673" s="320"/>
      <c r="D673" s="322"/>
      <c r="E673" s="298" t="s">
        <v>1442</v>
      </c>
    </row>
    <row r="674" spans="1:5" x14ac:dyDescent="0.25">
      <c r="A674" s="323" t="s">
        <v>1783</v>
      </c>
      <c r="B674" s="325" t="s">
        <v>1774</v>
      </c>
      <c r="C674" s="326"/>
      <c r="D674" s="329" t="s">
        <v>46</v>
      </c>
      <c r="E674" s="295" t="s">
        <v>1441</v>
      </c>
    </row>
    <row r="675" spans="1:5" x14ac:dyDescent="0.25">
      <c r="A675" s="331"/>
      <c r="B675" s="332"/>
      <c r="C675" s="333"/>
      <c r="D675" s="334"/>
      <c r="E675" s="296" t="s">
        <v>1442</v>
      </c>
    </row>
    <row r="676" spans="1:5" x14ac:dyDescent="0.25">
      <c r="A676" s="315" t="s">
        <v>1784</v>
      </c>
      <c r="B676" s="317" t="s">
        <v>1774</v>
      </c>
      <c r="C676" s="318"/>
      <c r="D676" s="321" t="s">
        <v>46</v>
      </c>
      <c r="E676" s="297" t="s">
        <v>1441</v>
      </c>
    </row>
    <row r="677" spans="1:5" x14ac:dyDescent="0.25">
      <c r="A677" s="316"/>
      <c r="B677" s="319"/>
      <c r="C677" s="320"/>
      <c r="D677" s="322"/>
      <c r="E677" s="298" t="s">
        <v>1442</v>
      </c>
    </row>
    <row r="678" spans="1:5" x14ac:dyDescent="0.25">
      <c r="A678" s="323" t="s">
        <v>1469</v>
      </c>
      <c r="B678" s="325" t="s">
        <v>1774</v>
      </c>
      <c r="C678" s="326"/>
      <c r="D678" s="329" t="s">
        <v>46</v>
      </c>
      <c r="E678" s="295" t="s">
        <v>1441</v>
      </c>
    </row>
    <row r="679" spans="1:5" x14ac:dyDescent="0.25">
      <c r="A679" s="331"/>
      <c r="B679" s="332"/>
      <c r="C679" s="333"/>
      <c r="D679" s="334"/>
      <c r="E679" s="296" t="s">
        <v>1442</v>
      </c>
    </row>
    <row r="680" spans="1:5" x14ac:dyDescent="0.25">
      <c r="A680" s="315" t="s">
        <v>1785</v>
      </c>
      <c r="B680" s="317" t="s">
        <v>1774</v>
      </c>
      <c r="C680" s="318"/>
      <c r="D680" s="321" t="s">
        <v>46</v>
      </c>
      <c r="E680" s="297" t="s">
        <v>1441</v>
      </c>
    </row>
    <row r="681" spans="1:5" x14ac:dyDescent="0.25">
      <c r="A681" s="316"/>
      <c r="B681" s="319"/>
      <c r="C681" s="320"/>
      <c r="D681" s="322"/>
      <c r="E681" s="298" t="s">
        <v>1442</v>
      </c>
    </row>
    <row r="682" spans="1:5" x14ac:dyDescent="0.25">
      <c r="A682" s="323" t="s">
        <v>1786</v>
      </c>
      <c r="B682" s="325" t="s">
        <v>1774</v>
      </c>
      <c r="C682" s="326"/>
      <c r="D682" s="329" t="s">
        <v>46</v>
      </c>
      <c r="E682" s="295" t="s">
        <v>1441</v>
      </c>
    </row>
    <row r="683" spans="1:5" x14ac:dyDescent="0.25">
      <c r="A683" s="331"/>
      <c r="B683" s="332"/>
      <c r="C683" s="333"/>
      <c r="D683" s="334"/>
      <c r="E683" s="296" t="s">
        <v>1442</v>
      </c>
    </row>
    <row r="684" spans="1:5" x14ac:dyDescent="0.25">
      <c r="A684" s="315" t="s">
        <v>1787</v>
      </c>
      <c r="B684" s="317" t="s">
        <v>1774</v>
      </c>
      <c r="C684" s="318"/>
      <c r="D684" s="321" t="s">
        <v>46</v>
      </c>
      <c r="E684" s="297" t="s">
        <v>1441</v>
      </c>
    </row>
    <row r="685" spans="1:5" x14ac:dyDescent="0.25">
      <c r="A685" s="316"/>
      <c r="B685" s="319"/>
      <c r="C685" s="320"/>
      <c r="D685" s="322"/>
      <c r="E685" s="298" t="s">
        <v>1442</v>
      </c>
    </row>
    <row r="686" spans="1:5" x14ac:dyDescent="0.25">
      <c r="A686" s="323" t="s">
        <v>1788</v>
      </c>
      <c r="B686" s="325" t="s">
        <v>1789</v>
      </c>
      <c r="C686" s="326"/>
      <c r="D686" s="329" t="s">
        <v>46</v>
      </c>
      <c r="E686" s="295" t="s">
        <v>1441</v>
      </c>
    </row>
    <row r="687" spans="1:5" x14ac:dyDescent="0.25">
      <c r="A687" s="331"/>
      <c r="B687" s="332"/>
      <c r="C687" s="333"/>
      <c r="D687" s="334"/>
      <c r="E687" s="296" t="s">
        <v>1442</v>
      </c>
    </row>
    <row r="688" spans="1:5" x14ac:dyDescent="0.25">
      <c r="A688" s="315" t="s">
        <v>1790</v>
      </c>
      <c r="B688" s="317" t="s">
        <v>1789</v>
      </c>
      <c r="C688" s="318"/>
      <c r="D688" s="321" t="s">
        <v>46</v>
      </c>
      <c r="E688" s="297" t="s">
        <v>1441</v>
      </c>
    </row>
    <row r="689" spans="1:5" x14ac:dyDescent="0.25">
      <c r="A689" s="316"/>
      <c r="B689" s="319"/>
      <c r="C689" s="320"/>
      <c r="D689" s="322"/>
      <c r="E689" s="298" t="s">
        <v>1442</v>
      </c>
    </row>
    <row r="690" spans="1:5" x14ac:dyDescent="0.25">
      <c r="A690" s="323" t="s">
        <v>1791</v>
      </c>
      <c r="B690" s="325" t="s">
        <v>1792</v>
      </c>
      <c r="C690" s="326"/>
      <c r="D690" s="329" t="s">
        <v>46</v>
      </c>
      <c r="E690" s="295" t="s">
        <v>1441</v>
      </c>
    </row>
    <row r="691" spans="1:5" x14ac:dyDescent="0.25">
      <c r="A691" s="331"/>
      <c r="B691" s="332"/>
      <c r="C691" s="333"/>
      <c r="D691" s="334"/>
      <c r="E691" s="296" t="s">
        <v>1442</v>
      </c>
    </row>
    <row r="692" spans="1:5" x14ac:dyDescent="0.25">
      <c r="A692" s="315" t="s">
        <v>1793</v>
      </c>
      <c r="B692" s="317" t="s">
        <v>1792</v>
      </c>
      <c r="C692" s="318"/>
      <c r="D692" s="321" t="s">
        <v>46</v>
      </c>
      <c r="E692" s="297" t="s">
        <v>1441</v>
      </c>
    </row>
    <row r="693" spans="1:5" x14ac:dyDescent="0.25">
      <c r="A693" s="316"/>
      <c r="B693" s="319"/>
      <c r="C693" s="320"/>
      <c r="D693" s="322"/>
      <c r="E693" s="298" t="s">
        <v>1442</v>
      </c>
    </row>
    <row r="694" spans="1:5" x14ac:dyDescent="0.25">
      <c r="A694" s="323" t="s">
        <v>1794</v>
      </c>
      <c r="B694" s="325" t="s">
        <v>1789</v>
      </c>
      <c r="C694" s="326"/>
      <c r="D694" s="329" t="s">
        <v>46</v>
      </c>
      <c r="E694" s="295" t="s">
        <v>1441</v>
      </c>
    </row>
    <row r="695" spans="1:5" x14ac:dyDescent="0.25">
      <c r="A695" s="331"/>
      <c r="B695" s="332"/>
      <c r="C695" s="333"/>
      <c r="D695" s="334"/>
      <c r="E695" s="296" t="s">
        <v>1442</v>
      </c>
    </row>
    <row r="696" spans="1:5" x14ac:dyDescent="0.25">
      <c r="A696" s="315" t="s">
        <v>1795</v>
      </c>
      <c r="B696" s="317" t="s">
        <v>1789</v>
      </c>
      <c r="C696" s="318"/>
      <c r="D696" s="321" t="s">
        <v>46</v>
      </c>
      <c r="E696" s="297" t="s">
        <v>1441</v>
      </c>
    </row>
    <row r="697" spans="1:5" x14ac:dyDescent="0.25">
      <c r="A697" s="316"/>
      <c r="B697" s="319"/>
      <c r="C697" s="320"/>
      <c r="D697" s="322"/>
      <c r="E697" s="298" t="s">
        <v>1442</v>
      </c>
    </row>
    <row r="698" spans="1:5" x14ac:dyDescent="0.25">
      <c r="A698" s="323" t="s">
        <v>1796</v>
      </c>
      <c r="B698" s="325" t="s">
        <v>1792</v>
      </c>
      <c r="C698" s="326"/>
      <c r="D698" s="329" t="s">
        <v>46</v>
      </c>
      <c r="E698" s="295" t="s">
        <v>1441</v>
      </c>
    </row>
    <row r="699" spans="1:5" x14ac:dyDescent="0.25">
      <c r="A699" s="331"/>
      <c r="B699" s="332"/>
      <c r="C699" s="333"/>
      <c r="D699" s="334"/>
      <c r="E699" s="296" t="s">
        <v>1442</v>
      </c>
    </row>
    <row r="700" spans="1:5" x14ac:dyDescent="0.25">
      <c r="A700" s="315" t="s">
        <v>1797</v>
      </c>
      <c r="B700" s="317" t="s">
        <v>1789</v>
      </c>
      <c r="C700" s="318"/>
      <c r="D700" s="321" t="s">
        <v>46</v>
      </c>
      <c r="E700" s="297" t="s">
        <v>1441</v>
      </c>
    </row>
    <row r="701" spans="1:5" x14ac:dyDescent="0.25">
      <c r="A701" s="316"/>
      <c r="B701" s="319"/>
      <c r="C701" s="320"/>
      <c r="D701" s="322"/>
      <c r="E701" s="298" t="s">
        <v>1442</v>
      </c>
    </row>
    <row r="702" spans="1:5" x14ac:dyDescent="0.25">
      <c r="A702" s="323" t="s">
        <v>1798</v>
      </c>
      <c r="B702" s="325" t="s">
        <v>1792</v>
      </c>
      <c r="C702" s="326"/>
      <c r="D702" s="329" t="s">
        <v>46</v>
      </c>
      <c r="E702" s="295" t="s">
        <v>1441</v>
      </c>
    </row>
    <row r="703" spans="1:5" x14ac:dyDescent="0.25">
      <c r="A703" s="331"/>
      <c r="B703" s="332"/>
      <c r="C703" s="333"/>
      <c r="D703" s="334"/>
      <c r="E703" s="296" t="s">
        <v>1442</v>
      </c>
    </row>
    <row r="704" spans="1:5" x14ac:dyDescent="0.25">
      <c r="A704" s="315" t="s">
        <v>1799</v>
      </c>
      <c r="B704" s="317" t="s">
        <v>1800</v>
      </c>
      <c r="C704" s="318"/>
      <c r="D704" s="321" t="s">
        <v>46</v>
      </c>
      <c r="E704" s="297" t="s">
        <v>1441</v>
      </c>
    </row>
    <row r="705" spans="1:5" x14ac:dyDescent="0.25">
      <c r="A705" s="316"/>
      <c r="B705" s="319"/>
      <c r="C705" s="320"/>
      <c r="D705" s="322"/>
      <c r="E705" s="298" t="s">
        <v>1442</v>
      </c>
    </row>
    <row r="706" spans="1:5" x14ac:dyDescent="0.25">
      <c r="A706" s="323" t="s">
        <v>1801</v>
      </c>
      <c r="B706" s="325" t="s">
        <v>1800</v>
      </c>
      <c r="C706" s="326"/>
      <c r="D706" s="329" t="s">
        <v>46</v>
      </c>
      <c r="E706" s="295" t="s">
        <v>1441</v>
      </c>
    </row>
    <row r="707" spans="1:5" x14ac:dyDescent="0.25">
      <c r="A707" s="331"/>
      <c r="B707" s="332"/>
      <c r="C707" s="333"/>
      <c r="D707" s="334"/>
      <c r="E707" s="296" t="s">
        <v>1442</v>
      </c>
    </row>
    <row r="708" spans="1:5" x14ac:dyDescent="0.25">
      <c r="A708" s="315" t="s">
        <v>1802</v>
      </c>
      <c r="B708" s="317" t="s">
        <v>1800</v>
      </c>
      <c r="C708" s="318"/>
      <c r="D708" s="321" t="s">
        <v>46</v>
      </c>
      <c r="E708" s="297" t="s">
        <v>1441</v>
      </c>
    </row>
    <row r="709" spans="1:5" x14ac:dyDescent="0.25">
      <c r="A709" s="316"/>
      <c r="B709" s="319"/>
      <c r="C709" s="320"/>
      <c r="D709" s="322"/>
      <c r="E709" s="298" t="s">
        <v>1442</v>
      </c>
    </row>
    <row r="710" spans="1:5" x14ac:dyDescent="0.25">
      <c r="A710" s="323" t="s">
        <v>1803</v>
      </c>
      <c r="B710" s="325" t="s">
        <v>1800</v>
      </c>
      <c r="C710" s="326"/>
      <c r="D710" s="329" t="s">
        <v>46</v>
      </c>
      <c r="E710" s="295" t="s">
        <v>1441</v>
      </c>
    </row>
    <row r="711" spans="1:5" x14ac:dyDescent="0.25">
      <c r="A711" s="331"/>
      <c r="B711" s="332"/>
      <c r="C711" s="333"/>
      <c r="D711" s="334"/>
      <c r="E711" s="296" t="s">
        <v>1442</v>
      </c>
    </row>
    <row r="712" spans="1:5" x14ac:dyDescent="0.25">
      <c r="A712" s="315" t="s">
        <v>1804</v>
      </c>
      <c r="B712" s="317" t="s">
        <v>1805</v>
      </c>
      <c r="C712" s="318"/>
      <c r="D712" s="321" t="s">
        <v>46</v>
      </c>
      <c r="E712" s="297" t="s">
        <v>1441</v>
      </c>
    </row>
    <row r="713" spans="1:5" x14ac:dyDescent="0.25">
      <c r="A713" s="316"/>
      <c r="B713" s="319"/>
      <c r="C713" s="320"/>
      <c r="D713" s="322"/>
      <c r="E713" s="298" t="s">
        <v>1442</v>
      </c>
    </row>
    <row r="714" spans="1:5" x14ac:dyDescent="0.25">
      <c r="A714" s="323" t="s">
        <v>1806</v>
      </c>
      <c r="B714" s="325" t="s">
        <v>1805</v>
      </c>
      <c r="C714" s="326"/>
      <c r="D714" s="329" t="s">
        <v>46</v>
      </c>
      <c r="E714" s="295" t="s">
        <v>1441</v>
      </c>
    </row>
    <row r="715" spans="1:5" x14ac:dyDescent="0.25">
      <c r="A715" s="331"/>
      <c r="B715" s="332"/>
      <c r="C715" s="333"/>
      <c r="D715" s="334"/>
      <c r="E715" s="296" t="s">
        <v>1442</v>
      </c>
    </row>
    <row r="716" spans="1:5" x14ac:dyDescent="0.25">
      <c r="A716" s="315" t="s">
        <v>1807</v>
      </c>
      <c r="B716" s="317" t="s">
        <v>1805</v>
      </c>
      <c r="C716" s="318"/>
      <c r="D716" s="321" t="s">
        <v>46</v>
      </c>
      <c r="E716" s="297" t="s">
        <v>1441</v>
      </c>
    </row>
    <row r="717" spans="1:5" x14ac:dyDescent="0.25">
      <c r="A717" s="316"/>
      <c r="B717" s="319"/>
      <c r="C717" s="320"/>
      <c r="D717" s="322"/>
      <c r="E717" s="298" t="s">
        <v>1442</v>
      </c>
    </row>
    <row r="718" spans="1:5" x14ac:dyDescent="0.25">
      <c r="A718" s="323" t="s">
        <v>1808</v>
      </c>
      <c r="B718" s="325" t="s">
        <v>1805</v>
      </c>
      <c r="C718" s="326"/>
      <c r="D718" s="329" t="s">
        <v>46</v>
      </c>
      <c r="E718" s="295" t="s">
        <v>1441</v>
      </c>
    </row>
    <row r="719" spans="1:5" x14ac:dyDescent="0.25">
      <c r="A719" s="331"/>
      <c r="B719" s="332"/>
      <c r="C719" s="333"/>
      <c r="D719" s="334"/>
      <c r="E719" s="296" t="s">
        <v>1442</v>
      </c>
    </row>
    <row r="720" spans="1:5" x14ac:dyDescent="0.25">
      <c r="A720" s="315" t="s">
        <v>1809</v>
      </c>
      <c r="B720" s="317" t="s">
        <v>1805</v>
      </c>
      <c r="C720" s="318"/>
      <c r="D720" s="321" t="s">
        <v>46</v>
      </c>
      <c r="E720" s="297" t="s">
        <v>1441</v>
      </c>
    </row>
    <row r="721" spans="1:5" x14ac:dyDescent="0.25">
      <c r="A721" s="316"/>
      <c r="B721" s="319"/>
      <c r="C721" s="320"/>
      <c r="D721" s="322"/>
      <c r="E721" s="298" t="s">
        <v>1442</v>
      </c>
    </row>
    <row r="722" spans="1:5" x14ac:dyDescent="0.25">
      <c r="A722" s="323" t="s">
        <v>1810</v>
      </c>
      <c r="B722" s="325" t="s">
        <v>1805</v>
      </c>
      <c r="C722" s="326"/>
      <c r="D722" s="329" t="s">
        <v>46</v>
      </c>
      <c r="E722" s="295" t="s">
        <v>1441</v>
      </c>
    </row>
    <row r="723" spans="1:5" x14ac:dyDescent="0.25">
      <c r="A723" s="331"/>
      <c r="B723" s="332"/>
      <c r="C723" s="333"/>
      <c r="D723" s="334"/>
      <c r="E723" s="296" t="s">
        <v>1442</v>
      </c>
    </row>
    <row r="724" spans="1:5" x14ac:dyDescent="0.25">
      <c r="A724" s="315" t="s">
        <v>1811</v>
      </c>
      <c r="B724" s="317" t="s">
        <v>1812</v>
      </c>
      <c r="C724" s="318"/>
      <c r="D724" s="321" t="s">
        <v>46</v>
      </c>
      <c r="E724" s="297" t="s">
        <v>1441</v>
      </c>
    </row>
    <row r="725" spans="1:5" x14ac:dyDescent="0.25">
      <c r="A725" s="316"/>
      <c r="B725" s="319"/>
      <c r="C725" s="320"/>
      <c r="D725" s="322"/>
      <c r="E725" s="298" t="s">
        <v>1442</v>
      </c>
    </row>
    <row r="726" spans="1:5" x14ac:dyDescent="0.25">
      <c r="A726" s="323" t="s">
        <v>1813</v>
      </c>
      <c r="B726" s="325" t="s">
        <v>1812</v>
      </c>
      <c r="C726" s="326"/>
      <c r="D726" s="329" t="s">
        <v>46</v>
      </c>
      <c r="E726" s="295" t="s">
        <v>1441</v>
      </c>
    </row>
    <row r="727" spans="1:5" x14ac:dyDescent="0.25">
      <c r="A727" s="331"/>
      <c r="B727" s="332"/>
      <c r="C727" s="333"/>
      <c r="D727" s="334"/>
      <c r="E727" s="296" t="s">
        <v>1442</v>
      </c>
    </row>
    <row r="728" spans="1:5" x14ac:dyDescent="0.25">
      <c r="A728" s="315" t="s">
        <v>1814</v>
      </c>
      <c r="B728" s="317" t="s">
        <v>1812</v>
      </c>
      <c r="C728" s="318"/>
      <c r="D728" s="321" t="s">
        <v>46</v>
      </c>
      <c r="E728" s="297" t="s">
        <v>1441</v>
      </c>
    </row>
    <row r="729" spans="1:5" x14ac:dyDescent="0.25">
      <c r="A729" s="316"/>
      <c r="B729" s="319"/>
      <c r="C729" s="320"/>
      <c r="D729" s="322"/>
      <c r="E729" s="298" t="s">
        <v>1442</v>
      </c>
    </row>
    <row r="730" spans="1:5" x14ac:dyDescent="0.25">
      <c r="A730" s="323" t="s">
        <v>1815</v>
      </c>
      <c r="B730" s="325" t="s">
        <v>1812</v>
      </c>
      <c r="C730" s="326"/>
      <c r="D730" s="329" t="s">
        <v>46</v>
      </c>
      <c r="E730" s="295" t="s">
        <v>1441</v>
      </c>
    </row>
    <row r="731" spans="1:5" x14ac:dyDescent="0.25">
      <c r="A731" s="331"/>
      <c r="B731" s="332"/>
      <c r="C731" s="333"/>
      <c r="D731" s="334"/>
      <c r="E731" s="296" t="s">
        <v>1442</v>
      </c>
    </row>
    <row r="732" spans="1:5" x14ac:dyDescent="0.25">
      <c r="A732" s="315" t="s">
        <v>1816</v>
      </c>
      <c r="B732" s="317" t="s">
        <v>1812</v>
      </c>
      <c r="C732" s="318"/>
      <c r="D732" s="321" t="s">
        <v>46</v>
      </c>
      <c r="E732" s="297" t="s">
        <v>1441</v>
      </c>
    </row>
    <row r="733" spans="1:5" x14ac:dyDescent="0.25">
      <c r="A733" s="316"/>
      <c r="B733" s="319"/>
      <c r="C733" s="320"/>
      <c r="D733" s="322"/>
      <c r="E733" s="298" t="s">
        <v>1442</v>
      </c>
    </row>
    <row r="734" spans="1:5" x14ac:dyDescent="0.25">
      <c r="A734" s="323" t="s">
        <v>1817</v>
      </c>
      <c r="B734" s="325" t="s">
        <v>1753</v>
      </c>
      <c r="C734" s="326"/>
      <c r="D734" s="329" t="s">
        <v>46</v>
      </c>
      <c r="E734" s="295" t="s">
        <v>1441</v>
      </c>
    </row>
    <row r="735" spans="1:5" x14ac:dyDescent="0.25">
      <c r="A735" s="331"/>
      <c r="B735" s="332"/>
      <c r="C735" s="333"/>
      <c r="D735" s="334"/>
      <c r="E735" s="296" t="s">
        <v>1442</v>
      </c>
    </row>
    <row r="736" spans="1:5" x14ac:dyDescent="0.25">
      <c r="A736" s="315" t="s">
        <v>1694</v>
      </c>
      <c r="B736" s="317"/>
      <c r="C736" s="318"/>
      <c r="D736" s="321" t="s">
        <v>46</v>
      </c>
      <c r="E736" s="297" t="s">
        <v>1441</v>
      </c>
    </row>
    <row r="737" spans="1:5" x14ac:dyDescent="0.25">
      <c r="A737" s="316"/>
      <c r="B737" s="319"/>
      <c r="C737" s="320"/>
      <c r="D737" s="322"/>
      <c r="E737" s="298" t="s">
        <v>1442</v>
      </c>
    </row>
    <row r="738" spans="1:5" x14ac:dyDescent="0.25">
      <c r="A738" s="323" t="s">
        <v>1713</v>
      </c>
      <c r="B738" s="325"/>
      <c r="C738" s="326"/>
      <c r="D738" s="329" t="s">
        <v>46</v>
      </c>
      <c r="E738" s="295" t="s">
        <v>1441</v>
      </c>
    </row>
    <row r="739" spans="1:5" x14ac:dyDescent="0.25">
      <c r="A739" s="331"/>
      <c r="B739" s="332"/>
      <c r="C739" s="333"/>
      <c r="D739" s="334"/>
      <c r="E739" s="296" t="s">
        <v>1442</v>
      </c>
    </row>
    <row r="740" spans="1:5" x14ac:dyDescent="0.25">
      <c r="A740" s="315" t="s">
        <v>1719</v>
      </c>
      <c r="B740" s="317"/>
      <c r="C740" s="318"/>
      <c r="D740" s="321" t="s">
        <v>46</v>
      </c>
      <c r="E740" s="297" t="s">
        <v>1441</v>
      </c>
    </row>
    <row r="741" spans="1:5" x14ac:dyDescent="0.25">
      <c r="A741" s="316"/>
      <c r="B741" s="319"/>
      <c r="C741" s="320"/>
      <c r="D741" s="322"/>
      <c r="E741" s="298" t="s">
        <v>1442</v>
      </c>
    </row>
    <row r="742" spans="1:5" x14ac:dyDescent="0.25">
      <c r="A742" s="323" t="s">
        <v>1732</v>
      </c>
      <c r="B742" s="325"/>
      <c r="C742" s="326"/>
      <c r="D742" s="329" t="s">
        <v>46</v>
      </c>
      <c r="E742" s="295" t="s">
        <v>1441</v>
      </c>
    </row>
    <row r="743" spans="1:5" x14ac:dyDescent="0.25">
      <c r="A743" s="331"/>
      <c r="B743" s="332"/>
      <c r="C743" s="333"/>
      <c r="D743" s="334"/>
      <c r="E743" s="296" t="s">
        <v>1442</v>
      </c>
    </row>
    <row r="744" spans="1:5" x14ac:dyDescent="0.25">
      <c r="A744" s="315" t="s">
        <v>1753</v>
      </c>
      <c r="B744" s="317"/>
      <c r="C744" s="318"/>
      <c r="D744" s="321" t="s">
        <v>46</v>
      </c>
      <c r="E744" s="297" t="s">
        <v>1441</v>
      </c>
    </row>
    <row r="745" spans="1:5" x14ac:dyDescent="0.25">
      <c r="A745" s="316"/>
      <c r="B745" s="319"/>
      <c r="C745" s="320"/>
      <c r="D745" s="322"/>
      <c r="E745" s="298" t="s">
        <v>1442</v>
      </c>
    </row>
    <row r="746" spans="1:5" x14ac:dyDescent="0.25">
      <c r="A746" s="323" t="s">
        <v>1758</v>
      </c>
      <c r="B746" s="325"/>
      <c r="C746" s="326"/>
      <c r="D746" s="329" t="s">
        <v>46</v>
      </c>
      <c r="E746" s="295" t="s">
        <v>1441</v>
      </c>
    </row>
    <row r="747" spans="1:5" x14ac:dyDescent="0.25">
      <c r="A747" s="331"/>
      <c r="B747" s="332"/>
      <c r="C747" s="333"/>
      <c r="D747" s="334"/>
      <c r="E747" s="296" t="s">
        <v>1442</v>
      </c>
    </row>
    <row r="748" spans="1:5" x14ac:dyDescent="0.25">
      <c r="A748" s="315" t="s">
        <v>1765</v>
      </c>
      <c r="B748" s="317"/>
      <c r="C748" s="318"/>
      <c r="D748" s="321" t="s">
        <v>46</v>
      </c>
      <c r="E748" s="297" t="s">
        <v>1441</v>
      </c>
    </row>
    <row r="749" spans="1:5" x14ac:dyDescent="0.25">
      <c r="A749" s="316"/>
      <c r="B749" s="319"/>
      <c r="C749" s="320"/>
      <c r="D749" s="322"/>
      <c r="E749" s="298" t="s">
        <v>1442</v>
      </c>
    </row>
    <row r="750" spans="1:5" x14ac:dyDescent="0.25">
      <c r="A750" s="323" t="s">
        <v>1774</v>
      </c>
      <c r="B750" s="325"/>
      <c r="C750" s="326"/>
      <c r="D750" s="329" t="s">
        <v>46</v>
      </c>
      <c r="E750" s="295" t="s">
        <v>1441</v>
      </c>
    </row>
    <row r="751" spans="1:5" x14ac:dyDescent="0.25">
      <c r="A751" s="331"/>
      <c r="B751" s="332"/>
      <c r="C751" s="333"/>
      <c r="D751" s="334"/>
      <c r="E751" s="296" t="s">
        <v>1442</v>
      </c>
    </row>
    <row r="752" spans="1:5" x14ac:dyDescent="0.25">
      <c r="A752" s="315" t="s">
        <v>1789</v>
      </c>
      <c r="B752" s="317"/>
      <c r="C752" s="318"/>
      <c r="D752" s="321" t="s">
        <v>46</v>
      </c>
      <c r="E752" s="297" t="s">
        <v>1441</v>
      </c>
    </row>
    <row r="753" spans="1:5" x14ac:dyDescent="0.25">
      <c r="A753" s="316"/>
      <c r="B753" s="319"/>
      <c r="C753" s="320"/>
      <c r="D753" s="322"/>
      <c r="E753" s="298" t="s">
        <v>1442</v>
      </c>
    </row>
    <row r="754" spans="1:5" x14ac:dyDescent="0.25">
      <c r="A754" s="323" t="s">
        <v>1800</v>
      </c>
      <c r="B754" s="325"/>
      <c r="C754" s="326"/>
      <c r="D754" s="329" t="s">
        <v>46</v>
      </c>
      <c r="E754" s="295" t="s">
        <v>1441</v>
      </c>
    </row>
    <row r="755" spans="1:5" x14ac:dyDescent="0.25">
      <c r="A755" s="331"/>
      <c r="B755" s="332"/>
      <c r="C755" s="333"/>
      <c r="D755" s="334"/>
      <c r="E755" s="296" t="s">
        <v>1442</v>
      </c>
    </row>
    <row r="756" spans="1:5" x14ac:dyDescent="0.25">
      <c r="A756" s="315" t="s">
        <v>1805</v>
      </c>
      <c r="B756" s="317"/>
      <c r="C756" s="318"/>
      <c r="D756" s="321" t="s">
        <v>46</v>
      </c>
      <c r="E756" s="297" t="s">
        <v>1441</v>
      </c>
    </row>
    <row r="757" spans="1:5" x14ac:dyDescent="0.25">
      <c r="A757" s="316"/>
      <c r="B757" s="319"/>
      <c r="C757" s="320"/>
      <c r="D757" s="322"/>
      <c r="E757" s="298" t="s">
        <v>1442</v>
      </c>
    </row>
    <row r="758" spans="1:5" x14ac:dyDescent="0.25">
      <c r="A758" s="323" t="s">
        <v>1740</v>
      </c>
      <c r="B758" s="325"/>
      <c r="C758" s="326"/>
      <c r="D758" s="329" t="s">
        <v>46</v>
      </c>
      <c r="E758" s="295" t="s">
        <v>1441</v>
      </c>
    </row>
    <row r="759" spans="1:5" x14ac:dyDescent="0.25">
      <c r="A759" s="331"/>
      <c r="B759" s="332"/>
      <c r="C759" s="333"/>
      <c r="D759" s="334"/>
      <c r="E759" s="296" t="s">
        <v>1442</v>
      </c>
    </row>
    <row r="760" spans="1:5" x14ac:dyDescent="0.25">
      <c r="A760" s="315" t="s">
        <v>1818</v>
      </c>
      <c r="B760" s="317" t="s">
        <v>1719</v>
      </c>
      <c r="C760" s="318"/>
      <c r="D760" s="321" t="s">
        <v>46</v>
      </c>
      <c r="E760" s="297" t="s">
        <v>1441</v>
      </c>
    </row>
    <row r="761" spans="1:5" x14ac:dyDescent="0.25">
      <c r="A761" s="316"/>
      <c r="B761" s="319"/>
      <c r="C761" s="320"/>
      <c r="D761" s="322"/>
      <c r="E761" s="298" t="s">
        <v>1442</v>
      </c>
    </row>
    <row r="762" spans="1:5" x14ac:dyDescent="0.25">
      <c r="A762" s="323" t="s">
        <v>1819</v>
      </c>
      <c r="B762" s="325" t="s">
        <v>1732</v>
      </c>
      <c r="C762" s="326"/>
      <c r="D762" s="329" t="s">
        <v>46</v>
      </c>
      <c r="E762" s="295" t="s">
        <v>1441</v>
      </c>
    </row>
    <row r="763" spans="1:5" x14ac:dyDescent="0.25">
      <c r="A763" s="331"/>
      <c r="B763" s="332"/>
      <c r="C763" s="333"/>
      <c r="D763" s="334"/>
      <c r="E763" s="296" t="s">
        <v>1442</v>
      </c>
    </row>
    <row r="764" spans="1:5" x14ac:dyDescent="0.25">
      <c r="A764" s="315" t="s">
        <v>1820</v>
      </c>
      <c r="B764" s="317" t="s">
        <v>1740</v>
      </c>
      <c r="C764" s="318"/>
      <c r="D764" s="321" t="s">
        <v>46</v>
      </c>
      <c r="E764" s="297" t="s">
        <v>1441</v>
      </c>
    </row>
    <row r="765" spans="1:5" x14ac:dyDescent="0.25">
      <c r="A765" s="316"/>
      <c r="B765" s="319"/>
      <c r="C765" s="320"/>
      <c r="D765" s="322"/>
      <c r="E765" s="298" t="s">
        <v>1442</v>
      </c>
    </row>
    <row r="766" spans="1:5" x14ac:dyDescent="0.25">
      <c r="A766" s="323" t="s">
        <v>1821</v>
      </c>
      <c r="B766" s="325" t="s">
        <v>1765</v>
      </c>
      <c r="C766" s="326"/>
      <c r="D766" s="329" t="s">
        <v>46</v>
      </c>
      <c r="E766" s="295" t="s">
        <v>1441</v>
      </c>
    </row>
    <row r="767" spans="1:5" x14ac:dyDescent="0.25">
      <c r="A767" s="331"/>
      <c r="B767" s="332"/>
      <c r="C767" s="333"/>
      <c r="D767" s="334"/>
      <c r="E767" s="296" t="s">
        <v>1442</v>
      </c>
    </row>
    <row r="768" spans="1:5" x14ac:dyDescent="0.25">
      <c r="A768" s="315" t="s">
        <v>1822</v>
      </c>
      <c r="B768" s="317" t="s">
        <v>1774</v>
      </c>
      <c r="C768" s="318"/>
      <c r="D768" s="321" t="s">
        <v>46</v>
      </c>
      <c r="E768" s="297" t="s">
        <v>1441</v>
      </c>
    </row>
    <row r="769" spans="1:5" x14ac:dyDescent="0.25">
      <c r="A769" s="316"/>
      <c r="B769" s="319"/>
      <c r="C769" s="320"/>
      <c r="D769" s="322"/>
      <c r="E769" s="298" t="s">
        <v>1442</v>
      </c>
    </row>
    <row r="770" spans="1:5" x14ac:dyDescent="0.25">
      <c r="A770" s="323" t="s">
        <v>1823</v>
      </c>
      <c r="B770" s="325" t="s">
        <v>1800</v>
      </c>
      <c r="C770" s="326"/>
      <c r="D770" s="329" t="s">
        <v>46</v>
      </c>
      <c r="E770" s="295" t="s">
        <v>1441</v>
      </c>
    </row>
    <row r="771" spans="1:5" x14ac:dyDescent="0.25">
      <c r="A771" s="331"/>
      <c r="B771" s="332"/>
      <c r="C771" s="333"/>
      <c r="D771" s="334"/>
      <c r="E771" s="296" t="s">
        <v>1442</v>
      </c>
    </row>
    <row r="772" spans="1:5" x14ac:dyDescent="0.25">
      <c r="A772" s="315" t="s">
        <v>1824</v>
      </c>
      <c r="B772" s="317" t="s">
        <v>1812</v>
      </c>
      <c r="C772" s="318"/>
      <c r="D772" s="321" t="s">
        <v>46</v>
      </c>
      <c r="E772" s="297" t="s">
        <v>1441</v>
      </c>
    </row>
    <row r="773" spans="1:5" x14ac:dyDescent="0.25">
      <c r="A773" s="316"/>
      <c r="B773" s="319"/>
      <c r="C773" s="320"/>
      <c r="D773" s="322"/>
      <c r="E773" s="298" t="s">
        <v>1442</v>
      </c>
    </row>
    <row r="774" spans="1:5" x14ac:dyDescent="0.25">
      <c r="A774" s="323" t="s">
        <v>1812</v>
      </c>
      <c r="B774" s="325"/>
      <c r="C774" s="326"/>
      <c r="D774" s="329" t="s">
        <v>46</v>
      </c>
      <c r="E774" s="295" t="s">
        <v>1441</v>
      </c>
    </row>
    <row r="775" spans="1:5" x14ac:dyDescent="0.25">
      <c r="A775" s="331"/>
      <c r="B775" s="332"/>
      <c r="C775" s="333"/>
      <c r="D775" s="334"/>
      <c r="E775" s="296" t="s">
        <v>1442</v>
      </c>
    </row>
    <row r="776" spans="1:5" x14ac:dyDescent="0.25">
      <c r="A776" s="293" t="s">
        <v>1825</v>
      </c>
      <c r="B776" s="337"/>
      <c r="C776" s="338"/>
      <c r="D776" s="283" t="s">
        <v>46</v>
      </c>
      <c r="E776" s="294"/>
    </row>
    <row r="777" spans="1:5" x14ac:dyDescent="0.25">
      <c r="A777" s="323" t="s">
        <v>1826</v>
      </c>
      <c r="B777" s="325" t="s">
        <v>1694</v>
      </c>
      <c r="C777" s="326"/>
      <c r="D777" s="329" t="s">
        <v>46</v>
      </c>
      <c r="E777" s="295" t="s">
        <v>1441</v>
      </c>
    </row>
    <row r="778" spans="1:5" x14ac:dyDescent="0.25">
      <c r="A778" s="331"/>
      <c r="B778" s="332"/>
      <c r="C778" s="333"/>
      <c r="D778" s="334"/>
      <c r="E778" s="296" t="s">
        <v>1442</v>
      </c>
    </row>
    <row r="779" spans="1:5" x14ac:dyDescent="0.25">
      <c r="A779" s="315" t="s">
        <v>1827</v>
      </c>
      <c r="B779" s="317" t="s">
        <v>1812</v>
      </c>
      <c r="C779" s="318"/>
      <c r="D779" s="321" t="s">
        <v>46</v>
      </c>
      <c r="E779" s="297" t="s">
        <v>1441</v>
      </c>
    </row>
    <row r="780" spans="1:5" x14ac:dyDescent="0.25">
      <c r="A780" s="316"/>
      <c r="B780" s="319"/>
      <c r="C780" s="320"/>
      <c r="D780" s="322"/>
      <c r="E780" s="298" t="s">
        <v>1442</v>
      </c>
    </row>
    <row r="781" spans="1:5" x14ac:dyDescent="0.25">
      <c r="A781" s="323" t="s">
        <v>1828</v>
      </c>
      <c r="B781" s="325" t="s">
        <v>1792</v>
      </c>
      <c r="C781" s="326"/>
      <c r="D781" s="329" t="s">
        <v>46</v>
      </c>
      <c r="E781" s="295" t="s">
        <v>1441</v>
      </c>
    </row>
    <row r="782" spans="1:5" x14ac:dyDescent="0.25">
      <c r="A782" s="331"/>
      <c r="B782" s="332"/>
      <c r="C782" s="333"/>
      <c r="D782" s="334"/>
      <c r="E782" s="296" t="s">
        <v>1442</v>
      </c>
    </row>
    <row r="783" spans="1:5" x14ac:dyDescent="0.25">
      <c r="A783" s="315" t="s">
        <v>1829</v>
      </c>
      <c r="B783" s="317" t="s">
        <v>1812</v>
      </c>
      <c r="C783" s="318"/>
      <c r="D783" s="321" t="s">
        <v>46</v>
      </c>
      <c r="E783" s="297" t="s">
        <v>1441</v>
      </c>
    </row>
    <row r="784" spans="1:5" x14ac:dyDescent="0.25">
      <c r="A784" s="316"/>
      <c r="B784" s="319"/>
      <c r="C784" s="320"/>
      <c r="D784" s="322"/>
      <c r="E784" s="298" t="s">
        <v>1442</v>
      </c>
    </row>
    <row r="785" spans="1:5" x14ac:dyDescent="0.25">
      <c r="A785" s="323" t="s">
        <v>1830</v>
      </c>
      <c r="B785" s="325" t="s">
        <v>1732</v>
      </c>
      <c r="C785" s="326"/>
      <c r="D785" s="329" t="s">
        <v>46</v>
      </c>
      <c r="E785" s="295" t="s">
        <v>1441</v>
      </c>
    </row>
    <row r="786" spans="1:5" x14ac:dyDescent="0.25">
      <c r="A786" s="331"/>
      <c r="B786" s="332"/>
      <c r="C786" s="333"/>
      <c r="D786" s="334"/>
      <c r="E786" s="296" t="s">
        <v>1442</v>
      </c>
    </row>
    <row r="787" spans="1:5" x14ac:dyDescent="0.25">
      <c r="A787" s="315" t="s">
        <v>1831</v>
      </c>
      <c r="B787" s="317" t="s">
        <v>1732</v>
      </c>
      <c r="C787" s="318"/>
      <c r="D787" s="321" t="s">
        <v>46</v>
      </c>
      <c r="E787" s="297" t="s">
        <v>1441</v>
      </c>
    </row>
    <row r="788" spans="1:5" x14ac:dyDescent="0.25">
      <c r="A788" s="316"/>
      <c r="B788" s="319"/>
      <c r="C788" s="320"/>
      <c r="D788" s="322"/>
      <c r="E788" s="298" t="s">
        <v>1442</v>
      </c>
    </row>
    <row r="789" spans="1:5" x14ac:dyDescent="0.25">
      <c r="A789" s="323" t="s">
        <v>1792</v>
      </c>
      <c r="B789" s="325"/>
      <c r="C789" s="326"/>
      <c r="D789" s="329" t="s">
        <v>46</v>
      </c>
      <c r="E789" s="295" t="s">
        <v>1441</v>
      </c>
    </row>
    <row r="790" spans="1:5" x14ac:dyDescent="0.25">
      <c r="A790" s="331"/>
      <c r="B790" s="332"/>
      <c r="C790" s="333"/>
      <c r="D790" s="334"/>
      <c r="E790" s="296" t="s">
        <v>1442</v>
      </c>
    </row>
    <row r="791" spans="1:5" x14ac:dyDescent="0.25">
      <c r="A791" s="315" t="s">
        <v>1832</v>
      </c>
      <c r="B791" s="317"/>
      <c r="C791" s="318"/>
      <c r="D791" s="321" t="s">
        <v>47</v>
      </c>
      <c r="E791" s="297" t="s">
        <v>1441</v>
      </c>
    </row>
    <row r="792" spans="1:5" x14ac:dyDescent="0.25">
      <c r="A792" s="316"/>
      <c r="B792" s="319"/>
      <c r="C792" s="320"/>
      <c r="D792" s="322"/>
      <c r="E792" s="298" t="s">
        <v>1442</v>
      </c>
    </row>
    <row r="793" spans="1:5" x14ac:dyDescent="0.25">
      <c r="A793" s="323" t="s">
        <v>1833</v>
      </c>
      <c r="B793" s="325"/>
      <c r="C793" s="326"/>
      <c r="D793" s="329" t="s">
        <v>47</v>
      </c>
      <c r="E793" s="295" t="s">
        <v>1441</v>
      </c>
    </row>
    <row r="794" spans="1:5" x14ac:dyDescent="0.25">
      <c r="A794" s="331"/>
      <c r="B794" s="332"/>
      <c r="C794" s="333"/>
      <c r="D794" s="334"/>
      <c r="E794" s="296" t="s">
        <v>1442</v>
      </c>
    </row>
    <row r="795" spans="1:5" x14ac:dyDescent="0.25">
      <c r="A795" s="315" t="s">
        <v>1834</v>
      </c>
      <c r="B795" s="317"/>
      <c r="C795" s="318"/>
      <c r="D795" s="321" t="s">
        <v>47</v>
      </c>
      <c r="E795" s="297" t="s">
        <v>1441</v>
      </c>
    </row>
    <row r="796" spans="1:5" x14ac:dyDescent="0.25">
      <c r="A796" s="316"/>
      <c r="B796" s="319"/>
      <c r="C796" s="320"/>
      <c r="D796" s="322"/>
      <c r="E796" s="298" t="s">
        <v>1442</v>
      </c>
    </row>
    <row r="797" spans="1:5" x14ac:dyDescent="0.25">
      <c r="A797" s="323" t="s">
        <v>1835</v>
      </c>
      <c r="B797" s="325"/>
      <c r="C797" s="326"/>
      <c r="D797" s="329" t="s">
        <v>47</v>
      </c>
      <c r="E797" s="295" t="s">
        <v>1441</v>
      </c>
    </row>
    <row r="798" spans="1:5" x14ac:dyDescent="0.25">
      <c r="A798" s="331"/>
      <c r="B798" s="332"/>
      <c r="C798" s="333"/>
      <c r="D798" s="334"/>
      <c r="E798" s="296" t="s">
        <v>1442</v>
      </c>
    </row>
    <row r="799" spans="1:5" x14ac:dyDescent="0.25">
      <c r="A799" s="315" t="s">
        <v>1836</v>
      </c>
      <c r="B799" s="317"/>
      <c r="C799" s="318"/>
      <c r="D799" s="321" t="s">
        <v>47</v>
      </c>
      <c r="E799" s="297" t="s">
        <v>1441</v>
      </c>
    </row>
    <row r="800" spans="1:5" x14ac:dyDescent="0.25">
      <c r="A800" s="316"/>
      <c r="B800" s="319"/>
      <c r="C800" s="320"/>
      <c r="D800" s="322"/>
      <c r="E800" s="298" t="s">
        <v>1442</v>
      </c>
    </row>
    <row r="801" spans="1:5" x14ac:dyDescent="0.25">
      <c r="A801" s="323" t="s">
        <v>1837</v>
      </c>
      <c r="B801" s="325"/>
      <c r="C801" s="326"/>
      <c r="D801" s="329" t="s">
        <v>47</v>
      </c>
      <c r="E801" s="295" t="s">
        <v>1441</v>
      </c>
    </row>
    <row r="802" spans="1:5" x14ac:dyDescent="0.25">
      <c r="A802" s="331"/>
      <c r="B802" s="332"/>
      <c r="C802" s="333"/>
      <c r="D802" s="334"/>
      <c r="E802" s="296" t="s">
        <v>1442</v>
      </c>
    </row>
    <row r="803" spans="1:5" x14ac:dyDescent="0.25">
      <c r="A803" s="315" t="s">
        <v>1838</v>
      </c>
      <c r="B803" s="317"/>
      <c r="C803" s="318"/>
      <c r="D803" s="321" t="s">
        <v>47</v>
      </c>
      <c r="E803" s="297" t="s">
        <v>1441</v>
      </c>
    </row>
    <row r="804" spans="1:5" x14ac:dyDescent="0.25">
      <c r="A804" s="316"/>
      <c r="B804" s="319"/>
      <c r="C804" s="320"/>
      <c r="D804" s="322"/>
      <c r="E804" s="298" t="s">
        <v>1442</v>
      </c>
    </row>
    <row r="805" spans="1:5" x14ac:dyDescent="0.25">
      <c r="A805" s="323" t="s">
        <v>1839</v>
      </c>
      <c r="B805" s="325"/>
      <c r="C805" s="326"/>
      <c r="D805" s="329" t="s">
        <v>47</v>
      </c>
      <c r="E805" s="295" t="s">
        <v>1441</v>
      </c>
    </row>
    <row r="806" spans="1:5" x14ac:dyDescent="0.25">
      <c r="A806" s="331"/>
      <c r="B806" s="332"/>
      <c r="C806" s="333"/>
      <c r="D806" s="334"/>
      <c r="E806" s="296" t="s">
        <v>1442</v>
      </c>
    </row>
    <row r="807" spans="1:5" x14ac:dyDescent="0.25">
      <c r="A807" s="315" t="s">
        <v>1840</v>
      </c>
      <c r="B807" s="317"/>
      <c r="C807" s="318"/>
      <c r="D807" s="321" t="s">
        <v>47</v>
      </c>
      <c r="E807" s="297" t="s">
        <v>1441</v>
      </c>
    </row>
    <row r="808" spans="1:5" x14ac:dyDescent="0.25">
      <c r="A808" s="316"/>
      <c r="B808" s="319"/>
      <c r="C808" s="320"/>
      <c r="D808" s="322"/>
      <c r="E808" s="298" t="s">
        <v>1442</v>
      </c>
    </row>
    <row r="809" spans="1:5" x14ac:dyDescent="0.25">
      <c r="A809" s="323" t="s">
        <v>1841</v>
      </c>
      <c r="B809" s="325"/>
      <c r="C809" s="326"/>
      <c r="D809" s="329" t="s">
        <v>47</v>
      </c>
      <c r="E809" s="295" t="s">
        <v>1441</v>
      </c>
    </row>
    <row r="810" spans="1:5" x14ac:dyDescent="0.25">
      <c r="A810" s="331"/>
      <c r="B810" s="332"/>
      <c r="C810" s="333"/>
      <c r="D810" s="334"/>
      <c r="E810" s="296" t="s">
        <v>1442</v>
      </c>
    </row>
    <row r="811" spans="1:5" x14ac:dyDescent="0.25">
      <c r="A811" s="315" t="s">
        <v>1842</v>
      </c>
      <c r="B811" s="317"/>
      <c r="C811" s="318"/>
      <c r="D811" s="321" t="s">
        <v>47</v>
      </c>
      <c r="E811" s="297" t="s">
        <v>1441</v>
      </c>
    </row>
    <row r="812" spans="1:5" x14ac:dyDescent="0.25">
      <c r="A812" s="316"/>
      <c r="B812" s="319"/>
      <c r="C812" s="320"/>
      <c r="D812" s="322"/>
      <c r="E812" s="298" t="s">
        <v>1442</v>
      </c>
    </row>
    <row r="813" spans="1:5" x14ac:dyDescent="0.25">
      <c r="A813" s="323" t="s">
        <v>1843</v>
      </c>
      <c r="B813" s="325"/>
      <c r="C813" s="326"/>
      <c r="D813" s="329" t="s">
        <v>47</v>
      </c>
      <c r="E813" s="295" t="s">
        <v>1441</v>
      </c>
    </row>
    <row r="814" spans="1:5" x14ac:dyDescent="0.25">
      <c r="A814" s="331"/>
      <c r="B814" s="332"/>
      <c r="C814" s="333"/>
      <c r="D814" s="334"/>
      <c r="E814" s="296" t="s">
        <v>1442</v>
      </c>
    </row>
    <row r="815" spans="1:5" x14ac:dyDescent="0.25">
      <c r="A815" s="315" t="s">
        <v>1844</v>
      </c>
      <c r="B815" s="317"/>
      <c r="C815" s="318"/>
      <c r="D815" s="321" t="s">
        <v>47</v>
      </c>
      <c r="E815" s="297" t="s">
        <v>1441</v>
      </c>
    </row>
    <row r="816" spans="1:5" x14ac:dyDescent="0.25">
      <c r="A816" s="316"/>
      <c r="B816" s="319"/>
      <c r="C816" s="320"/>
      <c r="D816" s="322"/>
      <c r="E816" s="298" t="s">
        <v>1442</v>
      </c>
    </row>
    <row r="817" spans="1:5" x14ac:dyDescent="0.25">
      <c r="A817" s="323" t="s">
        <v>1845</v>
      </c>
      <c r="B817" s="325"/>
      <c r="C817" s="326"/>
      <c r="D817" s="329" t="s">
        <v>47</v>
      </c>
      <c r="E817" s="295" t="s">
        <v>1441</v>
      </c>
    </row>
    <row r="818" spans="1:5" x14ac:dyDescent="0.25">
      <c r="A818" s="331"/>
      <c r="B818" s="332"/>
      <c r="C818" s="333"/>
      <c r="D818" s="334"/>
      <c r="E818" s="296" t="s">
        <v>1442</v>
      </c>
    </row>
    <row r="819" spans="1:5" x14ac:dyDescent="0.25">
      <c r="A819" s="315" t="s">
        <v>1846</v>
      </c>
      <c r="B819" s="317"/>
      <c r="C819" s="318"/>
      <c r="D819" s="321" t="s">
        <v>47</v>
      </c>
      <c r="E819" s="297" t="s">
        <v>1441</v>
      </c>
    </row>
    <row r="820" spans="1:5" x14ac:dyDescent="0.25">
      <c r="A820" s="316"/>
      <c r="B820" s="319"/>
      <c r="C820" s="320"/>
      <c r="D820" s="322"/>
      <c r="E820" s="298" t="s">
        <v>1442</v>
      </c>
    </row>
    <row r="821" spans="1:5" x14ac:dyDescent="0.25">
      <c r="A821" s="323" t="s">
        <v>1847</v>
      </c>
      <c r="B821" s="325"/>
      <c r="C821" s="326"/>
      <c r="D821" s="329" t="s">
        <v>47</v>
      </c>
      <c r="E821" s="295" t="s">
        <v>1441</v>
      </c>
    </row>
    <row r="822" spans="1:5" x14ac:dyDescent="0.25">
      <c r="A822" s="331"/>
      <c r="B822" s="332"/>
      <c r="C822" s="333"/>
      <c r="D822" s="334"/>
      <c r="E822" s="296" t="s">
        <v>1442</v>
      </c>
    </row>
    <row r="823" spans="1:5" x14ac:dyDescent="0.25">
      <c r="A823" s="315" t="s">
        <v>1848</v>
      </c>
      <c r="B823" s="317"/>
      <c r="C823" s="318"/>
      <c r="D823" s="321" t="s">
        <v>47</v>
      </c>
      <c r="E823" s="297" t="s">
        <v>1441</v>
      </c>
    </row>
    <row r="824" spans="1:5" x14ac:dyDescent="0.25">
      <c r="A824" s="316"/>
      <c r="B824" s="319"/>
      <c r="C824" s="320"/>
      <c r="D824" s="322"/>
      <c r="E824" s="298" t="s">
        <v>1442</v>
      </c>
    </row>
    <row r="825" spans="1:5" x14ac:dyDescent="0.25">
      <c r="A825" s="323" t="s">
        <v>1849</v>
      </c>
      <c r="B825" s="325"/>
      <c r="C825" s="326"/>
      <c r="D825" s="329" t="s">
        <v>47</v>
      </c>
      <c r="E825" s="295" t="s">
        <v>1441</v>
      </c>
    </row>
    <row r="826" spans="1:5" x14ac:dyDescent="0.25">
      <c r="A826" s="331"/>
      <c r="B826" s="332"/>
      <c r="C826" s="333"/>
      <c r="D826" s="334"/>
      <c r="E826" s="296" t="s">
        <v>1442</v>
      </c>
    </row>
    <row r="827" spans="1:5" x14ac:dyDescent="0.25">
      <c r="A827" s="315" t="s">
        <v>1850</v>
      </c>
      <c r="B827" s="317" t="s">
        <v>1851</v>
      </c>
      <c r="C827" s="318"/>
      <c r="D827" s="321" t="s">
        <v>47</v>
      </c>
      <c r="E827" s="297" t="s">
        <v>1441</v>
      </c>
    </row>
    <row r="828" spans="1:5" x14ac:dyDescent="0.25">
      <c r="A828" s="316"/>
      <c r="B828" s="319"/>
      <c r="C828" s="320"/>
      <c r="D828" s="322"/>
      <c r="E828" s="298" t="s">
        <v>1442</v>
      </c>
    </row>
    <row r="829" spans="1:5" x14ac:dyDescent="0.25">
      <c r="A829" s="323" t="s">
        <v>1852</v>
      </c>
      <c r="B829" s="325" t="s">
        <v>1851</v>
      </c>
      <c r="C829" s="326"/>
      <c r="D829" s="329" t="s">
        <v>47</v>
      </c>
      <c r="E829" s="295" t="s">
        <v>1441</v>
      </c>
    </row>
    <row r="830" spans="1:5" x14ac:dyDescent="0.25">
      <c r="A830" s="331"/>
      <c r="B830" s="332"/>
      <c r="C830" s="333"/>
      <c r="D830" s="334"/>
      <c r="E830" s="296" t="s">
        <v>1442</v>
      </c>
    </row>
    <row r="831" spans="1:5" x14ac:dyDescent="0.25">
      <c r="A831" s="315" t="s">
        <v>1853</v>
      </c>
      <c r="B831" s="317" t="s">
        <v>1851</v>
      </c>
      <c r="C831" s="318"/>
      <c r="D831" s="321" t="s">
        <v>47</v>
      </c>
      <c r="E831" s="297" t="s">
        <v>1441</v>
      </c>
    </row>
    <row r="832" spans="1:5" x14ac:dyDescent="0.25">
      <c r="A832" s="316"/>
      <c r="B832" s="319"/>
      <c r="C832" s="320"/>
      <c r="D832" s="322"/>
      <c r="E832" s="298" t="s">
        <v>1442</v>
      </c>
    </row>
    <row r="833" spans="1:5" x14ac:dyDescent="0.25">
      <c r="A833" s="323" t="s">
        <v>1854</v>
      </c>
      <c r="B833" s="325" t="s">
        <v>1851</v>
      </c>
      <c r="C833" s="326"/>
      <c r="D833" s="329" t="s">
        <v>47</v>
      </c>
      <c r="E833" s="295" t="s">
        <v>1441</v>
      </c>
    </row>
    <row r="834" spans="1:5" x14ac:dyDescent="0.25">
      <c r="A834" s="331"/>
      <c r="B834" s="332"/>
      <c r="C834" s="333"/>
      <c r="D834" s="334"/>
      <c r="E834" s="296" t="s">
        <v>1442</v>
      </c>
    </row>
    <row r="835" spans="1:5" x14ac:dyDescent="0.25">
      <c r="A835" s="315" t="s">
        <v>1855</v>
      </c>
      <c r="B835" s="317" t="s">
        <v>1851</v>
      </c>
      <c r="C835" s="318"/>
      <c r="D835" s="321" t="s">
        <v>47</v>
      </c>
      <c r="E835" s="297" t="s">
        <v>1441</v>
      </c>
    </row>
    <row r="836" spans="1:5" x14ac:dyDescent="0.25">
      <c r="A836" s="316"/>
      <c r="B836" s="319"/>
      <c r="C836" s="320"/>
      <c r="D836" s="322"/>
      <c r="E836" s="298" t="s">
        <v>1442</v>
      </c>
    </row>
    <row r="837" spans="1:5" x14ac:dyDescent="0.25">
      <c r="A837" s="323" t="s">
        <v>1856</v>
      </c>
      <c r="B837" s="325" t="s">
        <v>1851</v>
      </c>
      <c r="C837" s="326"/>
      <c r="D837" s="329" t="s">
        <v>47</v>
      </c>
      <c r="E837" s="295" t="s">
        <v>1441</v>
      </c>
    </row>
    <row r="838" spans="1:5" x14ac:dyDescent="0.25">
      <c r="A838" s="331"/>
      <c r="B838" s="332"/>
      <c r="C838" s="333"/>
      <c r="D838" s="334"/>
      <c r="E838" s="296" t="s">
        <v>1442</v>
      </c>
    </row>
    <row r="839" spans="1:5" x14ac:dyDescent="0.25">
      <c r="A839" s="315" t="s">
        <v>1857</v>
      </c>
      <c r="B839" s="317" t="s">
        <v>1851</v>
      </c>
      <c r="C839" s="318"/>
      <c r="D839" s="321" t="s">
        <v>47</v>
      </c>
      <c r="E839" s="297" t="s">
        <v>1441</v>
      </c>
    </row>
    <row r="840" spans="1:5" x14ac:dyDescent="0.25">
      <c r="A840" s="316"/>
      <c r="B840" s="319"/>
      <c r="C840" s="320"/>
      <c r="D840" s="322"/>
      <c r="E840" s="298" t="s">
        <v>1442</v>
      </c>
    </row>
    <row r="841" spans="1:5" x14ac:dyDescent="0.25">
      <c r="A841" s="323" t="s">
        <v>1858</v>
      </c>
      <c r="B841" s="325" t="s">
        <v>1851</v>
      </c>
      <c r="C841" s="326"/>
      <c r="D841" s="329" t="s">
        <v>47</v>
      </c>
      <c r="E841" s="295" t="s">
        <v>1441</v>
      </c>
    </row>
    <row r="842" spans="1:5" x14ac:dyDescent="0.25">
      <c r="A842" s="331"/>
      <c r="B842" s="332"/>
      <c r="C842" s="333"/>
      <c r="D842" s="334"/>
      <c r="E842" s="296" t="s">
        <v>1442</v>
      </c>
    </row>
    <row r="843" spans="1:5" x14ac:dyDescent="0.25">
      <c r="A843" s="315" t="s">
        <v>1859</v>
      </c>
      <c r="B843" s="317" t="s">
        <v>1851</v>
      </c>
      <c r="C843" s="318"/>
      <c r="D843" s="321" t="s">
        <v>47</v>
      </c>
      <c r="E843" s="297" t="s">
        <v>1441</v>
      </c>
    </row>
    <row r="844" spans="1:5" x14ac:dyDescent="0.25">
      <c r="A844" s="316"/>
      <c r="B844" s="319"/>
      <c r="C844" s="320"/>
      <c r="D844" s="322"/>
      <c r="E844" s="298" t="s">
        <v>1442</v>
      </c>
    </row>
    <row r="845" spans="1:5" x14ac:dyDescent="0.25">
      <c r="A845" s="323" t="s">
        <v>1860</v>
      </c>
      <c r="B845" s="325" t="s">
        <v>1851</v>
      </c>
      <c r="C845" s="326"/>
      <c r="D845" s="329" t="s">
        <v>47</v>
      </c>
      <c r="E845" s="295" t="s">
        <v>1441</v>
      </c>
    </row>
    <row r="846" spans="1:5" x14ac:dyDescent="0.25">
      <c r="A846" s="331"/>
      <c r="B846" s="332"/>
      <c r="C846" s="333"/>
      <c r="D846" s="334"/>
      <c r="E846" s="296" t="s">
        <v>1442</v>
      </c>
    </row>
    <row r="847" spans="1:5" x14ac:dyDescent="0.25">
      <c r="A847" s="315" t="s">
        <v>1861</v>
      </c>
      <c r="B847" s="317" t="s">
        <v>1851</v>
      </c>
      <c r="C847" s="318"/>
      <c r="D847" s="321" t="s">
        <v>47</v>
      </c>
      <c r="E847" s="297" t="s">
        <v>1441</v>
      </c>
    </row>
    <row r="848" spans="1:5" x14ac:dyDescent="0.25">
      <c r="A848" s="316"/>
      <c r="B848" s="319"/>
      <c r="C848" s="320"/>
      <c r="D848" s="322"/>
      <c r="E848" s="298" t="s">
        <v>1442</v>
      </c>
    </row>
    <row r="849" spans="1:5" x14ac:dyDescent="0.25">
      <c r="A849" s="323" t="s">
        <v>1862</v>
      </c>
      <c r="B849" s="325" t="s">
        <v>1851</v>
      </c>
      <c r="C849" s="326"/>
      <c r="D849" s="329" t="s">
        <v>47</v>
      </c>
      <c r="E849" s="295" t="s">
        <v>1441</v>
      </c>
    </row>
    <row r="850" spans="1:5" x14ac:dyDescent="0.25">
      <c r="A850" s="331"/>
      <c r="B850" s="332"/>
      <c r="C850" s="333"/>
      <c r="D850" s="334"/>
      <c r="E850" s="296" t="s">
        <v>1442</v>
      </c>
    </row>
    <row r="851" spans="1:5" x14ac:dyDescent="0.25">
      <c r="A851" s="315" t="s">
        <v>1560</v>
      </c>
      <c r="B851" s="317" t="s">
        <v>1851</v>
      </c>
      <c r="C851" s="318"/>
      <c r="D851" s="321" t="s">
        <v>47</v>
      </c>
      <c r="E851" s="297" t="s">
        <v>1441</v>
      </c>
    </row>
    <row r="852" spans="1:5" x14ac:dyDescent="0.25">
      <c r="A852" s="316"/>
      <c r="B852" s="319"/>
      <c r="C852" s="320"/>
      <c r="D852" s="322"/>
      <c r="E852" s="298" t="s">
        <v>1442</v>
      </c>
    </row>
    <row r="853" spans="1:5" x14ac:dyDescent="0.25">
      <c r="A853" s="323" t="s">
        <v>1863</v>
      </c>
      <c r="B853" s="325" t="s">
        <v>1851</v>
      </c>
      <c r="C853" s="326"/>
      <c r="D853" s="329" t="s">
        <v>47</v>
      </c>
      <c r="E853" s="295" t="s">
        <v>1441</v>
      </c>
    </row>
    <row r="854" spans="1:5" x14ac:dyDescent="0.25">
      <c r="A854" s="331"/>
      <c r="B854" s="332"/>
      <c r="C854" s="333"/>
      <c r="D854" s="334"/>
      <c r="E854" s="296" t="s">
        <v>1442</v>
      </c>
    </row>
    <row r="855" spans="1:5" x14ac:dyDescent="0.25">
      <c r="A855" s="315" t="s">
        <v>1864</v>
      </c>
      <c r="B855" s="317" t="s">
        <v>1851</v>
      </c>
      <c r="C855" s="318"/>
      <c r="D855" s="321" t="s">
        <v>47</v>
      </c>
      <c r="E855" s="297" t="s">
        <v>1441</v>
      </c>
    </row>
    <row r="856" spans="1:5" x14ac:dyDescent="0.25">
      <c r="A856" s="316"/>
      <c r="B856" s="319"/>
      <c r="C856" s="320"/>
      <c r="D856" s="322"/>
      <c r="E856" s="298" t="s">
        <v>1442</v>
      </c>
    </row>
    <row r="857" spans="1:5" x14ac:dyDescent="0.25">
      <c r="A857" s="323" t="s">
        <v>1865</v>
      </c>
      <c r="B857" s="325" t="s">
        <v>1851</v>
      </c>
      <c r="C857" s="326"/>
      <c r="D857" s="329" t="s">
        <v>47</v>
      </c>
      <c r="E857" s="295" t="s">
        <v>1441</v>
      </c>
    </row>
    <row r="858" spans="1:5" x14ac:dyDescent="0.25">
      <c r="A858" s="331"/>
      <c r="B858" s="332"/>
      <c r="C858" s="333"/>
      <c r="D858" s="334"/>
      <c r="E858" s="296" t="s">
        <v>1442</v>
      </c>
    </row>
    <row r="859" spans="1:5" x14ac:dyDescent="0.25">
      <c r="A859" s="315" t="s">
        <v>1866</v>
      </c>
      <c r="B859" s="317" t="s">
        <v>1851</v>
      </c>
      <c r="C859" s="318"/>
      <c r="D859" s="321" t="s">
        <v>47</v>
      </c>
      <c r="E859" s="297" t="s">
        <v>1441</v>
      </c>
    </row>
    <row r="860" spans="1:5" x14ac:dyDescent="0.25">
      <c r="A860" s="316"/>
      <c r="B860" s="319"/>
      <c r="C860" s="320"/>
      <c r="D860" s="322"/>
      <c r="E860" s="298" t="s">
        <v>1442</v>
      </c>
    </row>
    <row r="861" spans="1:5" x14ac:dyDescent="0.25">
      <c r="A861" s="323" t="s">
        <v>1867</v>
      </c>
      <c r="B861" s="325" t="s">
        <v>1851</v>
      </c>
      <c r="C861" s="326"/>
      <c r="D861" s="329" t="s">
        <v>47</v>
      </c>
      <c r="E861" s="295" t="s">
        <v>1441</v>
      </c>
    </row>
    <row r="862" spans="1:5" x14ac:dyDescent="0.25">
      <c r="A862" s="331"/>
      <c r="B862" s="332"/>
      <c r="C862" s="333"/>
      <c r="D862" s="334"/>
      <c r="E862" s="296" t="s">
        <v>1442</v>
      </c>
    </row>
    <row r="863" spans="1:5" x14ac:dyDescent="0.25">
      <c r="A863" s="315" t="s">
        <v>1868</v>
      </c>
      <c r="B863" s="317" t="s">
        <v>1851</v>
      </c>
      <c r="C863" s="318"/>
      <c r="D863" s="321" t="s">
        <v>47</v>
      </c>
      <c r="E863" s="297" t="s">
        <v>1441</v>
      </c>
    </row>
    <row r="864" spans="1:5" x14ac:dyDescent="0.25">
      <c r="A864" s="316"/>
      <c r="B864" s="319"/>
      <c r="C864" s="320"/>
      <c r="D864" s="322"/>
      <c r="E864" s="298" t="s">
        <v>1442</v>
      </c>
    </row>
    <row r="865" spans="1:5" x14ac:dyDescent="0.25">
      <c r="A865" s="323" t="s">
        <v>1869</v>
      </c>
      <c r="B865" s="325" t="s">
        <v>1851</v>
      </c>
      <c r="C865" s="326"/>
      <c r="D865" s="329" t="s">
        <v>47</v>
      </c>
      <c r="E865" s="295" t="s">
        <v>1441</v>
      </c>
    </row>
    <row r="866" spans="1:5" x14ac:dyDescent="0.25">
      <c r="A866" s="331"/>
      <c r="B866" s="332"/>
      <c r="C866" s="333"/>
      <c r="D866" s="334"/>
      <c r="E866" s="296" t="s">
        <v>1442</v>
      </c>
    </row>
    <row r="867" spans="1:5" x14ac:dyDescent="0.25">
      <c r="A867" s="315" t="s">
        <v>1870</v>
      </c>
      <c r="B867" s="317" t="s">
        <v>1851</v>
      </c>
      <c r="C867" s="318"/>
      <c r="D867" s="321" t="s">
        <v>47</v>
      </c>
      <c r="E867" s="297" t="s">
        <v>1441</v>
      </c>
    </row>
    <row r="868" spans="1:5" x14ac:dyDescent="0.25">
      <c r="A868" s="316"/>
      <c r="B868" s="319"/>
      <c r="C868" s="320"/>
      <c r="D868" s="322"/>
      <c r="E868" s="298" t="s">
        <v>1442</v>
      </c>
    </row>
    <row r="869" spans="1:5" x14ac:dyDescent="0.25">
      <c r="A869" s="323" t="s">
        <v>1871</v>
      </c>
      <c r="B869" s="325" t="s">
        <v>1851</v>
      </c>
      <c r="C869" s="326"/>
      <c r="D869" s="329" t="s">
        <v>47</v>
      </c>
      <c r="E869" s="295" t="s">
        <v>1441</v>
      </c>
    </row>
    <row r="870" spans="1:5" x14ac:dyDescent="0.25">
      <c r="A870" s="331"/>
      <c r="B870" s="332"/>
      <c r="C870" s="333"/>
      <c r="D870" s="334"/>
      <c r="E870" s="296" t="s">
        <v>1442</v>
      </c>
    </row>
    <row r="871" spans="1:5" x14ac:dyDescent="0.25">
      <c r="A871" s="315" t="s">
        <v>1872</v>
      </c>
      <c r="B871" s="317" t="s">
        <v>1873</v>
      </c>
      <c r="C871" s="318"/>
      <c r="D871" s="321" t="s">
        <v>47</v>
      </c>
      <c r="E871" s="297" t="s">
        <v>1441</v>
      </c>
    </row>
    <row r="872" spans="1:5" x14ac:dyDescent="0.25">
      <c r="A872" s="316"/>
      <c r="B872" s="319"/>
      <c r="C872" s="320"/>
      <c r="D872" s="322"/>
      <c r="E872" s="298" t="s">
        <v>1442</v>
      </c>
    </row>
    <row r="873" spans="1:5" x14ac:dyDescent="0.25">
      <c r="A873" s="323" t="s">
        <v>1874</v>
      </c>
      <c r="B873" s="325" t="s">
        <v>1873</v>
      </c>
      <c r="C873" s="326"/>
      <c r="D873" s="329" t="s">
        <v>47</v>
      </c>
      <c r="E873" s="295" t="s">
        <v>1441</v>
      </c>
    </row>
    <row r="874" spans="1:5" x14ac:dyDescent="0.25">
      <c r="A874" s="331"/>
      <c r="B874" s="332"/>
      <c r="C874" s="333"/>
      <c r="D874" s="334"/>
      <c r="E874" s="296" t="s">
        <v>1442</v>
      </c>
    </row>
    <row r="875" spans="1:5" x14ac:dyDescent="0.25">
      <c r="A875" s="315" t="s">
        <v>1875</v>
      </c>
      <c r="B875" s="317" t="s">
        <v>1873</v>
      </c>
      <c r="C875" s="318"/>
      <c r="D875" s="321" t="s">
        <v>47</v>
      </c>
      <c r="E875" s="297" t="s">
        <v>1441</v>
      </c>
    </row>
    <row r="876" spans="1:5" x14ac:dyDescent="0.25">
      <c r="A876" s="316"/>
      <c r="B876" s="319"/>
      <c r="C876" s="320"/>
      <c r="D876" s="322"/>
      <c r="E876" s="298" t="s">
        <v>1442</v>
      </c>
    </row>
    <row r="877" spans="1:5" x14ac:dyDescent="0.25">
      <c r="A877" s="323" t="s">
        <v>1876</v>
      </c>
      <c r="B877" s="325" t="s">
        <v>1873</v>
      </c>
      <c r="C877" s="326"/>
      <c r="D877" s="329" t="s">
        <v>47</v>
      </c>
      <c r="E877" s="295" t="s">
        <v>1441</v>
      </c>
    </row>
    <row r="878" spans="1:5" x14ac:dyDescent="0.25">
      <c r="A878" s="331"/>
      <c r="B878" s="332"/>
      <c r="C878" s="333"/>
      <c r="D878" s="334"/>
      <c r="E878" s="296" t="s">
        <v>1442</v>
      </c>
    </row>
    <row r="879" spans="1:5" x14ac:dyDescent="0.25">
      <c r="A879" s="315" t="s">
        <v>1877</v>
      </c>
      <c r="B879" s="317" t="s">
        <v>1873</v>
      </c>
      <c r="C879" s="318"/>
      <c r="D879" s="321" t="s">
        <v>47</v>
      </c>
      <c r="E879" s="297" t="s">
        <v>1441</v>
      </c>
    </row>
    <row r="880" spans="1:5" x14ac:dyDescent="0.25">
      <c r="A880" s="316"/>
      <c r="B880" s="319"/>
      <c r="C880" s="320"/>
      <c r="D880" s="322"/>
      <c r="E880" s="298" t="s">
        <v>1442</v>
      </c>
    </row>
    <row r="881" spans="1:5" x14ac:dyDescent="0.25">
      <c r="A881" s="323" t="s">
        <v>1878</v>
      </c>
      <c r="B881" s="325" t="s">
        <v>1879</v>
      </c>
      <c r="C881" s="326"/>
      <c r="D881" s="329" t="s">
        <v>47</v>
      </c>
      <c r="E881" s="295" t="s">
        <v>1441</v>
      </c>
    </row>
    <row r="882" spans="1:5" x14ac:dyDescent="0.25">
      <c r="A882" s="331"/>
      <c r="B882" s="332"/>
      <c r="C882" s="333"/>
      <c r="D882" s="334"/>
      <c r="E882" s="296" t="s">
        <v>1442</v>
      </c>
    </row>
    <row r="883" spans="1:5" x14ac:dyDescent="0.25">
      <c r="A883" s="315" t="s">
        <v>1880</v>
      </c>
      <c r="B883" s="317" t="s">
        <v>1879</v>
      </c>
      <c r="C883" s="318"/>
      <c r="D883" s="321" t="s">
        <v>47</v>
      </c>
      <c r="E883" s="297" t="s">
        <v>1441</v>
      </c>
    </row>
    <row r="884" spans="1:5" x14ac:dyDescent="0.25">
      <c r="A884" s="316"/>
      <c r="B884" s="319"/>
      <c r="C884" s="320"/>
      <c r="D884" s="322"/>
      <c r="E884" s="298" t="s">
        <v>1442</v>
      </c>
    </row>
    <row r="885" spans="1:5" x14ac:dyDescent="0.25">
      <c r="A885" s="323" t="s">
        <v>1881</v>
      </c>
      <c r="B885" s="325" t="s">
        <v>1879</v>
      </c>
      <c r="C885" s="326"/>
      <c r="D885" s="329" t="s">
        <v>47</v>
      </c>
      <c r="E885" s="295" t="s">
        <v>1441</v>
      </c>
    </row>
    <row r="886" spans="1:5" x14ac:dyDescent="0.25">
      <c r="A886" s="331"/>
      <c r="B886" s="332"/>
      <c r="C886" s="333"/>
      <c r="D886" s="334"/>
      <c r="E886" s="296" t="s">
        <v>1442</v>
      </c>
    </row>
    <row r="887" spans="1:5" x14ac:dyDescent="0.25">
      <c r="A887" s="315" t="s">
        <v>1882</v>
      </c>
      <c r="B887" s="317" t="s">
        <v>1879</v>
      </c>
      <c r="C887" s="318"/>
      <c r="D887" s="321" t="s">
        <v>47</v>
      </c>
      <c r="E887" s="297" t="s">
        <v>1441</v>
      </c>
    </row>
    <row r="888" spans="1:5" x14ac:dyDescent="0.25">
      <c r="A888" s="316"/>
      <c r="B888" s="319"/>
      <c r="C888" s="320"/>
      <c r="D888" s="322"/>
      <c r="E888" s="298" t="s">
        <v>1442</v>
      </c>
    </row>
    <row r="889" spans="1:5" x14ac:dyDescent="0.25">
      <c r="A889" s="323" t="s">
        <v>1883</v>
      </c>
      <c r="B889" s="325" t="s">
        <v>1884</v>
      </c>
      <c r="C889" s="326"/>
      <c r="D889" s="329" t="s">
        <v>47</v>
      </c>
      <c r="E889" s="295" t="s">
        <v>1441</v>
      </c>
    </row>
    <row r="890" spans="1:5" x14ac:dyDescent="0.25">
      <c r="A890" s="331"/>
      <c r="B890" s="332"/>
      <c r="C890" s="333"/>
      <c r="D890" s="334"/>
      <c r="E890" s="296" t="s">
        <v>1442</v>
      </c>
    </row>
    <row r="891" spans="1:5" x14ac:dyDescent="0.25">
      <c r="A891" s="315" t="s">
        <v>1885</v>
      </c>
      <c r="B891" s="317" t="s">
        <v>1884</v>
      </c>
      <c r="C891" s="318"/>
      <c r="D891" s="321" t="s">
        <v>47</v>
      </c>
      <c r="E891" s="297" t="s">
        <v>1441</v>
      </c>
    </row>
    <row r="892" spans="1:5" x14ac:dyDescent="0.25">
      <c r="A892" s="316"/>
      <c r="B892" s="319"/>
      <c r="C892" s="320"/>
      <c r="D892" s="322"/>
      <c r="E892" s="298" t="s">
        <v>1442</v>
      </c>
    </row>
    <row r="893" spans="1:5" x14ac:dyDescent="0.25">
      <c r="A893" s="323" t="s">
        <v>1886</v>
      </c>
      <c r="B893" s="325" t="s">
        <v>1884</v>
      </c>
      <c r="C893" s="326"/>
      <c r="D893" s="329" t="s">
        <v>47</v>
      </c>
      <c r="E893" s="295" t="s">
        <v>1441</v>
      </c>
    </row>
    <row r="894" spans="1:5" x14ac:dyDescent="0.25">
      <c r="A894" s="331"/>
      <c r="B894" s="332"/>
      <c r="C894" s="333"/>
      <c r="D894" s="334"/>
      <c r="E894" s="296" t="s">
        <v>1442</v>
      </c>
    </row>
    <row r="895" spans="1:5" x14ac:dyDescent="0.25">
      <c r="A895" s="315" t="s">
        <v>1887</v>
      </c>
      <c r="B895" s="317" t="s">
        <v>1884</v>
      </c>
      <c r="C895" s="318"/>
      <c r="D895" s="321" t="s">
        <v>47</v>
      </c>
      <c r="E895" s="297" t="s">
        <v>1441</v>
      </c>
    </row>
    <row r="896" spans="1:5" x14ac:dyDescent="0.25">
      <c r="A896" s="316"/>
      <c r="B896" s="319"/>
      <c r="C896" s="320"/>
      <c r="D896" s="322"/>
      <c r="E896" s="298" t="s">
        <v>1442</v>
      </c>
    </row>
    <row r="897" spans="1:5" x14ac:dyDescent="0.25">
      <c r="A897" s="323" t="s">
        <v>1888</v>
      </c>
      <c r="B897" s="325" t="s">
        <v>1884</v>
      </c>
      <c r="C897" s="326"/>
      <c r="D897" s="329" t="s">
        <v>47</v>
      </c>
      <c r="E897" s="295" t="s">
        <v>1441</v>
      </c>
    </row>
    <row r="898" spans="1:5" x14ac:dyDescent="0.25">
      <c r="A898" s="331"/>
      <c r="B898" s="332"/>
      <c r="C898" s="333"/>
      <c r="D898" s="334"/>
      <c r="E898" s="296" t="s">
        <v>1442</v>
      </c>
    </row>
    <row r="899" spans="1:5" x14ac:dyDescent="0.25">
      <c r="A899" s="315" t="s">
        <v>1889</v>
      </c>
      <c r="B899" s="317" t="s">
        <v>1884</v>
      </c>
      <c r="C899" s="318"/>
      <c r="D899" s="321" t="s">
        <v>47</v>
      </c>
      <c r="E899" s="297" t="s">
        <v>1441</v>
      </c>
    </row>
    <row r="900" spans="1:5" x14ac:dyDescent="0.25">
      <c r="A900" s="316"/>
      <c r="B900" s="319"/>
      <c r="C900" s="320"/>
      <c r="D900" s="322"/>
      <c r="E900" s="298" t="s">
        <v>1442</v>
      </c>
    </row>
    <row r="901" spans="1:5" x14ac:dyDescent="0.25">
      <c r="A901" s="323" t="s">
        <v>1890</v>
      </c>
      <c r="B901" s="325" t="s">
        <v>1884</v>
      </c>
      <c r="C901" s="326"/>
      <c r="D901" s="329" t="s">
        <v>47</v>
      </c>
      <c r="E901" s="295" t="s">
        <v>1441</v>
      </c>
    </row>
    <row r="902" spans="1:5" x14ac:dyDescent="0.25">
      <c r="A902" s="331"/>
      <c r="B902" s="332"/>
      <c r="C902" s="333"/>
      <c r="D902" s="334"/>
      <c r="E902" s="296" t="s">
        <v>1442</v>
      </c>
    </row>
    <row r="903" spans="1:5" x14ac:dyDescent="0.25">
      <c r="A903" s="315" t="s">
        <v>1550</v>
      </c>
      <c r="B903" s="317" t="s">
        <v>1884</v>
      </c>
      <c r="C903" s="318"/>
      <c r="D903" s="321" t="s">
        <v>47</v>
      </c>
      <c r="E903" s="297" t="s">
        <v>1441</v>
      </c>
    </row>
    <row r="904" spans="1:5" x14ac:dyDescent="0.25">
      <c r="A904" s="316"/>
      <c r="B904" s="319"/>
      <c r="C904" s="320"/>
      <c r="D904" s="322"/>
      <c r="E904" s="298" t="s">
        <v>1442</v>
      </c>
    </row>
    <row r="905" spans="1:5" x14ac:dyDescent="0.25">
      <c r="A905" s="323" t="s">
        <v>1891</v>
      </c>
      <c r="B905" s="325" t="s">
        <v>1884</v>
      </c>
      <c r="C905" s="326"/>
      <c r="D905" s="329" t="s">
        <v>47</v>
      </c>
      <c r="E905" s="295" t="s">
        <v>1441</v>
      </c>
    </row>
    <row r="906" spans="1:5" x14ac:dyDescent="0.25">
      <c r="A906" s="331"/>
      <c r="B906" s="332"/>
      <c r="C906" s="333"/>
      <c r="D906" s="334"/>
      <c r="E906" s="296" t="s">
        <v>1442</v>
      </c>
    </row>
    <row r="907" spans="1:5" x14ac:dyDescent="0.25">
      <c r="A907" s="315" t="s">
        <v>1892</v>
      </c>
      <c r="B907" s="317" t="s">
        <v>1884</v>
      </c>
      <c r="C907" s="318"/>
      <c r="D907" s="321" t="s">
        <v>47</v>
      </c>
      <c r="E907" s="297" t="s">
        <v>1441</v>
      </c>
    </row>
    <row r="908" spans="1:5" x14ac:dyDescent="0.25">
      <c r="A908" s="316"/>
      <c r="B908" s="319"/>
      <c r="C908" s="320"/>
      <c r="D908" s="322"/>
      <c r="E908" s="298" t="s">
        <v>1442</v>
      </c>
    </row>
    <row r="909" spans="1:5" x14ac:dyDescent="0.25">
      <c r="A909" s="323" t="s">
        <v>1893</v>
      </c>
      <c r="B909" s="325" t="s">
        <v>1884</v>
      </c>
      <c r="C909" s="326"/>
      <c r="D909" s="329" t="s">
        <v>47</v>
      </c>
      <c r="E909" s="295" t="s">
        <v>1441</v>
      </c>
    </row>
    <row r="910" spans="1:5" x14ac:dyDescent="0.25">
      <c r="A910" s="331"/>
      <c r="B910" s="332"/>
      <c r="C910" s="333"/>
      <c r="D910" s="334"/>
      <c r="E910" s="296" t="s">
        <v>1442</v>
      </c>
    </row>
    <row r="911" spans="1:5" x14ac:dyDescent="0.25">
      <c r="A911" s="315" t="s">
        <v>1862</v>
      </c>
      <c r="B911" s="317" t="s">
        <v>1884</v>
      </c>
      <c r="C911" s="318"/>
      <c r="D911" s="321" t="s">
        <v>47</v>
      </c>
      <c r="E911" s="297" t="s">
        <v>1441</v>
      </c>
    </row>
    <row r="912" spans="1:5" x14ac:dyDescent="0.25">
      <c r="A912" s="316"/>
      <c r="B912" s="319"/>
      <c r="C912" s="320"/>
      <c r="D912" s="322"/>
      <c r="E912" s="298" t="s">
        <v>1442</v>
      </c>
    </row>
    <row r="913" spans="1:5" x14ac:dyDescent="0.25">
      <c r="A913" s="323" t="s">
        <v>1894</v>
      </c>
      <c r="B913" s="325" t="s">
        <v>1895</v>
      </c>
      <c r="C913" s="326"/>
      <c r="D913" s="329" t="s">
        <v>47</v>
      </c>
      <c r="E913" s="295" t="s">
        <v>1441</v>
      </c>
    </row>
    <row r="914" spans="1:5" x14ac:dyDescent="0.25">
      <c r="A914" s="331"/>
      <c r="B914" s="332"/>
      <c r="C914" s="333"/>
      <c r="D914" s="334"/>
      <c r="E914" s="296" t="s">
        <v>1442</v>
      </c>
    </row>
    <row r="915" spans="1:5" x14ac:dyDescent="0.25">
      <c r="A915" s="315" t="s">
        <v>1896</v>
      </c>
      <c r="B915" s="317" t="s">
        <v>1895</v>
      </c>
      <c r="C915" s="318"/>
      <c r="D915" s="321" t="s">
        <v>47</v>
      </c>
      <c r="E915" s="297" t="s">
        <v>1441</v>
      </c>
    </row>
    <row r="916" spans="1:5" x14ac:dyDescent="0.25">
      <c r="A916" s="316"/>
      <c r="B916" s="319"/>
      <c r="C916" s="320"/>
      <c r="D916" s="322"/>
      <c r="E916" s="298" t="s">
        <v>1442</v>
      </c>
    </row>
    <row r="917" spans="1:5" x14ac:dyDescent="0.25">
      <c r="A917" s="323" t="s">
        <v>1897</v>
      </c>
      <c r="B917" s="325" t="s">
        <v>1895</v>
      </c>
      <c r="C917" s="326"/>
      <c r="D917" s="329" t="s">
        <v>47</v>
      </c>
      <c r="E917" s="295" t="s">
        <v>1441</v>
      </c>
    </row>
    <row r="918" spans="1:5" x14ac:dyDescent="0.25">
      <c r="A918" s="331"/>
      <c r="B918" s="332"/>
      <c r="C918" s="333"/>
      <c r="D918" s="334"/>
      <c r="E918" s="296" t="s">
        <v>1442</v>
      </c>
    </row>
    <row r="919" spans="1:5" x14ac:dyDescent="0.25">
      <c r="A919" s="315" t="s">
        <v>1898</v>
      </c>
      <c r="B919" s="317" t="s">
        <v>1895</v>
      </c>
      <c r="C919" s="318"/>
      <c r="D919" s="321" t="s">
        <v>47</v>
      </c>
      <c r="E919" s="297" t="s">
        <v>1441</v>
      </c>
    </row>
    <row r="920" spans="1:5" x14ac:dyDescent="0.25">
      <c r="A920" s="316"/>
      <c r="B920" s="319"/>
      <c r="C920" s="320"/>
      <c r="D920" s="322"/>
      <c r="E920" s="298" t="s">
        <v>1442</v>
      </c>
    </row>
    <row r="921" spans="1:5" x14ac:dyDescent="0.25">
      <c r="A921" s="323" t="s">
        <v>1899</v>
      </c>
      <c r="B921" s="325" t="s">
        <v>1895</v>
      </c>
      <c r="C921" s="326"/>
      <c r="D921" s="329" t="s">
        <v>47</v>
      </c>
      <c r="E921" s="295" t="s">
        <v>1441</v>
      </c>
    </row>
    <row r="922" spans="1:5" x14ac:dyDescent="0.25">
      <c r="A922" s="331"/>
      <c r="B922" s="332"/>
      <c r="C922" s="333"/>
      <c r="D922" s="334"/>
      <c r="E922" s="296" t="s">
        <v>1442</v>
      </c>
    </row>
    <row r="923" spans="1:5" x14ac:dyDescent="0.25">
      <c r="A923" s="315" t="s">
        <v>1900</v>
      </c>
      <c r="B923" s="317" t="s">
        <v>1895</v>
      </c>
      <c r="C923" s="318"/>
      <c r="D923" s="321" t="s">
        <v>47</v>
      </c>
      <c r="E923" s="297" t="s">
        <v>1441</v>
      </c>
    </row>
    <row r="924" spans="1:5" x14ac:dyDescent="0.25">
      <c r="A924" s="316"/>
      <c r="B924" s="319"/>
      <c r="C924" s="320"/>
      <c r="D924" s="322"/>
      <c r="E924" s="298" t="s">
        <v>1442</v>
      </c>
    </row>
    <row r="925" spans="1:5" x14ac:dyDescent="0.25">
      <c r="A925" s="323" t="s">
        <v>1901</v>
      </c>
      <c r="B925" s="325" t="s">
        <v>1902</v>
      </c>
      <c r="C925" s="326"/>
      <c r="D925" s="329" t="s">
        <v>47</v>
      </c>
      <c r="E925" s="295" t="s">
        <v>1441</v>
      </c>
    </row>
    <row r="926" spans="1:5" x14ac:dyDescent="0.25">
      <c r="A926" s="331"/>
      <c r="B926" s="332"/>
      <c r="C926" s="333"/>
      <c r="D926" s="334"/>
      <c r="E926" s="296" t="s">
        <v>1442</v>
      </c>
    </row>
    <row r="927" spans="1:5" x14ac:dyDescent="0.25">
      <c r="A927" s="315" t="s">
        <v>1903</v>
      </c>
      <c r="B927" s="317" t="s">
        <v>1902</v>
      </c>
      <c r="C927" s="318"/>
      <c r="D927" s="321" t="s">
        <v>47</v>
      </c>
      <c r="E927" s="297" t="s">
        <v>1441</v>
      </c>
    </row>
    <row r="928" spans="1:5" x14ac:dyDescent="0.25">
      <c r="A928" s="316"/>
      <c r="B928" s="319"/>
      <c r="C928" s="320"/>
      <c r="D928" s="322"/>
      <c r="E928" s="298" t="s">
        <v>1442</v>
      </c>
    </row>
    <row r="929" spans="1:5" x14ac:dyDescent="0.25">
      <c r="A929" s="323" t="s">
        <v>1904</v>
      </c>
      <c r="B929" s="325" t="s">
        <v>1902</v>
      </c>
      <c r="C929" s="326"/>
      <c r="D929" s="329" t="s">
        <v>47</v>
      </c>
      <c r="E929" s="295" t="s">
        <v>1441</v>
      </c>
    </row>
    <row r="930" spans="1:5" x14ac:dyDescent="0.25">
      <c r="A930" s="331"/>
      <c r="B930" s="332"/>
      <c r="C930" s="333"/>
      <c r="D930" s="334"/>
      <c r="E930" s="296" t="s">
        <v>1442</v>
      </c>
    </row>
    <row r="931" spans="1:5" x14ac:dyDescent="0.25">
      <c r="A931" s="315" t="s">
        <v>1905</v>
      </c>
      <c r="B931" s="317" t="s">
        <v>1902</v>
      </c>
      <c r="C931" s="318"/>
      <c r="D931" s="321" t="s">
        <v>47</v>
      </c>
      <c r="E931" s="297" t="s">
        <v>1441</v>
      </c>
    </row>
    <row r="932" spans="1:5" x14ac:dyDescent="0.25">
      <c r="A932" s="316"/>
      <c r="B932" s="319"/>
      <c r="C932" s="320"/>
      <c r="D932" s="322"/>
      <c r="E932" s="298" t="s">
        <v>1442</v>
      </c>
    </row>
    <row r="933" spans="1:5" x14ac:dyDescent="0.25">
      <c r="A933" s="323" t="s">
        <v>1906</v>
      </c>
      <c r="B933" s="325" t="s">
        <v>1902</v>
      </c>
      <c r="C933" s="326"/>
      <c r="D933" s="329" t="s">
        <v>47</v>
      </c>
      <c r="E933" s="295" t="s">
        <v>1441</v>
      </c>
    </row>
    <row r="934" spans="1:5" x14ac:dyDescent="0.25">
      <c r="A934" s="331"/>
      <c r="B934" s="332"/>
      <c r="C934" s="333"/>
      <c r="D934" s="334"/>
      <c r="E934" s="296" t="s">
        <v>1442</v>
      </c>
    </row>
    <row r="935" spans="1:5" x14ac:dyDescent="0.25">
      <c r="A935" s="315" t="s">
        <v>1907</v>
      </c>
      <c r="B935" s="317" t="s">
        <v>1902</v>
      </c>
      <c r="C935" s="318"/>
      <c r="D935" s="321" t="s">
        <v>47</v>
      </c>
      <c r="E935" s="297" t="s">
        <v>1441</v>
      </c>
    </row>
    <row r="936" spans="1:5" x14ac:dyDescent="0.25">
      <c r="A936" s="316"/>
      <c r="B936" s="319"/>
      <c r="C936" s="320"/>
      <c r="D936" s="322"/>
      <c r="E936" s="298" t="s">
        <v>1442</v>
      </c>
    </row>
    <row r="937" spans="1:5" x14ac:dyDescent="0.25">
      <c r="A937" s="323" t="s">
        <v>1908</v>
      </c>
      <c r="B937" s="325" t="s">
        <v>1902</v>
      </c>
      <c r="C937" s="326"/>
      <c r="D937" s="329" t="s">
        <v>47</v>
      </c>
      <c r="E937" s="295" t="s">
        <v>1441</v>
      </c>
    </row>
    <row r="938" spans="1:5" x14ac:dyDescent="0.25">
      <c r="A938" s="331"/>
      <c r="B938" s="332"/>
      <c r="C938" s="333"/>
      <c r="D938" s="334"/>
      <c r="E938" s="296" t="s">
        <v>1442</v>
      </c>
    </row>
    <row r="939" spans="1:5" x14ac:dyDescent="0.25">
      <c r="A939" s="315" t="s">
        <v>1909</v>
      </c>
      <c r="B939" s="317" t="s">
        <v>1902</v>
      </c>
      <c r="C939" s="318"/>
      <c r="D939" s="321" t="s">
        <v>47</v>
      </c>
      <c r="E939" s="297" t="s">
        <v>1441</v>
      </c>
    </row>
    <row r="940" spans="1:5" x14ac:dyDescent="0.25">
      <c r="A940" s="316"/>
      <c r="B940" s="319"/>
      <c r="C940" s="320"/>
      <c r="D940" s="322"/>
      <c r="E940" s="298" t="s">
        <v>1442</v>
      </c>
    </row>
    <row r="941" spans="1:5" x14ac:dyDescent="0.25">
      <c r="A941" s="323" t="s">
        <v>1560</v>
      </c>
      <c r="B941" s="325" t="s">
        <v>1910</v>
      </c>
      <c r="C941" s="326"/>
      <c r="D941" s="329" t="s">
        <v>47</v>
      </c>
      <c r="E941" s="295" t="s">
        <v>1441</v>
      </c>
    </row>
    <row r="942" spans="1:5" x14ac:dyDescent="0.25">
      <c r="A942" s="331"/>
      <c r="B942" s="332"/>
      <c r="C942" s="333"/>
      <c r="D942" s="334"/>
      <c r="E942" s="296" t="s">
        <v>1442</v>
      </c>
    </row>
    <row r="943" spans="1:5" x14ac:dyDescent="0.25">
      <c r="A943" s="315" t="s">
        <v>1911</v>
      </c>
      <c r="B943" s="317" t="s">
        <v>1910</v>
      </c>
      <c r="C943" s="318"/>
      <c r="D943" s="321" t="s">
        <v>47</v>
      </c>
      <c r="E943" s="297" t="s">
        <v>1441</v>
      </c>
    </row>
    <row r="944" spans="1:5" x14ac:dyDescent="0.25">
      <c r="A944" s="316"/>
      <c r="B944" s="319"/>
      <c r="C944" s="320"/>
      <c r="D944" s="322"/>
      <c r="E944" s="298" t="s">
        <v>1442</v>
      </c>
    </row>
    <row r="945" spans="1:5" x14ac:dyDescent="0.25">
      <c r="A945" s="323" t="s">
        <v>1912</v>
      </c>
      <c r="B945" s="325" t="s">
        <v>1910</v>
      </c>
      <c r="C945" s="326"/>
      <c r="D945" s="329" t="s">
        <v>47</v>
      </c>
      <c r="E945" s="295" t="s">
        <v>1441</v>
      </c>
    </row>
    <row r="946" spans="1:5" x14ac:dyDescent="0.25">
      <c r="A946" s="331"/>
      <c r="B946" s="332"/>
      <c r="C946" s="333"/>
      <c r="D946" s="334"/>
      <c r="E946" s="296" t="s">
        <v>1442</v>
      </c>
    </row>
    <row r="947" spans="1:5" x14ac:dyDescent="0.25">
      <c r="A947" s="315" t="s">
        <v>1913</v>
      </c>
      <c r="B947" s="317" t="s">
        <v>1914</v>
      </c>
      <c r="C947" s="318"/>
      <c r="D947" s="321" t="s">
        <v>47</v>
      </c>
      <c r="E947" s="297" t="s">
        <v>1441</v>
      </c>
    </row>
    <row r="948" spans="1:5" x14ac:dyDescent="0.25">
      <c r="A948" s="316"/>
      <c r="B948" s="319"/>
      <c r="C948" s="320"/>
      <c r="D948" s="322"/>
      <c r="E948" s="298" t="s">
        <v>1442</v>
      </c>
    </row>
    <row r="949" spans="1:5" x14ac:dyDescent="0.25">
      <c r="A949" s="323" t="s">
        <v>1915</v>
      </c>
      <c r="B949" s="325" t="s">
        <v>1914</v>
      </c>
      <c r="C949" s="326"/>
      <c r="D949" s="329" t="s">
        <v>47</v>
      </c>
      <c r="E949" s="295" t="s">
        <v>1441</v>
      </c>
    </row>
    <row r="950" spans="1:5" x14ac:dyDescent="0.25">
      <c r="A950" s="331"/>
      <c r="B950" s="332"/>
      <c r="C950" s="333"/>
      <c r="D950" s="334"/>
      <c r="E950" s="296" t="s">
        <v>1442</v>
      </c>
    </row>
    <row r="951" spans="1:5" x14ac:dyDescent="0.25">
      <c r="A951" s="315" t="s">
        <v>1916</v>
      </c>
      <c r="B951" s="317" t="s">
        <v>1914</v>
      </c>
      <c r="C951" s="318"/>
      <c r="D951" s="321" t="s">
        <v>47</v>
      </c>
      <c r="E951" s="297" t="s">
        <v>1441</v>
      </c>
    </row>
    <row r="952" spans="1:5" x14ac:dyDescent="0.25">
      <c r="A952" s="316"/>
      <c r="B952" s="319"/>
      <c r="C952" s="320"/>
      <c r="D952" s="322"/>
      <c r="E952" s="298" t="s">
        <v>1442</v>
      </c>
    </row>
    <row r="953" spans="1:5" x14ac:dyDescent="0.25">
      <c r="A953" s="323" t="s">
        <v>1917</v>
      </c>
      <c r="B953" s="325" t="s">
        <v>1914</v>
      </c>
      <c r="C953" s="326"/>
      <c r="D953" s="329" t="s">
        <v>47</v>
      </c>
      <c r="E953" s="295" t="s">
        <v>1441</v>
      </c>
    </row>
    <row r="954" spans="1:5" x14ac:dyDescent="0.25">
      <c r="A954" s="331"/>
      <c r="B954" s="332"/>
      <c r="C954" s="333"/>
      <c r="D954" s="334"/>
      <c r="E954" s="296" t="s">
        <v>1442</v>
      </c>
    </row>
    <row r="955" spans="1:5" x14ac:dyDescent="0.25">
      <c r="A955" s="315" t="s">
        <v>1918</v>
      </c>
      <c r="B955" s="317" t="s">
        <v>1914</v>
      </c>
      <c r="C955" s="318"/>
      <c r="D955" s="321" t="s">
        <v>47</v>
      </c>
      <c r="E955" s="297" t="s">
        <v>1441</v>
      </c>
    </row>
    <row r="956" spans="1:5" x14ac:dyDescent="0.25">
      <c r="A956" s="316"/>
      <c r="B956" s="319"/>
      <c r="C956" s="320"/>
      <c r="D956" s="322"/>
      <c r="E956" s="298" t="s">
        <v>1442</v>
      </c>
    </row>
    <row r="957" spans="1:5" x14ac:dyDescent="0.25">
      <c r="A957" s="323" t="s">
        <v>1919</v>
      </c>
      <c r="B957" s="325" t="s">
        <v>1914</v>
      </c>
      <c r="C957" s="326"/>
      <c r="D957" s="329" t="s">
        <v>47</v>
      </c>
      <c r="E957" s="295" t="s">
        <v>1441</v>
      </c>
    </row>
    <row r="958" spans="1:5" x14ac:dyDescent="0.25">
      <c r="A958" s="331"/>
      <c r="B958" s="332"/>
      <c r="C958" s="333"/>
      <c r="D958" s="334"/>
      <c r="E958" s="296" t="s">
        <v>1442</v>
      </c>
    </row>
    <row r="959" spans="1:5" x14ac:dyDescent="0.25">
      <c r="A959" s="315" t="s">
        <v>1920</v>
      </c>
      <c r="B959" s="317" t="s">
        <v>1914</v>
      </c>
      <c r="C959" s="318"/>
      <c r="D959" s="321" t="s">
        <v>47</v>
      </c>
      <c r="E959" s="297" t="s">
        <v>1441</v>
      </c>
    </row>
    <row r="960" spans="1:5" x14ac:dyDescent="0.25">
      <c r="A960" s="316"/>
      <c r="B960" s="319"/>
      <c r="C960" s="320"/>
      <c r="D960" s="322"/>
      <c r="E960" s="298" t="s">
        <v>1442</v>
      </c>
    </row>
    <row r="961" spans="1:5" x14ac:dyDescent="0.25">
      <c r="A961" s="323" t="s">
        <v>1921</v>
      </c>
      <c r="B961" s="325" t="s">
        <v>1914</v>
      </c>
      <c r="C961" s="326"/>
      <c r="D961" s="329" t="s">
        <v>47</v>
      </c>
      <c r="E961" s="295" t="s">
        <v>1441</v>
      </c>
    </row>
    <row r="962" spans="1:5" x14ac:dyDescent="0.25">
      <c r="A962" s="331"/>
      <c r="B962" s="332"/>
      <c r="C962" s="333"/>
      <c r="D962" s="334"/>
      <c r="E962" s="296" t="s">
        <v>1442</v>
      </c>
    </row>
    <row r="963" spans="1:5" x14ac:dyDescent="0.25">
      <c r="A963" s="315" t="s">
        <v>1922</v>
      </c>
      <c r="B963" s="317" t="s">
        <v>1914</v>
      </c>
      <c r="C963" s="318"/>
      <c r="D963" s="321" t="s">
        <v>47</v>
      </c>
      <c r="E963" s="297" t="s">
        <v>1441</v>
      </c>
    </row>
    <row r="964" spans="1:5" x14ac:dyDescent="0.25">
      <c r="A964" s="316"/>
      <c r="B964" s="319"/>
      <c r="C964" s="320"/>
      <c r="D964" s="322"/>
      <c r="E964" s="298" t="s">
        <v>1442</v>
      </c>
    </row>
    <row r="965" spans="1:5" x14ac:dyDescent="0.25">
      <c r="A965" s="323" t="s">
        <v>1923</v>
      </c>
      <c r="B965" s="325" t="s">
        <v>1914</v>
      </c>
      <c r="C965" s="326"/>
      <c r="D965" s="329" t="s">
        <v>47</v>
      </c>
      <c r="E965" s="295" t="s">
        <v>1441</v>
      </c>
    </row>
    <row r="966" spans="1:5" x14ac:dyDescent="0.25">
      <c r="A966" s="331"/>
      <c r="B966" s="332"/>
      <c r="C966" s="333"/>
      <c r="D966" s="334"/>
      <c r="E966" s="296" t="s">
        <v>1442</v>
      </c>
    </row>
    <row r="967" spans="1:5" x14ac:dyDescent="0.25">
      <c r="A967" s="315" t="s">
        <v>1924</v>
      </c>
      <c r="B967" s="317" t="s">
        <v>1914</v>
      </c>
      <c r="C967" s="318"/>
      <c r="D967" s="321" t="s">
        <v>47</v>
      </c>
      <c r="E967" s="297" t="s">
        <v>1441</v>
      </c>
    </row>
    <row r="968" spans="1:5" x14ac:dyDescent="0.25">
      <c r="A968" s="316"/>
      <c r="B968" s="319"/>
      <c r="C968" s="320"/>
      <c r="D968" s="322"/>
      <c r="E968" s="298" t="s">
        <v>1442</v>
      </c>
    </row>
    <row r="969" spans="1:5" x14ac:dyDescent="0.25">
      <c r="A969" s="323" t="s">
        <v>1925</v>
      </c>
      <c r="B969" s="325" t="s">
        <v>1914</v>
      </c>
      <c r="C969" s="326"/>
      <c r="D969" s="329" t="s">
        <v>47</v>
      </c>
      <c r="E969" s="295" t="s">
        <v>1441</v>
      </c>
    </row>
    <row r="970" spans="1:5" x14ac:dyDescent="0.25">
      <c r="A970" s="331"/>
      <c r="B970" s="332"/>
      <c r="C970" s="333"/>
      <c r="D970" s="334"/>
      <c r="E970" s="296" t="s">
        <v>1442</v>
      </c>
    </row>
    <row r="971" spans="1:5" x14ac:dyDescent="0.25">
      <c r="A971" s="315" t="s">
        <v>1560</v>
      </c>
      <c r="B971" s="317" t="s">
        <v>1914</v>
      </c>
      <c r="C971" s="318"/>
      <c r="D971" s="321" t="s">
        <v>47</v>
      </c>
      <c r="E971" s="297" t="s">
        <v>1441</v>
      </c>
    </row>
    <row r="972" spans="1:5" x14ac:dyDescent="0.25">
      <c r="A972" s="316"/>
      <c r="B972" s="319"/>
      <c r="C972" s="320"/>
      <c r="D972" s="322"/>
      <c r="E972" s="298" t="s">
        <v>1442</v>
      </c>
    </row>
    <row r="973" spans="1:5" x14ac:dyDescent="0.25">
      <c r="A973" s="323" t="s">
        <v>1926</v>
      </c>
      <c r="B973" s="325" t="s">
        <v>1914</v>
      </c>
      <c r="C973" s="326"/>
      <c r="D973" s="329" t="s">
        <v>47</v>
      </c>
      <c r="E973" s="295" t="s">
        <v>1441</v>
      </c>
    </row>
    <row r="974" spans="1:5" x14ac:dyDescent="0.25">
      <c r="A974" s="331"/>
      <c r="B974" s="332"/>
      <c r="C974" s="333"/>
      <c r="D974" s="334"/>
      <c r="E974" s="296" t="s">
        <v>1442</v>
      </c>
    </row>
    <row r="975" spans="1:5" x14ac:dyDescent="0.25">
      <c r="A975" s="315" t="s">
        <v>1927</v>
      </c>
      <c r="B975" s="317" t="s">
        <v>1914</v>
      </c>
      <c r="C975" s="318"/>
      <c r="D975" s="321" t="s">
        <v>47</v>
      </c>
      <c r="E975" s="297" t="s">
        <v>1441</v>
      </c>
    </row>
    <row r="976" spans="1:5" x14ac:dyDescent="0.25">
      <c r="A976" s="316"/>
      <c r="B976" s="319"/>
      <c r="C976" s="320"/>
      <c r="D976" s="322"/>
      <c r="E976" s="298" t="s">
        <v>1442</v>
      </c>
    </row>
    <row r="977" spans="1:5" x14ac:dyDescent="0.25">
      <c r="A977" s="323" t="s">
        <v>1928</v>
      </c>
      <c r="B977" s="325" t="s">
        <v>1914</v>
      </c>
      <c r="C977" s="326"/>
      <c r="D977" s="329" t="s">
        <v>47</v>
      </c>
      <c r="E977" s="295" t="s">
        <v>1441</v>
      </c>
    </row>
    <row r="978" spans="1:5" x14ac:dyDescent="0.25">
      <c r="A978" s="331"/>
      <c r="B978" s="332"/>
      <c r="C978" s="333"/>
      <c r="D978" s="334"/>
      <c r="E978" s="296" t="s">
        <v>1442</v>
      </c>
    </row>
    <row r="979" spans="1:5" x14ac:dyDescent="0.25">
      <c r="A979" s="315" t="s">
        <v>1929</v>
      </c>
      <c r="B979" s="317" t="s">
        <v>1930</v>
      </c>
      <c r="C979" s="318"/>
      <c r="D979" s="321" t="s">
        <v>47</v>
      </c>
      <c r="E979" s="297" t="s">
        <v>1441</v>
      </c>
    </row>
    <row r="980" spans="1:5" x14ac:dyDescent="0.25">
      <c r="A980" s="316"/>
      <c r="B980" s="319"/>
      <c r="C980" s="320"/>
      <c r="D980" s="322"/>
      <c r="E980" s="298" t="s">
        <v>1442</v>
      </c>
    </row>
    <row r="981" spans="1:5" x14ac:dyDescent="0.25">
      <c r="A981" s="323" t="s">
        <v>1931</v>
      </c>
      <c r="B981" s="325" t="s">
        <v>1930</v>
      </c>
      <c r="C981" s="326"/>
      <c r="D981" s="329" t="s">
        <v>47</v>
      </c>
      <c r="E981" s="295" t="s">
        <v>1441</v>
      </c>
    </row>
    <row r="982" spans="1:5" x14ac:dyDescent="0.25">
      <c r="A982" s="331"/>
      <c r="B982" s="332"/>
      <c r="C982" s="333"/>
      <c r="D982" s="334"/>
      <c r="E982" s="296" t="s">
        <v>1442</v>
      </c>
    </row>
    <row r="983" spans="1:5" x14ac:dyDescent="0.25">
      <c r="A983" s="315" t="s">
        <v>1932</v>
      </c>
      <c r="B983" s="317" t="s">
        <v>1930</v>
      </c>
      <c r="C983" s="318"/>
      <c r="D983" s="321" t="s">
        <v>47</v>
      </c>
      <c r="E983" s="297" t="s">
        <v>1441</v>
      </c>
    </row>
    <row r="984" spans="1:5" x14ac:dyDescent="0.25">
      <c r="A984" s="316"/>
      <c r="B984" s="319"/>
      <c r="C984" s="320"/>
      <c r="D984" s="322"/>
      <c r="E984" s="298" t="s">
        <v>1442</v>
      </c>
    </row>
    <row r="985" spans="1:5" x14ac:dyDescent="0.25">
      <c r="A985" s="323" t="s">
        <v>1933</v>
      </c>
      <c r="B985" s="325" t="s">
        <v>1930</v>
      </c>
      <c r="C985" s="326"/>
      <c r="D985" s="329" t="s">
        <v>47</v>
      </c>
      <c r="E985" s="295" t="s">
        <v>1441</v>
      </c>
    </row>
    <row r="986" spans="1:5" x14ac:dyDescent="0.25">
      <c r="A986" s="331"/>
      <c r="B986" s="332"/>
      <c r="C986" s="333"/>
      <c r="D986" s="334"/>
      <c r="E986" s="296" t="s">
        <v>1442</v>
      </c>
    </row>
    <row r="987" spans="1:5" x14ac:dyDescent="0.25">
      <c r="A987" s="315" t="s">
        <v>1934</v>
      </c>
      <c r="B987" s="317" t="s">
        <v>1930</v>
      </c>
      <c r="C987" s="318"/>
      <c r="D987" s="321" t="s">
        <v>47</v>
      </c>
      <c r="E987" s="297" t="s">
        <v>1441</v>
      </c>
    </row>
    <row r="988" spans="1:5" x14ac:dyDescent="0.25">
      <c r="A988" s="316"/>
      <c r="B988" s="319"/>
      <c r="C988" s="320"/>
      <c r="D988" s="322"/>
      <c r="E988" s="298" t="s">
        <v>1442</v>
      </c>
    </row>
    <row r="989" spans="1:5" x14ac:dyDescent="0.25">
      <c r="A989" s="323" t="s">
        <v>1935</v>
      </c>
      <c r="B989" s="325" t="s">
        <v>1936</v>
      </c>
      <c r="C989" s="326"/>
      <c r="D989" s="329" t="s">
        <v>47</v>
      </c>
      <c r="E989" s="295" t="s">
        <v>1441</v>
      </c>
    </row>
    <row r="990" spans="1:5" x14ac:dyDescent="0.25">
      <c r="A990" s="331"/>
      <c r="B990" s="332"/>
      <c r="C990" s="333"/>
      <c r="D990" s="334"/>
      <c r="E990" s="296" t="s">
        <v>1442</v>
      </c>
    </row>
    <row r="991" spans="1:5" x14ac:dyDescent="0.25">
      <c r="A991" s="315" t="s">
        <v>1937</v>
      </c>
      <c r="B991" s="317" t="s">
        <v>1936</v>
      </c>
      <c r="C991" s="318"/>
      <c r="D991" s="321" t="s">
        <v>47</v>
      </c>
      <c r="E991" s="297" t="s">
        <v>1441</v>
      </c>
    </row>
    <row r="992" spans="1:5" x14ac:dyDescent="0.25">
      <c r="A992" s="316"/>
      <c r="B992" s="319"/>
      <c r="C992" s="320"/>
      <c r="D992" s="322"/>
      <c r="E992" s="298" t="s">
        <v>1442</v>
      </c>
    </row>
    <row r="993" spans="1:5" x14ac:dyDescent="0.25">
      <c r="A993" s="323" t="s">
        <v>1938</v>
      </c>
      <c r="B993" s="325" t="s">
        <v>1936</v>
      </c>
      <c r="C993" s="326"/>
      <c r="D993" s="329" t="s">
        <v>47</v>
      </c>
      <c r="E993" s="295" t="s">
        <v>1441</v>
      </c>
    </row>
    <row r="994" spans="1:5" x14ac:dyDescent="0.25">
      <c r="A994" s="331"/>
      <c r="B994" s="332"/>
      <c r="C994" s="333"/>
      <c r="D994" s="334"/>
      <c r="E994" s="296" t="s">
        <v>1442</v>
      </c>
    </row>
    <row r="995" spans="1:5" x14ac:dyDescent="0.25">
      <c r="A995" s="315" t="s">
        <v>1939</v>
      </c>
      <c r="B995" s="317" t="s">
        <v>1936</v>
      </c>
      <c r="C995" s="318"/>
      <c r="D995" s="321" t="s">
        <v>47</v>
      </c>
      <c r="E995" s="297" t="s">
        <v>1441</v>
      </c>
    </row>
    <row r="996" spans="1:5" x14ac:dyDescent="0.25">
      <c r="A996" s="316"/>
      <c r="B996" s="319"/>
      <c r="C996" s="320"/>
      <c r="D996" s="322"/>
      <c r="E996" s="298" t="s">
        <v>1442</v>
      </c>
    </row>
    <row r="997" spans="1:5" x14ac:dyDescent="0.25">
      <c r="A997" s="323" t="s">
        <v>1940</v>
      </c>
      <c r="B997" s="325" t="s">
        <v>1936</v>
      </c>
      <c r="C997" s="326"/>
      <c r="D997" s="329" t="s">
        <v>47</v>
      </c>
      <c r="E997" s="295" t="s">
        <v>1441</v>
      </c>
    </row>
    <row r="998" spans="1:5" x14ac:dyDescent="0.25">
      <c r="A998" s="331"/>
      <c r="B998" s="332"/>
      <c r="C998" s="333"/>
      <c r="D998" s="334"/>
      <c r="E998" s="296" t="s">
        <v>1442</v>
      </c>
    </row>
    <row r="999" spans="1:5" x14ac:dyDescent="0.25">
      <c r="A999" s="315" t="s">
        <v>1941</v>
      </c>
      <c r="B999" s="317" t="s">
        <v>1936</v>
      </c>
      <c r="C999" s="318"/>
      <c r="D999" s="321" t="s">
        <v>47</v>
      </c>
      <c r="E999" s="297" t="s">
        <v>1441</v>
      </c>
    </row>
    <row r="1000" spans="1:5" x14ac:dyDescent="0.25">
      <c r="A1000" s="316"/>
      <c r="B1000" s="319"/>
      <c r="C1000" s="320"/>
      <c r="D1000" s="322"/>
      <c r="E1000" s="298" t="s">
        <v>1442</v>
      </c>
    </row>
    <row r="1001" spans="1:5" x14ac:dyDescent="0.25">
      <c r="A1001" s="323" t="s">
        <v>1942</v>
      </c>
      <c r="B1001" s="325" t="s">
        <v>1936</v>
      </c>
      <c r="C1001" s="326"/>
      <c r="D1001" s="329" t="s">
        <v>47</v>
      </c>
      <c r="E1001" s="295" t="s">
        <v>1441</v>
      </c>
    </row>
    <row r="1002" spans="1:5" x14ac:dyDescent="0.25">
      <c r="A1002" s="331"/>
      <c r="B1002" s="332"/>
      <c r="C1002" s="333"/>
      <c r="D1002" s="334"/>
      <c r="E1002" s="296" t="s">
        <v>1442</v>
      </c>
    </row>
    <row r="1003" spans="1:5" x14ac:dyDescent="0.25">
      <c r="A1003" s="315" t="s">
        <v>1943</v>
      </c>
      <c r="B1003" s="317" t="s">
        <v>1936</v>
      </c>
      <c r="C1003" s="318"/>
      <c r="D1003" s="321" t="s">
        <v>47</v>
      </c>
      <c r="E1003" s="297" t="s">
        <v>1441</v>
      </c>
    </row>
    <row r="1004" spans="1:5" x14ac:dyDescent="0.25">
      <c r="A1004" s="316"/>
      <c r="B1004" s="319"/>
      <c r="C1004" s="320"/>
      <c r="D1004" s="322"/>
      <c r="E1004" s="298" t="s">
        <v>1442</v>
      </c>
    </row>
    <row r="1005" spans="1:5" x14ac:dyDescent="0.25">
      <c r="A1005" s="323" t="s">
        <v>1944</v>
      </c>
      <c r="B1005" s="325" t="s">
        <v>1945</v>
      </c>
      <c r="C1005" s="326"/>
      <c r="D1005" s="329" t="s">
        <v>47</v>
      </c>
      <c r="E1005" s="295" t="s">
        <v>1441</v>
      </c>
    </row>
    <row r="1006" spans="1:5" x14ac:dyDescent="0.25">
      <c r="A1006" s="331"/>
      <c r="B1006" s="332"/>
      <c r="C1006" s="333"/>
      <c r="D1006" s="334"/>
      <c r="E1006" s="296" t="s">
        <v>1442</v>
      </c>
    </row>
    <row r="1007" spans="1:5" x14ac:dyDescent="0.25">
      <c r="A1007" s="315" t="s">
        <v>1453</v>
      </c>
      <c r="B1007" s="317" t="s">
        <v>1945</v>
      </c>
      <c r="C1007" s="318"/>
      <c r="D1007" s="321" t="s">
        <v>47</v>
      </c>
      <c r="E1007" s="297" t="s">
        <v>1441</v>
      </c>
    </row>
    <row r="1008" spans="1:5" x14ac:dyDescent="0.25">
      <c r="A1008" s="316"/>
      <c r="B1008" s="319"/>
      <c r="C1008" s="320"/>
      <c r="D1008" s="322"/>
      <c r="E1008" s="298" t="s">
        <v>1442</v>
      </c>
    </row>
    <row r="1009" spans="1:5" x14ac:dyDescent="0.25">
      <c r="A1009" s="323" t="s">
        <v>1946</v>
      </c>
      <c r="B1009" s="325" t="s">
        <v>1945</v>
      </c>
      <c r="C1009" s="326"/>
      <c r="D1009" s="329" t="s">
        <v>47</v>
      </c>
      <c r="E1009" s="295" t="s">
        <v>1441</v>
      </c>
    </row>
    <row r="1010" spans="1:5" x14ac:dyDescent="0.25">
      <c r="A1010" s="331"/>
      <c r="B1010" s="332"/>
      <c r="C1010" s="333"/>
      <c r="D1010" s="334"/>
      <c r="E1010" s="296" t="s">
        <v>1442</v>
      </c>
    </row>
    <row r="1011" spans="1:5" x14ac:dyDescent="0.25">
      <c r="A1011" s="315" t="s">
        <v>1947</v>
      </c>
      <c r="B1011" s="317" t="s">
        <v>1945</v>
      </c>
      <c r="C1011" s="318"/>
      <c r="D1011" s="321" t="s">
        <v>47</v>
      </c>
      <c r="E1011" s="297" t="s">
        <v>1441</v>
      </c>
    </row>
    <row r="1012" spans="1:5" x14ac:dyDescent="0.25">
      <c r="A1012" s="316"/>
      <c r="B1012" s="319"/>
      <c r="C1012" s="320"/>
      <c r="D1012" s="322"/>
      <c r="E1012" s="298" t="s">
        <v>1442</v>
      </c>
    </row>
    <row r="1013" spans="1:5" x14ac:dyDescent="0.25">
      <c r="A1013" s="323" t="s">
        <v>1948</v>
      </c>
      <c r="B1013" s="325" t="s">
        <v>1945</v>
      </c>
      <c r="C1013" s="326"/>
      <c r="D1013" s="329" t="s">
        <v>47</v>
      </c>
      <c r="E1013" s="295" t="s">
        <v>1441</v>
      </c>
    </row>
    <row r="1014" spans="1:5" x14ac:dyDescent="0.25">
      <c r="A1014" s="331"/>
      <c r="B1014" s="332"/>
      <c r="C1014" s="333"/>
      <c r="D1014" s="334"/>
      <c r="E1014" s="296" t="s">
        <v>1442</v>
      </c>
    </row>
    <row r="1015" spans="1:5" x14ac:dyDescent="0.25">
      <c r="A1015" s="315" t="s">
        <v>1949</v>
      </c>
      <c r="B1015" s="317" t="s">
        <v>1945</v>
      </c>
      <c r="C1015" s="318"/>
      <c r="D1015" s="321" t="s">
        <v>47</v>
      </c>
      <c r="E1015" s="297" t="s">
        <v>1441</v>
      </c>
    </row>
    <row r="1016" spans="1:5" x14ac:dyDescent="0.25">
      <c r="A1016" s="316"/>
      <c r="B1016" s="319"/>
      <c r="C1016" s="320"/>
      <c r="D1016" s="322"/>
      <c r="E1016" s="298" t="s">
        <v>1442</v>
      </c>
    </row>
    <row r="1017" spans="1:5" x14ac:dyDescent="0.25">
      <c r="A1017" s="323" t="s">
        <v>1950</v>
      </c>
      <c r="B1017" s="325" t="s">
        <v>1945</v>
      </c>
      <c r="C1017" s="326"/>
      <c r="D1017" s="329" t="s">
        <v>47</v>
      </c>
      <c r="E1017" s="295" t="s">
        <v>1441</v>
      </c>
    </row>
    <row r="1018" spans="1:5" x14ac:dyDescent="0.25">
      <c r="A1018" s="331"/>
      <c r="B1018" s="332"/>
      <c r="C1018" s="333"/>
      <c r="D1018" s="334"/>
      <c r="E1018" s="296" t="s">
        <v>1442</v>
      </c>
    </row>
    <row r="1019" spans="1:5" x14ac:dyDescent="0.25">
      <c r="A1019" s="315" t="s">
        <v>1951</v>
      </c>
      <c r="B1019" s="317" t="s">
        <v>1945</v>
      </c>
      <c r="C1019" s="318"/>
      <c r="D1019" s="321" t="s">
        <v>47</v>
      </c>
      <c r="E1019" s="297" t="s">
        <v>1441</v>
      </c>
    </row>
    <row r="1020" spans="1:5" x14ac:dyDescent="0.25">
      <c r="A1020" s="316"/>
      <c r="B1020" s="319"/>
      <c r="C1020" s="320"/>
      <c r="D1020" s="322"/>
      <c r="E1020" s="298" t="s">
        <v>1442</v>
      </c>
    </row>
    <row r="1021" spans="1:5" x14ac:dyDescent="0.25">
      <c r="A1021" s="323" t="s">
        <v>1952</v>
      </c>
      <c r="B1021" s="325" t="s">
        <v>1945</v>
      </c>
      <c r="C1021" s="326"/>
      <c r="D1021" s="329" t="s">
        <v>47</v>
      </c>
      <c r="E1021" s="295" t="s">
        <v>1441</v>
      </c>
    </row>
    <row r="1022" spans="1:5" x14ac:dyDescent="0.25">
      <c r="A1022" s="331"/>
      <c r="B1022" s="332"/>
      <c r="C1022" s="333"/>
      <c r="D1022" s="334"/>
      <c r="E1022" s="296" t="s">
        <v>1442</v>
      </c>
    </row>
    <row r="1023" spans="1:5" x14ac:dyDescent="0.25">
      <c r="A1023" s="315" t="s">
        <v>1953</v>
      </c>
      <c r="B1023" s="317" t="s">
        <v>1945</v>
      </c>
      <c r="C1023" s="318"/>
      <c r="D1023" s="321" t="s">
        <v>47</v>
      </c>
      <c r="E1023" s="297" t="s">
        <v>1441</v>
      </c>
    </row>
    <row r="1024" spans="1:5" x14ac:dyDescent="0.25">
      <c r="A1024" s="316"/>
      <c r="B1024" s="319"/>
      <c r="C1024" s="320"/>
      <c r="D1024" s="322"/>
      <c r="E1024" s="298" t="s">
        <v>1442</v>
      </c>
    </row>
    <row r="1025" spans="1:5" x14ac:dyDescent="0.25">
      <c r="A1025" s="323" t="s">
        <v>1954</v>
      </c>
      <c r="B1025" s="325" t="s">
        <v>1955</v>
      </c>
      <c r="C1025" s="326"/>
      <c r="D1025" s="329" t="s">
        <v>47</v>
      </c>
      <c r="E1025" s="295" t="s">
        <v>1441</v>
      </c>
    </row>
    <row r="1026" spans="1:5" x14ac:dyDescent="0.25">
      <c r="A1026" s="331"/>
      <c r="B1026" s="332"/>
      <c r="C1026" s="333"/>
      <c r="D1026" s="334"/>
      <c r="E1026" s="296" t="s">
        <v>1442</v>
      </c>
    </row>
    <row r="1027" spans="1:5" x14ac:dyDescent="0.25">
      <c r="A1027" s="315" t="s">
        <v>1956</v>
      </c>
      <c r="B1027" s="317" t="s">
        <v>1955</v>
      </c>
      <c r="C1027" s="318"/>
      <c r="D1027" s="321" t="s">
        <v>47</v>
      </c>
      <c r="E1027" s="297" t="s">
        <v>1441</v>
      </c>
    </row>
    <row r="1028" spans="1:5" x14ac:dyDescent="0.25">
      <c r="A1028" s="316"/>
      <c r="B1028" s="319"/>
      <c r="C1028" s="320"/>
      <c r="D1028" s="322"/>
      <c r="E1028" s="298" t="s">
        <v>1442</v>
      </c>
    </row>
    <row r="1029" spans="1:5" x14ac:dyDescent="0.25">
      <c r="A1029" s="323" t="s">
        <v>1957</v>
      </c>
      <c r="B1029" s="325" t="s">
        <v>1955</v>
      </c>
      <c r="C1029" s="326"/>
      <c r="D1029" s="329" t="s">
        <v>47</v>
      </c>
      <c r="E1029" s="295" t="s">
        <v>1441</v>
      </c>
    </row>
    <row r="1030" spans="1:5" x14ac:dyDescent="0.25">
      <c r="A1030" s="331"/>
      <c r="B1030" s="332"/>
      <c r="C1030" s="333"/>
      <c r="D1030" s="334"/>
      <c r="E1030" s="296" t="s">
        <v>1442</v>
      </c>
    </row>
    <row r="1031" spans="1:5" x14ac:dyDescent="0.25">
      <c r="A1031" s="315" t="s">
        <v>1958</v>
      </c>
      <c r="B1031" s="317" t="s">
        <v>1955</v>
      </c>
      <c r="C1031" s="318"/>
      <c r="D1031" s="321" t="s">
        <v>47</v>
      </c>
      <c r="E1031" s="297" t="s">
        <v>1441</v>
      </c>
    </row>
    <row r="1032" spans="1:5" x14ac:dyDescent="0.25">
      <c r="A1032" s="316"/>
      <c r="B1032" s="319"/>
      <c r="C1032" s="320"/>
      <c r="D1032" s="322"/>
      <c r="E1032" s="298" t="s">
        <v>1442</v>
      </c>
    </row>
    <row r="1033" spans="1:5" x14ac:dyDescent="0.25">
      <c r="A1033" s="323" t="s">
        <v>1959</v>
      </c>
      <c r="B1033" s="325" t="s">
        <v>1955</v>
      </c>
      <c r="C1033" s="326"/>
      <c r="D1033" s="329" t="s">
        <v>47</v>
      </c>
      <c r="E1033" s="295" t="s">
        <v>1441</v>
      </c>
    </row>
    <row r="1034" spans="1:5" x14ac:dyDescent="0.25">
      <c r="A1034" s="331"/>
      <c r="B1034" s="332"/>
      <c r="C1034" s="333"/>
      <c r="D1034" s="334"/>
      <c r="E1034" s="296" t="s">
        <v>1442</v>
      </c>
    </row>
    <row r="1035" spans="1:5" x14ac:dyDescent="0.25">
      <c r="A1035" s="315" t="s">
        <v>1960</v>
      </c>
      <c r="B1035" s="317" t="s">
        <v>1955</v>
      </c>
      <c r="C1035" s="318"/>
      <c r="D1035" s="321" t="s">
        <v>47</v>
      </c>
      <c r="E1035" s="297" t="s">
        <v>1441</v>
      </c>
    </row>
    <row r="1036" spans="1:5" x14ac:dyDescent="0.25">
      <c r="A1036" s="316"/>
      <c r="B1036" s="319"/>
      <c r="C1036" s="320"/>
      <c r="D1036" s="322"/>
      <c r="E1036" s="298" t="s">
        <v>1442</v>
      </c>
    </row>
    <row r="1037" spans="1:5" x14ac:dyDescent="0.25">
      <c r="A1037" s="323" t="s">
        <v>1961</v>
      </c>
      <c r="B1037" s="325" t="s">
        <v>1955</v>
      </c>
      <c r="C1037" s="326"/>
      <c r="D1037" s="329" t="s">
        <v>47</v>
      </c>
      <c r="E1037" s="295" t="s">
        <v>1441</v>
      </c>
    </row>
    <row r="1038" spans="1:5" x14ac:dyDescent="0.25">
      <c r="A1038" s="331"/>
      <c r="B1038" s="332"/>
      <c r="C1038" s="333"/>
      <c r="D1038" s="334"/>
      <c r="E1038" s="296" t="s">
        <v>1442</v>
      </c>
    </row>
    <row r="1039" spans="1:5" x14ac:dyDescent="0.25">
      <c r="A1039" s="315" t="s">
        <v>1962</v>
      </c>
      <c r="B1039" s="317" t="s">
        <v>1955</v>
      </c>
      <c r="C1039" s="318"/>
      <c r="D1039" s="321" t="s">
        <v>47</v>
      </c>
      <c r="E1039" s="297" t="s">
        <v>1441</v>
      </c>
    </row>
    <row r="1040" spans="1:5" x14ac:dyDescent="0.25">
      <c r="A1040" s="316"/>
      <c r="B1040" s="319"/>
      <c r="C1040" s="320"/>
      <c r="D1040" s="322"/>
      <c r="E1040" s="298" t="s">
        <v>1442</v>
      </c>
    </row>
    <row r="1041" spans="1:5" x14ac:dyDescent="0.25">
      <c r="A1041" s="323" t="s">
        <v>1963</v>
      </c>
      <c r="B1041" s="325" t="s">
        <v>1955</v>
      </c>
      <c r="C1041" s="326"/>
      <c r="D1041" s="329" t="s">
        <v>47</v>
      </c>
      <c r="E1041" s="295" t="s">
        <v>1441</v>
      </c>
    </row>
    <row r="1042" spans="1:5" x14ac:dyDescent="0.25">
      <c r="A1042" s="331"/>
      <c r="B1042" s="332"/>
      <c r="C1042" s="333"/>
      <c r="D1042" s="334"/>
      <c r="E1042" s="296" t="s">
        <v>1442</v>
      </c>
    </row>
    <row r="1043" spans="1:5" x14ac:dyDescent="0.25">
      <c r="A1043" s="315" t="s">
        <v>1964</v>
      </c>
      <c r="B1043" s="317" t="s">
        <v>1955</v>
      </c>
      <c r="C1043" s="318"/>
      <c r="D1043" s="321" t="s">
        <v>47</v>
      </c>
      <c r="E1043" s="297" t="s">
        <v>1441</v>
      </c>
    </row>
    <row r="1044" spans="1:5" x14ac:dyDescent="0.25">
      <c r="A1044" s="316"/>
      <c r="B1044" s="319"/>
      <c r="C1044" s="320"/>
      <c r="D1044" s="322"/>
      <c r="E1044" s="298" t="s">
        <v>1442</v>
      </c>
    </row>
    <row r="1045" spans="1:5" x14ac:dyDescent="0.25">
      <c r="A1045" s="323" t="s">
        <v>1965</v>
      </c>
      <c r="B1045" s="325" t="s">
        <v>1955</v>
      </c>
      <c r="C1045" s="326"/>
      <c r="D1045" s="329" t="s">
        <v>47</v>
      </c>
      <c r="E1045" s="295" t="s">
        <v>1441</v>
      </c>
    </row>
    <row r="1046" spans="1:5" x14ac:dyDescent="0.25">
      <c r="A1046" s="331"/>
      <c r="B1046" s="332"/>
      <c r="C1046" s="333"/>
      <c r="D1046" s="334"/>
      <c r="E1046" s="296" t="s">
        <v>1442</v>
      </c>
    </row>
    <row r="1047" spans="1:5" x14ac:dyDescent="0.25">
      <c r="A1047" s="315" t="s">
        <v>1966</v>
      </c>
      <c r="B1047" s="317" t="s">
        <v>1955</v>
      </c>
      <c r="C1047" s="318"/>
      <c r="D1047" s="321" t="s">
        <v>47</v>
      </c>
      <c r="E1047" s="297" t="s">
        <v>1441</v>
      </c>
    </row>
    <row r="1048" spans="1:5" x14ac:dyDescent="0.25">
      <c r="A1048" s="316"/>
      <c r="B1048" s="319"/>
      <c r="C1048" s="320"/>
      <c r="D1048" s="322"/>
      <c r="E1048" s="298" t="s">
        <v>1442</v>
      </c>
    </row>
    <row r="1049" spans="1:5" x14ac:dyDescent="0.25">
      <c r="A1049" s="323" t="s">
        <v>1967</v>
      </c>
      <c r="B1049" s="325" t="s">
        <v>1955</v>
      </c>
      <c r="C1049" s="326"/>
      <c r="D1049" s="329" t="s">
        <v>47</v>
      </c>
      <c r="E1049" s="295" t="s">
        <v>1441</v>
      </c>
    </row>
    <row r="1050" spans="1:5" x14ac:dyDescent="0.25">
      <c r="A1050" s="331"/>
      <c r="B1050" s="332"/>
      <c r="C1050" s="333"/>
      <c r="D1050" s="334"/>
      <c r="E1050" s="296" t="s">
        <v>1442</v>
      </c>
    </row>
    <row r="1051" spans="1:5" x14ac:dyDescent="0.25">
      <c r="A1051" s="315" t="s">
        <v>1968</v>
      </c>
      <c r="B1051" s="317" t="s">
        <v>1955</v>
      </c>
      <c r="C1051" s="318"/>
      <c r="D1051" s="321" t="s">
        <v>47</v>
      </c>
      <c r="E1051" s="297" t="s">
        <v>1441</v>
      </c>
    </row>
    <row r="1052" spans="1:5" x14ac:dyDescent="0.25">
      <c r="A1052" s="316"/>
      <c r="B1052" s="319"/>
      <c r="C1052" s="320"/>
      <c r="D1052" s="322"/>
      <c r="E1052" s="298" t="s">
        <v>1442</v>
      </c>
    </row>
    <row r="1053" spans="1:5" x14ac:dyDescent="0.25">
      <c r="A1053" s="323" t="s">
        <v>1969</v>
      </c>
      <c r="B1053" s="325" t="s">
        <v>1955</v>
      </c>
      <c r="C1053" s="326"/>
      <c r="D1053" s="329" t="s">
        <v>47</v>
      </c>
      <c r="E1053" s="295" t="s">
        <v>1441</v>
      </c>
    </row>
    <row r="1054" spans="1:5" x14ac:dyDescent="0.25">
      <c r="A1054" s="331"/>
      <c r="B1054" s="332"/>
      <c r="C1054" s="333"/>
      <c r="D1054" s="334"/>
      <c r="E1054" s="296" t="s">
        <v>1442</v>
      </c>
    </row>
    <row r="1055" spans="1:5" x14ac:dyDescent="0.25">
      <c r="A1055" s="315" t="s">
        <v>1970</v>
      </c>
      <c r="B1055" s="317" t="s">
        <v>1955</v>
      </c>
      <c r="C1055" s="318"/>
      <c r="D1055" s="321" t="s">
        <v>47</v>
      </c>
      <c r="E1055" s="297" t="s">
        <v>1441</v>
      </c>
    </row>
    <row r="1056" spans="1:5" x14ac:dyDescent="0.25">
      <c r="A1056" s="316"/>
      <c r="B1056" s="319"/>
      <c r="C1056" s="320"/>
      <c r="D1056" s="322"/>
      <c r="E1056" s="298" t="s">
        <v>1442</v>
      </c>
    </row>
    <row r="1057" spans="1:5" x14ac:dyDescent="0.25">
      <c r="A1057" s="323" t="s">
        <v>1971</v>
      </c>
      <c r="B1057" s="325" t="s">
        <v>1955</v>
      </c>
      <c r="C1057" s="326"/>
      <c r="D1057" s="329" t="s">
        <v>47</v>
      </c>
      <c r="E1057" s="295" t="s">
        <v>1441</v>
      </c>
    </row>
    <row r="1058" spans="1:5" x14ac:dyDescent="0.25">
      <c r="A1058" s="331"/>
      <c r="B1058" s="332"/>
      <c r="C1058" s="333"/>
      <c r="D1058" s="334"/>
      <c r="E1058" s="296" t="s">
        <v>1442</v>
      </c>
    </row>
    <row r="1059" spans="1:5" x14ac:dyDescent="0.25">
      <c r="A1059" s="315" t="s">
        <v>1972</v>
      </c>
      <c r="B1059" s="317" t="s">
        <v>1955</v>
      </c>
      <c r="C1059" s="318"/>
      <c r="D1059" s="321" t="s">
        <v>47</v>
      </c>
      <c r="E1059" s="297" t="s">
        <v>1441</v>
      </c>
    </row>
    <row r="1060" spans="1:5" x14ac:dyDescent="0.25">
      <c r="A1060" s="316"/>
      <c r="B1060" s="319"/>
      <c r="C1060" s="320"/>
      <c r="D1060" s="322"/>
      <c r="E1060" s="298" t="s">
        <v>1442</v>
      </c>
    </row>
    <row r="1061" spans="1:5" x14ac:dyDescent="0.25">
      <c r="A1061" s="323" t="s">
        <v>1973</v>
      </c>
      <c r="B1061" s="325" t="s">
        <v>1955</v>
      </c>
      <c r="C1061" s="326"/>
      <c r="D1061" s="329" t="s">
        <v>47</v>
      </c>
      <c r="E1061" s="295" t="s">
        <v>1441</v>
      </c>
    </row>
    <row r="1062" spans="1:5" x14ac:dyDescent="0.25">
      <c r="A1062" s="331"/>
      <c r="B1062" s="332"/>
      <c r="C1062" s="333"/>
      <c r="D1062" s="334"/>
      <c r="E1062" s="296" t="s">
        <v>1442</v>
      </c>
    </row>
    <row r="1063" spans="1:5" x14ac:dyDescent="0.25">
      <c r="A1063" s="315" t="s">
        <v>1974</v>
      </c>
      <c r="B1063" s="317" t="s">
        <v>1975</v>
      </c>
      <c r="C1063" s="318"/>
      <c r="D1063" s="321" t="s">
        <v>47</v>
      </c>
      <c r="E1063" s="297" t="s">
        <v>1441</v>
      </c>
    </row>
    <row r="1064" spans="1:5" x14ac:dyDescent="0.25">
      <c r="A1064" s="316"/>
      <c r="B1064" s="319"/>
      <c r="C1064" s="320"/>
      <c r="D1064" s="322"/>
      <c r="E1064" s="298" t="s">
        <v>1442</v>
      </c>
    </row>
    <row r="1065" spans="1:5" x14ac:dyDescent="0.25">
      <c r="A1065" s="323" t="s">
        <v>1976</v>
      </c>
      <c r="B1065" s="325" t="s">
        <v>1975</v>
      </c>
      <c r="C1065" s="326"/>
      <c r="D1065" s="329" t="s">
        <v>47</v>
      </c>
      <c r="E1065" s="295" t="s">
        <v>1441</v>
      </c>
    </row>
    <row r="1066" spans="1:5" x14ac:dyDescent="0.25">
      <c r="A1066" s="331"/>
      <c r="B1066" s="332"/>
      <c r="C1066" s="333"/>
      <c r="D1066" s="334"/>
      <c r="E1066" s="296" t="s">
        <v>1442</v>
      </c>
    </row>
    <row r="1067" spans="1:5" x14ac:dyDescent="0.25">
      <c r="A1067" s="315" t="s">
        <v>1977</v>
      </c>
      <c r="B1067" s="317" t="s">
        <v>1975</v>
      </c>
      <c r="C1067" s="318"/>
      <c r="D1067" s="321" t="s">
        <v>47</v>
      </c>
      <c r="E1067" s="297" t="s">
        <v>1441</v>
      </c>
    </row>
    <row r="1068" spans="1:5" x14ac:dyDescent="0.25">
      <c r="A1068" s="316"/>
      <c r="B1068" s="319"/>
      <c r="C1068" s="320"/>
      <c r="D1068" s="322"/>
      <c r="E1068" s="298" t="s">
        <v>1442</v>
      </c>
    </row>
    <row r="1069" spans="1:5" x14ac:dyDescent="0.25">
      <c r="A1069" s="323" t="s">
        <v>1928</v>
      </c>
      <c r="B1069" s="325" t="s">
        <v>1975</v>
      </c>
      <c r="C1069" s="326"/>
      <c r="D1069" s="329" t="s">
        <v>47</v>
      </c>
      <c r="E1069" s="295" t="s">
        <v>1441</v>
      </c>
    </row>
    <row r="1070" spans="1:5" x14ac:dyDescent="0.25">
      <c r="A1070" s="331"/>
      <c r="B1070" s="332"/>
      <c r="C1070" s="333"/>
      <c r="D1070" s="334"/>
      <c r="E1070" s="296" t="s">
        <v>1442</v>
      </c>
    </row>
    <row r="1071" spans="1:5" x14ac:dyDescent="0.25">
      <c r="A1071" s="315" t="s">
        <v>1978</v>
      </c>
      <c r="B1071" s="317" t="s">
        <v>1979</v>
      </c>
      <c r="C1071" s="318"/>
      <c r="D1071" s="321" t="s">
        <v>47</v>
      </c>
      <c r="E1071" s="297" t="s">
        <v>1441</v>
      </c>
    </row>
    <row r="1072" spans="1:5" x14ac:dyDescent="0.25">
      <c r="A1072" s="316"/>
      <c r="B1072" s="319"/>
      <c r="C1072" s="320"/>
      <c r="D1072" s="322"/>
      <c r="E1072" s="298" t="s">
        <v>1442</v>
      </c>
    </row>
    <row r="1073" spans="1:5" x14ac:dyDescent="0.25">
      <c r="A1073" s="323" t="s">
        <v>1980</v>
      </c>
      <c r="B1073" s="325" t="s">
        <v>1979</v>
      </c>
      <c r="C1073" s="326"/>
      <c r="D1073" s="329" t="s">
        <v>47</v>
      </c>
      <c r="E1073" s="295" t="s">
        <v>1441</v>
      </c>
    </row>
    <row r="1074" spans="1:5" x14ac:dyDescent="0.25">
      <c r="A1074" s="331"/>
      <c r="B1074" s="332"/>
      <c r="C1074" s="333"/>
      <c r="D1074" s="334"/>
      <c r="E1074" s="296" t="s">
        <v>1442</v>
      </c>
    </row>
    <row r="1075" spans="1:5" x14ac:dyDescent="0.25">
      <c r="A1075" s="315" t="s">
        <v>1981</v>
      </c>
      <c r="B1075" s="317" t="s">
        <v>1979</v>
      </c>
      <c r="C1075" s="318"/>
      <c r="D1075" s="321" t="s">
        <v>47</v>
      </c>
      <c r="E1075" s="297" t="s">
        <v>1441</v>
      </c>
    </row>
    <row r="1076" spans="1:5" x14ac:dyDescent="0.25">
      <c r="A1076" s="316"/>
      <c r="B1076" s="319"/>
      <c r="C1076" s="320"/>
      <c r="D1076" s="322"/>
      <c r="E1076" s="298" t="s">
        <v>1442</v>
      </c>
    </row>
    <row r="1077" spans="1:5" x14ac:dyDescent="0.25">
      <c r="A1077" s="323" t="s">
        <v>1982</v>
      </c>
      <c r="B1077" s="325" t="s">
        <v>1979</v>
      </c>
      <c r="C1077" s="326"/>
      <c r="D1077" s="329" t="s">
        <v>47</v>
      </c>
      <c r="E1077" s="295" t="s">
        <v>1441</v>
      </c>
    </row>
    <row r="1078" spans="1:5" x14ac:dyDescent="0.25">
      <c r="A1078" s="331"/>
      <c r="B1078" s="332"/>
      <c r="C1078" s="333"/>
      <c r="D1078" s="334"/>
      <c r="E1078" s="296" t="s">
        <v>1442</v>
      </c>
    </row>
    <row r="1079" spans="1:5" x14ac:dyDescent="0.25">
      <c r="A1079" s="315" t="s">
        <v>1983</v>
      </c>
      <c r="B1079" s="317" t="s">
        <v>1984</v>
      </c>
      <c r="C1079" s="318"/>
      <c r="D1079" s="321" t="s">
        <v>47</v>
      </c>
      <c r="E1079" s="297" t="s">
        <v>1441</v>
      </c>
    </row>
    <row r="1080" spans="1:5" x14ac:dyDescent="0.25">
      <c r="A1080" s="316"/>
      <c r="B1080" s="319"/>
      <c r="C1080" s="320"/>
      <c r="D1080" s="322"/>
      <c r="E1080" s="298" t="s">
        <v>1442</v>
      </c>
    </row>
    <row r="1081" spans="1:5" x14ac:dyDescent="0.25">
      <c r="A1081" s="323" t="s">
        <v>1985</v>
      </c>
      <c r="B1081" s="325" t="s">
        <v>1984</v>
      </c>
      <c r="C1081" s="326"/>
      <c r="D1081" s="329" t="s">
        <v>47</v>
      </c>
      <c r="E1081" s="295" t="s">
        <v>1441</v>
      </c>
    </row>
    <row r="1082" spans="1:5" x14ac:dyDescent="0.25">
      <c r="A1082" s="331"/>
      <c r="B1082" s="332"/>
      <c r="C1082" s="333"/>
      <c r="D1082" s="334"/>
      <c r="E1082" s="296" t="s">
        <v>1442</v>
      </c>
    </row>
    <row r="1083" spans="1:5" x14ac:dyDescent="0.25">
      <c r="A1083" s="315" t="s">
        <v>1986</v>
      </c>
      <c r="B1083" s="317" t="s">
        <v>1984</v>
      </c>
      <c r="C1083" s="318"/>
      <c r="D1083" s="321" t="s">
        <v>47</v>
      </c>
      <c r="E1083" s="297" t="s">
        <v>1441</v>
      </c>
    </row>
    <row r="1084" spans="1:5" x14ac:dyDescent="0.25">
      <c r="A1084" s="316"/>
      <c r="B1084" s="319"/>
      <c r="C1084" s="320"/>
      <c r="D1084" s="322"/>
      <c r="E1084" s="298" t="s">
        <v>1442</v>
      </c>
    </row>
    <row r="1085" spans="1:5" x14ac:dyDescent="0.25">
      <c r="A1085" s="323" t="s">
        <v>1987</v>
      </c>
      <c r="B1085" s="325" t="s">
        <v>1984</v>
      </c>
      <c r="C1085" s="326"/>
      <c r="D1085" s="329" t="s">
        <v>47</v>
      </c>
      <c r="E1085" s="295" t="s">
        <v>1441</v>
      </c>
    </row>
    <row r="1086" spans="1:5" x14ac:dyDescent="0.25">
      <c r="A1086" s="331"/>
      <c r="B1086" s="332"/>
      <c r="C1086" s="333"/>
      <c r="D1086" s="334"/>
      <c r="E1086" s="296" t="s">
        <v>1442</v>
      </c>
    </row>
    <row r="1087" spans="1:5" x14ac:dyDescent="0.25">
      <c r="A1087" s="315" t="s">
        <v>1988</v>
      </c>
      <c r="B1087" s="317" t="s">
        <v>1984</v>
      </c>
      <c r="C1087" s="318"/>
      <c r="D1087" s="321" t="s">
        <v>47</v>
      </c>
      <c r="E1087" s="297" t="s">
        <v>1441</v>
      </c>
    </row>
    <row r="1088" spans="1:5" x14ac:dyDescent="0.25">
      <c r="A1088" s="316"/>
      <c r="B1088" s="319"/>
      <c r="C1088" s="320"/>
      <c r="D1088" s="322"/>
      <c r="E1088" s="298" t="s">
        <v>1442</v>
      </c>
    </row>
    <row r="1089" spans="1:5" x14ac:dyDescent="0.25">
      <c r="A1089" s="323" t="s">
        <v>1989</v>
      </c>
      <c r="B1089" s="325" t="s">
        <v>1990</v>
      </c>
      <c r="C1089" s="326"/>
      <c r="D1089" s="329" t="s">
        <v>47</v>
      </c>
      <c r="E1089" s="295" t="s">
        <v>1441</v>
      </c>
    </row>
    <row r="1090" spans="1:5" x14ac:dyDescent="0.25">
      <c r="A1090" s="331"/>
      <c r="B1090" s="332"/>
      <c r="C1090" s="333"/>
      <c r="D1090" s="334"/>
      <c r="E1090" s="296" t="s">
        <v>1442</v>
      </c>
    </row>
    <row r="1091" spans="1:5" x14ac:dyDescent="0.25">
      <c r="A1091" s="315" t="s">
        <v>1559</v>
      </c>
      <c r="B1091" s="317" t="s">
        <v>1990</v>
      </c>
      <c r="C1091" s="318"/>
      <c r="D1091" s="321" t="s">
        <v>47</v>
      </c>
      <c r="E1091" s="297" t="s">
        <v>1441</v>
      </c>
    </row>
    <row r="1092" spans="1:5" x14ac:dyDescent="0.25">
      <c r="A1092" s="316"/>
      <c r="B1092" s="319"/>
      <c r="C1092" s="320"/>
      <c r="D1092" s="322"/>
      <c r="E1092" s="298" t="s">
        <v>1442</v>
      </c>
    </row>
    <row r="1093" spans="1:5" x14ac:dyDescent="0.25">
      <c r="A1093" s="323" t="s">
        <v>1991</v>
      </c>
      <c r="B1093" s="325" t="s">
        <v>1990</v>
      </c>
      <c r="C1093" s="326"/>
      <c r="D1093" s="329" t="s">
        <v>47</v>
      </c>
      <c r="E1093" s="295" t="s">
        <v>1441</v>
      </c>
    </row>
    <row r="1094" spans="1:5" x14ac:dyDescent="0.25">
      <c r="A1094" s="331"/>
      <c r="B1094" s="332"/>
      <c r="C1094" s="333"/>
      <c r="D1094" s="334"/>
      <c r="E1094" s="296" t="s">
        <v>1442</v>
      </c>
    </row>
    <row r="1095" spans="1:5" x14ac:dyDescent="0.25">
      <c r="A1095" s="315" t="s">
        <v>1992</v>
      </c>
      <c r="B1095" s="317" t="s">
        <v>1990</v>
      </c>
      <c r="C1095" s="318"/>
      <c r="D1095" s="321" t="s">
        <v>47</v>
      </c>
      <c r="E1095" s="297" t="s">
        <v>1441</v>
      </c>
    </row>
    <row r="1096" spans="1:5" x14ac:dyDescent="0.25">
      <c r="A1096" s="316"/>
      <c r="B1096" s="319"/>
      <c r="C1096" s="320"/>
      <c r="D1096" s="322"/>
      <c r="E1096" s="298" t="s">
        <v>1442</v>
      </c>
    </row>
    <row r="1097" spans="1:5" x14ac:dyDescent="0.25">
      <c r="A1097" s="323" t="s">
        <v>1993</v>
      </c>
      <c r="B1097" s="325" t="s">
        <v>1990</v>
      </c>
      <c r="C1097" s="326"/>
      <c r="D1097" s="329" t="s">
        <v>47</v>
      </c>
      <c r="E1097" s="295" t="s">
        <v>1441</v>
      </c>
    </row>
    <row r="1098" spans="1:5" x14ac:dyDescent="0.25">
      <c r="A1098" s="331"/>
      <c r="B1098" s="332"/>
      <c r="C1098" s="333"/>
      <c r="D1098" s="334"/>
      <c r="E1098" s="296" t="s">
        <v>1442</v>
      </c>
    </row>
    <row r="1099" spans="1:5" x14ac:dyDescent="0.25">
      <c r="A1099" s="315" t="s">
        <v>1994</v>
      </c>
      <c r="B1099" s="317" t="s">
        <v>1990</v>
      </c>
      <c r="C1099" s="318"/>
      <c r="D1099" s="321" t="s">
        <v>47</v>
      </c>
      <c r="E1099" s="297" t="s">
        <v>1441</v>
      </c>
    </row>
    <row r="1100" spans="1:5" x14ac:dyDescent="0.25">
      <c r="A1100" s="316"/>
      <c r="B1100" s="319"/>
      <c r="C1100" s="320"/>
      <c r="D1100" s="322"/>
      <c r="E1100" s="298" t="s">
        <v>1442</v>
      </c>
    </row>
    <row r="1101" spans="1:5" x14ac:dyDescent="0.25">
      <c r="A1101" s="323" t="s">
        <v>1995</v>
      </c>
      <c r="B1101" s="325" t="s">
        <v>1996</v>
      </c>
      <c r="C1101" s="326"/>
      <c r="D1101" s="329" t="s">
        <v>47</v>
      </c>
      <c r="E1101" s="295" t="s">
        <v>1441</v>
      </c>
    </row>
    <row r="1102" spans="1:5" x14ac:dyDescent="0.25">
      <c r="A1102" s="331"/>
      <c r="B1102" s="332"/>
      <c r="C1102" s="333"/>
      <c r="D1102" s="334"/>
      <c r="E1102" s="296" t="s">
        <v>1442</v>
      </c>
    </row>
    <row r="1103" spans="1:5" x14ac:dyDescent="0.25">
      <c r="A1103" s="315" t="s">
        <v>1997</v>
      </c>
      <c r="B1103" s="317" t="s">
        <v>1996</v>
      </c>
      <c r="C1103" s="318"/>
      <c r="D1103" s="321" t="s">
        <v>47</v>
      </c>
      <c r="E1103" s="297" t="s">
        <v>1441</v>
      </c>
    </row>
    <row r="1104" spans="1:5" x14ac:dyDescent="0.25">
      <c r="A1104" s="316"/>
      <c r="B1104" s="319"/>
      <c r="C1104" s="320"/>
      <c r="D1104" s="322"/>
      <c r="E1104" s="298" t="s">
        <v>1442</v>
      </c>
    </row>
    <row r="1105" spans="1:5" x14ac:dyDescent="0.25">
      <c r="A1105" s="323" t="s">
        <v>1998</v>
      </c>
      <c r="B1105" s="325" t="s">
        <v>1996</v>
      </c>
      <c r="C1105" s="326"/>
      <c r="D1105" s="329" t="s">
        <v>47</v>
      </c>
      <c r="E1105" s="295" t="s">
        <v>1441</v>
      </c>
    </row>
    <row r="1106" spans="1:5" x14ac:dyDescent="0.25">
      <c r="A1106" s="331"/>
      <c r="B1106" s="332"/>
      <c r="C1106" s="333"/>
      <c r="D1106" s="334"/>
      <c r="E1106" s="296" t="s">
        <v>1442</v>
      </c>
    </row>
    <row r="1107" spans="1:5" x14ac:dyDescent="0.25">
      <c r="A1107" s="315" t="s">
        <v>1999</v>
      </c>
      <c r="B1107" s="317" t="s">
        <v>1996</v>
      </c>
      <c r="C1107" s="318"/>
      <c r="D1107" s="321" t="s">
        <v>47</v>
      </c>
      <c r="E1107" s="297" t="s">
        <v>1441</v>
      </c>
    </row>
    <row r="1108" spans="1:5" x14ac:dyDescent="0.25">
      <c r="A1108" s="316"/>
      <c r="B1108" s="319"/>
      <c r="C1108" s="320"/>
      <c r="D1108" s="322"/>
      <c r="E1108" s="298" t="s">
        <v>1442</v>
      </c>
    </row>
    <row r="1109" spans="1:5" x14ac:dyDescent="0.25">
      <c r="A1109" s="323" t="s">
        <v>2000</v>
      </c>
      <c r="B1109" s="325" t="s">
        <v>1996</v>
      </c>
      <c r="C1109" s="326"/>
      <c r="D1109" s="329" t="s">
        <v>47</v>
      </c>
      <c r="E1109" s="295" t="s">
        <v>1441</v>
      </c>
    </row>
    <row r="1110" spans="1:5" x14ac:dyDescent="0.25">
      <c r="A1110" s="331"/>
      <c r="B1110" s="332"/>
      <c r="C1110" s="333"/>
      <c r="D1110" s="334"/>
      <c r="E1110" s="296" t="s">
        <v>1442</v>
      </c>
    </row>
    <row r="1111" spans="1:5" x14ac:dyDescent="0.25">
      <c r="A1111" s="315" t="s">
        <v>2001</v>
      </c>
      <c r="B1111" s="317" t="s">
        <v>1996</v>
      </c>
      <c r="C1111" s="318"/>
      <c r="D1111" s="321" t="s">
        <v>47</v>
      </c>
      <c r="E1111" s="297" t="s">
        <v>1441</v>
      </c>
    </row>
    <row r="1112" spans="1:5" x14ac:dyDescent="0.25">
      <c r="A1112" s="316"/>
      <c r="B1112" s="319"/>
      <c r="C1112" s="320"/>
      <c r="D1112" s="322"/>
      <c r="E1112" s="298" t="s">
        <v>1442</v>
      </c>
    </row>
    <row r="1113" spans="1:5" x14ac:dyDescent="0.25">
      <c r="A1113" s="323" t="s">
        <v>2002</v>
      </c>
      <c r="B1113" s="325" t="s">
        <v>1996</v>
      </c>
      <c r="C1113" s="326"/>
      <c r="D1113" s="329" t="s">
        <v>47</v>
      </c>
      <c r="E1113" s="295" t="s">
        <v>1441</v>
      </c>
    </row>
    <row r="1114" spans="1:5" x14ac:dyDescent="0.25">
      <c r="A1114" s="331"/>
      <c r="B1114" s="332"/>
      <c r="C1114" s="333"/>
      <c r="D1114" s="334"/>
      <c r="E1114" s="296" t="s">
        <v>1442</v>
      </c>
    </row>
    <row r="1115" spans="1:5" x14ac:dyDescent="0.25">
      <c r="A1115" s="315" t="s">
        <v>2003</v>
      </c>
      <c r="B1115" s="317" t="s">
        <v>2004</v>
      </c>
      <c r="C1115" s="318"/>
      <c r="D1115" s="321" t="s">
        <v>47</v>
      </c>
      <c r="E1115" s="297" t="s">
        <v>1441</v>
      </c>
    </row>
    <row r="1116" spans="1:5" x14ac:dyDescent="0.25">
      <c r="A1116" s="316"/>
      <c r="B1116" s="319"/>
      <c r="C1116" s="320"/>
      <c r="D1116" s="322"/>
      <c r="E1116" s="298" t="s">
        <v>1442</v>
      </c>
    </row>
    <row r="1117" spans="1:5" x14ac:dyDescent="0.25">
      <c r="A1117" s="323" t="s">
        <v>2005</v>
      </c>
      <c r="B1117" s="325" t="s">
        <v>2004</v>
      </c>
      <c r="C1117" s="326"/>
      <c r="D1117" s="329" t="s">
        <v>47</v>
      </c>
      <c r="E1117" s="295" t="s">
        <v>1441</v>
      </c>
    </row>
    <row r="1118" spans="1:5" x14ac:dyDescent="0.25">
      <c r="A1118" s="331"/>
      <c r="B1118" s="332"/>
      <c r="C1118" s="333"/>
      <c r="D1118" s="334"/>
      <c r="E1118" s="296" t="s">
        <v>1442</v>
      </c>
    </row>
    <row r="1119" spans="1:5" x14ac:dyDescent="0.25">
      <c r="A1119" s="315" t="s">
        <v>2006</v>
      </c>
      <c r="B1119" s="317" t="s">
        <v>2004</v>
      </c>
      <c r="C1119" s="318"/>
      <c r="D1119" s="321" t="s">
        <v>47</v>
      </c>
      <c r="E1119" s="297" t="s">
        <v>1441</v>
      </c>
    </row>
    <row r="1120" spans="1:5" x14ac:dyDescent="0.25">
      <c r="A1120" s="316"/>
      <c r="B1120" s="319"/>
      <c r="C1120" s="320"/>
      <c r="D1120" s="322"/>
      <c r="E1120" s="298" t="s">
        <v>1442</v>
      </c>
    </row>
    <row r="1121" spans="1:5" x14ac:dyDescent="0.25">
      <c r="A1121" s="323" t="s">
        <v>2007</v>
      </c>
      <c r="B1121" s="325" t="s">
        <v>2004</v>
      </c>
      <c r="C1121" s="326"/>
      <c r="D1121" s="329" t="s">
        <v>47</v>
      </c>
      <c r="E1121" s="295" t="s">
        <v>1441</v>
      </c>
    </row>
    <row r="1122" spans="1:5" x14ac:dyDescent="0.25">
      <c r="A1122" s="331"/>
      <c r="B1122" s="332"/>
      <c r="C1122" s="333"/>
      <c r="D1122" s="334"/>
      <c r="E1122" s="296" t="s">
        <v>1442</v>
      </c>
    </row>
    <row r="1123" spans="1:5" x14ac:dyDescent="0.25">
      <c r="A1123" s="315" t="s">
        <v>2008</v>
      </c>
      <c r="B1123" s="317" t="s">
        <v>2004</v>
      </c>
      <c r="C1123" s="318"/>
      <c r="D1123" s="321" t="s">
        <v>47</v>
      </c>
      <c r="E1123" s="297" t="s">
        <v>1441</v>
      </c>
    </row>
    <row r="1124" spans="1:5" x14ac:dyDescent="0.25">
      <c r="A1124" s="316"/>
      <c r="B1124" s="319"/>
      <c r="C1124" s="320"/>
      <c r="D1124" s="322"/>
      <c r="E1124" s="298" t="s">
        <v>1442</v>
      </c>
    </row>
    <row r="1125" spans="1:5" x14ac:dyDescent="0.25">
      <c r="A1125" s="323" t="s">
        <v>2009</v>
      </c>
      <c r="B1125" s="325" t="s">
        <v>2004</v>
      </c>
      <c r="C1125" s="326"/>
      <c r="D1125" s="329" t="s">
        <v>47</v>
      </c>
      <c r="E1125" s="295" t="s">
        <v>1441</v>
      </c>
    </row>
    <row r="1126" spans="1:5" x14ac:dyDescent="0.25">
      <c r="A1126" s="331"/>
      <c r="B1126" s="332"/>
      <c r="C1126" s="333"/>
      <c r="D1126" s="334"/>
      <c r="E1126" s="296" t="s">
        <v>1442</v>
      </c>
    </row>
    <row r="1127" spans="1:5" x14ac:dyDescent="0.25">
      <c r="A1127" s="315" t="s">
        <v>2010</v>
      </c>
      <c r="B1127" s="317" t="s">
        <v>2004</v>
      </c>
      <c r="C1127" s="318"/>
      <c r="D1127" s="321" t="s">
        <v>47</v>
      </c>
      <c r="E1127" s="297" t="s">
        <v>1441</v>
      </c>
    </row>
    <row r="1128" spans="1:5" x14ac:dyDescent="0.25">
      <c r="A1128" s="316"/>
      <c r="B1128" s="319"/>
      <c r="C1128" s="320"/>
      <c r="D1128" s="322"/>
      <c r="E1128" s="298" t="s">
        <v>1442</v>
      </c>
    </row>
    <row r="1129" spans="1:5" x14ac:dyDescent="0.25">
      <c r="A1129" s="323" t="s">
        <v>2011</v>
      </c>
      <c r="B1129" s="325" t="s">
        <v>2004</v>
      </c>
      <c r="C1129" s="326"/>
      <c r="D1129" s="329" t="s">
        <v>47</v>
      </c>
      <c r="E1129" s="295" t="s">
        <v>1441</v>
      </c>
    </row>
    <row r="1130" spans="1:5" x14ac:dyDescent="0.25">
      <c r="A1130" s="331"/>
      <c r="B1130" s="332"/>
      <c r="C1130" s="333"/>
      <c r="D1130" s="334"/>
      <c r="E1130" s="296" t="s">
        <v>1442</v>
      </c>
    </row>
    <row r="1131" spans="1:5" x14ac:dyDescent="0.25">
      <c r="A1131" s="315" t="s">
        <v>1851</v>
      </c>
      <c r="B1131" s="317"/>
      <c r="C1131" s="318"/>
      <c r="D1131" s="321" t="s">
        <v>47</v>
      </c>
      <c r="E1131" s="297" t="s">
        <v>1441</v>
      </c>
    </row>
    <row r="1132" spans="1:5" x14ac:dyDescent="0.25">
      <c r="A1132" s="316"/>
      <c r="B1132" s="319"/>
      <c r="C1132" s="320"/>
      <c r="D1132" s="322"/>
      <c r="E1132" s="298" t="s">
        <v>1442</v>
      </c>
    </row>
    <row r="1133" spans="1:5" x14ac:dyDescent="0.25">
      <c r="A1133" s="323" t="s">
        <v>1873</v>
      </c>
      <c r="B1133" s="325"/>
      <c r="C1133" s="326"/>
      <c r="D1133" s="329" t="s">
        <v>47</v>
      </c>
      <c r="E1133" s="295" t="s">
        <v>1441</v>
      </c>
    </row>
    <row r="1134" spans="1:5" x14ac:dyDescent="0.25">
      <c r="A1134" s="331"/>
      <c r="B1134" s="332"/>
      <c r="C1134" s="333"/>
      <c r="D1134" s="334"/>
      <c r="E1134" s="296" t="s">
        <v>1442</v>
      </c>
    </row>
    <row r="1135" spans="1:5" x14ac:dyDescent="0.25">
      <c r="A1135" s="315" t="s">
        <v>1879</v>
      </c>
      <c r="B1135" s="317"/>
      <c r="C1135" s="318"/>
      <c r="D1135" s="321" t="s">
        <v>47</v>
      </c>
      <c r="E1135" s="297" t="s">
        <v>1441</v>
      </c>
    </row>
    <row r="1136" spans="1:5" x14ac:dyDescent="0.25">
      <c r="A1136" s="316"/>
      <c r="B1136" s="319"/>
      <c r="C1136" s="320"/>
      <c r="D1136" s="322"/>
      <c r="E1136" s="298" t="s">
        <v>1442</v>
      </c>
    </row>
    <row r="1137" spans="1:5" x14ac:dyDescent="0.25">
      <c r="A1137" s="323" t="s">
        <v>1884</v>
      </c>
      <c r="B1137" s="325"/>
      <c r="C1137" s="326"/>
      <c r="D1137" s="329" t="s">
        <v>47</v>
      </c>
      <c r="E1137" s="295" t="s">
        <v>1441</v>
      </c>
    </row>
    <row r="1138" spans="1:5" x14ac:dyDescent="0.25">
      <c r="A1138" s="331"/>
      <c r="B1138" s="332"/>
      <c r="C1138" s="333"/>
      <c r="D1138" s="334"/>
      <c r="E1138" s="296" t="s">
        <v>1442</v>
      </c>
    </row>
    <row r="1139" spans="1:5" x14ac:dyDescent="0.25">
      <c r="A1139" s="315" t="s">
        <v>1895</v>
      </c>
      <c r="B1139" s="317"/>
      <c r="C1139" s="318"/>
      <c r="D1139" s="321" t="s">
        <v>47</v>
      </c>
      <c r="E1139" s="297" t="s">
        <v>1441</v>
      </c>
    </row>
    <row r="1140" spans="1:5" x14ac:dyDescent="0.25">
      <c r="A1140" s="316"/>
      <c r="B1140" s="319"/>
      <c r="C1140" s="320"/>
      <c r="D1140" s="322"/>
      <c r="E1140" s="298" t="s">
        <v>1442</v>
      </c>
    </row>
    <row r="1141" spans="1:5" x14ac:dyDescent="0.25">
      <c r="A1141" s="323" t="s">
        <v>1902</v>
      </c>
      <c r="B1141" s="325"/>
      <c r="C1141" s="326"/>
      <c r="D1141" s="329" t="s">
        <v>47</v>
      </c>
      <c r="E1141" s="295" t="s">
        <v>1441</v>
      </c>
    </row>
    <row r="1142" spans="1:5" x14ac:dyDescent="0.25">
      <c r="A1142" s="331"/>
      <c r="B1142" s="332"/>
      <c r="C1142" s="333"/>
      <c r="D1142" s="334"/>
      <c r="E1142" s="296" t="s">
        <v>1442</v>
      </c>
    </row>
    <row r="1143" spans="1:5" x14ac:dyDescent="0.25">
      <c r="A1143" s="315" t="s">
        <v>1910</v>
      </c>
      <c r="B1143" s="317"/>
      <c r="C1143" s="318"/>
      <c r="D1143" s="321" t="s">
        <v>47</v>
      </c>
      <c r="E1143" s="297" t="s">
        <v>1441</v>
      </c>
    </row>
    <row r="1144" spans="1:5" x14ac:dyDescent="0.25">
      <c r="A1144" s="316"/>
      <c r="B1144" s="319"/>
      <c r="C1144" s="320"/>
      <c r="D1144" s="322"/>
      <c r="E1144" s="298" t="s">
        <v>1442</v>
      </c>
    </row>
    <row r="1145" spans="1:5" x14ac:dyDescent="0.25">
      <c r="A1145" s="323" t="s">
        <v>1914</v>
      </c>
      <c r="B1145" s="325"/>
      <c r="C1145" s="326"/>
      <c r="D1145" s="329" t="s">
        <v>47</v>
      </c>
      <c r="E1145" s="295" t="s">
        <v>1441</v>
      </c>
    </row>
    <row r="1146" spans="1:5" x14ac:dyDescent="0.25">
      <c r="A1146" s="331"/>
      <c r="B1146" s="332"/>
      <c r="C1146" s="333"/>
      <c r="D1146" s="334"/>
      <c r="E1146" s="296" t="s">
        <v>1442</v>
      </c>
    </row>
    <row r="1147" spans="1:5" x14ac:dyDescent="0.25">
      <c r="A1147" s="315" t="s">
        <v>1930</v>
      </c>
      <c r="B1147" s="317"/>
      <c r="C1147" s="318"/>
      <c r="D1147" s="321" t="s">
        <v>47</v>
      </c>
      <c r="E1147" s="297" t="s">
        <v>1441</v>
      </c>
    </row>
    <row r="1148" spans="1:5" x14ac:dyDescent="0.25">
      <c r="A1148" s="316"/>
      <c r="B1148" s="319"/>
      <c r="C1148" s="320"/>
      <c r="D1148" s="322"/>
      <c r="E1148" s="298" t="s">
        <v>1442</v>
      </c>
    </row>
    <row r="1149" spans="1:5" x14ac:dyDescent="0.25">
      <c r="A1149" s="323" t="s">
        <v>1936</v>
      </c>
      <c r="B1149" s="325"/>
      <c r="C1149" s="326"/>
      <c r="D1149" s="329" t="s">
        <v>47</v>
      </c>
      <c r="E1149" s="295" t="s">
        <v>1441</v>
      </c>
    </row>
    <row r="1150" spans="1:5" x14ac:dyDescent="0.25">
      <c r="A1150" s="331"/>
      <c r="B1150" s="332"/>
      <c r="C1150" s="333"/>
      <c r="D1150" s="334"/>
      <c r="E1150" s="296" t="s">
        <v>1442</v>
      </c>
    </row>
    <row r="1151" spans="1:5" x14ac:dyDescent="0.25">
      <c r="A1151" s="315" t="s">
        <v>1945</v>
      </c>
      <c r="B1151" s="317"/>
      <c r="C1151" s="318"/>
      <c r="D1151" s="321" t="s">
        <v>47</v>
      </c>
      <c r="E1151" s="297" t="s">
        <v>1441</v>
      </c>
    </row>
    <row r="1152" spans="1:5" x14ac:dyDescent="0.25">
      <c r="A1152" s="316"/>
      <c r="B1152" s="319"/>
      <c r="C1152" s="320"/>
      <c r="D1152" s="322"/>
      <c r="E1152" s="298" t="s">
        <v>1442</v>
      </c>
    </row>
    <row r="1153" spans="1:5" x14ac:dyDescent="0.25">
      <c r="A1153" s="323" t="s">
        <v>1975</v>
      </c>
      <c r="B1153" s="325"/>
      <c r="C1153" s="326"/>
      <c r="D1153" s="329" t="s">
        <v>47</v>
      </c>
      <c r="E1153" s="295" t="s">
        <v>1441</v>
      </c>
    </row>
    <row r="1154" spans="1:5" x14ac:dyDescent="0.25">
      <c r="A1154" s="331"/>
      <c r="B1154" s="332"/>
      <c r="C1154" s="333"/>
      <c r="D1154" s="334"/>
      <c r="E1154" s="296" t="s">
        <v>1442</v>
      </c>
    </row>
    <row r="1155" spans="1:5" x14ac:dyDescent="0.25">
      <c r="A1155" s="315" t="s">
        <v>1979</v>
      </c>
      <c r="B1155" s="317"/>
      <c r="C1155" s="318"/>
      <c r="D1155" s="321" t="s">
        <v>47</v>
      </c>
      <c r="E1155" s="297" t="s">
        <v>1441</v>
      </c>
    </row>
    <row r="1156" spans="1:5" x14ac:dyDescent="0.25">
      <c r="A1156" s="316"/>
      <c r="B1156" s="319"/>
      <c r="C1156" s="320"/>
      <c r="D1156" s="322"/>
      <c r="E1156" s="298" t="s">
        <v>1442</v>
      </c>
    </row>
    <row r="1157" spans="1:5" x14ac:dyDescent="0.25">
      <c r="A1157" s="323" t="s">
        <v>1984</v>
      </c>
      <c r="B1157" s="325"/>
      <c r="C1157" s="326"/>
      <c r="D1157" s="329" t="s">
        <v>47</v>
      </c>
      <c r="E1157" s="295" t="s">
        <v>1441</v>
      </c>
    </row>
    <row r="1158" spans="1:5" x14ac:dyDescent="0.25">
      <c r="A1158" s="331"/>
      <c r="B1158" s="332"/>
      <c r="C1158" s="333"/>
      <c r="D1158" s="334"/>
      <c r="E1158" s="296" t="s">
        <v>1442</v>
      </c>
    </row>
    <row r="1159" spans="1:5" x14ac:dyDescent="0.25">
      <c r="A1159" s="315" t="s">
        <v>1990</v>
      </c>
      <c r="B1159" s="317"/>
      <c r="C1159" s="318"/>
      <c r="D1159" s="321" t="s">
        <v>47</v>
      </c>
      <c r="E1159" s="297" t="s">
        <v>1441</v>
      </c>
    </row>
    <row r="1160" spans="1:5" x14ac:dyDescent="0.25">
      <c r="A1160" s="316"/>
      <c r="B1160" s="319"/>
      <c r="C1160" s="320"/>
      <c r="D1160" s="322"/>
      <c r="E1160" s="298" t="s">
        <v>1442</v>
      </c>
    </row>
    <row r="1161" spans="1:5" x14ac:dyDescent="0.25">
      <c r="A1161" s="323" t="s">
        <v>1996</v>
      </c>
      <c r="B1161" s="325"/>
      <c r="C1161" s="326"/>
      <c r="D1161" s="329" t="s">
        <v>47</v>
      </c>
      <c r="E1161" s="295" t="s">
        <v>1441</v>
      </c>
    </row>
    <row r="1162" spans="1:5" x14ac:dyDescent="0.25">
      <c r="A1162" s="331"/>
      <c r="B1162" s="332"/>
      <c r="C1162" s="333"/>
      <c r="D1162" s="334"/>
      <c r="E1162" s="296" t="s">
        <v>1442</v>
      </c>
    </row>
    <row r="1163" spans="1:5" x14ac:dyDescent="0.25">
      <c r="A1163" s="315" t="s">
        <v>1955</v>
      </c>
      <c r="B1163" s="317"/>
      <c r="C1163" s="318"/>
      <c r="D1163" s="321" t="s">
        <v>47</v>
      </c>
      <c r="E1163" s="297" t="s">
        <v>1441</v>
      </c>
    </row>
    <row r="1164" spans="1:5" x14ac:dyDescent="0.25">
      <c r="A1164" s="316"/>
      <c r="B1164" s="319"/>
      <c r="C1164" s="320"/>
      <c r="D1164" s="322"/>
      <c r="E1164" s="298" t="s">
        <v>1442</v>
      </c>
    </row>
    <row r="1165" spans="1:5" x14ac:dyDescent="0.25">
      <c r="A1165" s="323" t="s">
        <v>1961</v>
      </c>
      <c r="B1165" s="325" t="s">
        <v>1910</v>
      </c>
      <c r="C1165" s="326"/>
      <c r="D1165" s="329" t="s">
        <v>47</v>
      </c>
      <c r="E1165" s="295" t="s">
        <v>1441</v>
      </c>
    </row>
    <row r="1166" spans="1:5" x14ac:dyDescent="0.25">
      <c r="A1166" s="331"/>
      <c r="B1166" s="332"/>
      <c r="C1166" s="333"/>
      <c r="D1166" s="334"/>
      <c r="E1166" s="296" t="s">
        <v>1442</v>
      </c>
    </row>
    <row r="1167" spans="1:5" x14ac:dyDescent="0.25">
      <c r="A1167" s="315" t="s">
        <v>2012</v>
      </c>
      <c r="B1167" s="317" t="s">
        <v>1851</v>
      </c>
      <c r="C1167" s="318"/>
      <c r="D1167" s="321" t="s">
        <v>47</v>
      </c>
      <c r="E1167" s="297" t="s">
        <v>1441</v>
      </c>
    </row>
    <row r="1168" spans="1:5" x14ac:dyDescent="0.25">
      <c r="A1168" s="316"/>
      <c r="B1168" s="319"/>
      <c r="C1168" s="320"/>
      <c r="D1168" s="322"/>
      <c r="E1168" s="298" t="s">
        <v>1442</v>
      </c>
    </row>
    <row r="1169" spans="1:5" x14ac:dyDescent="0.25">
      <c r="A1169" s="323" t="s">
        <v>2013</v>
      </c>
      <c r="B1169" s="325" t="s">
        <v>1873</v>
      </c>
      <c r="C1169" s="326"/>
      <c r="D1169" s="329" t="s">
        <v>47</v>
      </c>
      <c r="E1169" s="295" t="s">
        <v>1441</v>
      </c>
    </row>
    <row r="1170" spans="1:5" x14ac:dyDescent="0.25">
      <c r="A1170" s="331"/>
      <c r="B1170" s="332"/>
      <c r="C1170" s="333"/>
      <c r="D1170" s="334"/>
      <c r="E1170" s="296" t="s">
        <v>1442</v>
      </c>
    </row>
    <row r="1171" spans="1:5" x14ac:dyDescent="0.25">
      <c r="A1171" s="315" t="s">
        <v>1761</v>
      </c>
      <c r="B1171" s="317" t="s">
        <v>1879</v>
      </c>
      <c r="C1171" s="318"/>
      <c r="D1171" s="321" t="s">
        <v>47</v>
      </c>
      <c r="E1171" s="297" t="s">
        <v>1441</v>
      </c>
    </row>
    <row r="1172" spans="1:5" x14ac:dyDescent="0.25">
      <c r="A1172" s="316"/>
      <c r="B1172" s="319"/>
      <c r="C1172" s="320"/>
      <c r="D1172" s="322"/>
      <c r="E1172" s="298" t="s">
        <v>1442</v>
      </c>
    </row>
    <row r="1173" spans="1:5" x14ac:dyDescent="0.25">
      <c r="A1173" s="323" t="s">
        <v>2014</v>
      </c>
      <c r="B1173" s="325" t="s">
        <v>1884</v>
      </c>
      <c r="C1173" s="326"/>
      <c r="D1173" s="329" t="s">
        <v>47</v>
      </c>
      <c r="E1173" s="295" t="s">
        <v>1441</v>
      </c>
    </row>
    <row r="1174" spans="1:5" x14ac:dyDescent="0.25">
      <c r="A1174" s="331"/>
      <c r="B1174" s="332"/>
      <c r="C1174" s="333"/>
      <c r="D1174" s="334"/>
      <c r="E1174" s="296" t="s">
        <v>1442</v>
      </c>
    </row>
    <row r="1175" spans="1:5" x14ac:dyDescent="0.25">
      <c r="A1175" s="315" t="s">
        <v>1571</v>
      </c>
      <c r="B1175" s="317" t="s">
        <v>1895</v>
      </c>
      <c r="C1175" s="318"/>
      <c r="D1175" s="321" t="s">
        <v>47</v>
      </c>
      <c r="E1175" s="297" t="s">
        <v>1441</v>
      </c>
    </row>
    <row r="1176" spans="1:5" x14ac:dyDescent="0.25">
      <c r="A1176" s="316"/>
      <c r="B1176" s="319"/>
      <c r="C1176" s="320"/>
      <c r="D1176" s="322"/>
      <c r="E1176" s="298" t="s">
        <v>1442</v>
      </c>
    </row>
    <row r="1177" spans="1:5" x14ac:dyDescent="0.25">
      <c r="A1177" s="323" t="s">
        <v>2015</v>
      </c>
      <c r="B1177" s="325" t="s">
        <v>1914</v>
      </c>
      <c r="C1177" s="326"/>
      <c r="D1177" s="329" t="s">
        <v>47</v>
      </c>
      <c r="E1177" s="295" t="s">
        <v>1441</v>
      </c>
    </row>
    <row r="1178" spans="1:5" x14ac:dyDescent="0.25">
      <c r="A1178" s="331"/>
      <c r="B1178" s="332"/>
      <c r="C1178" s="333"/>
      <c r="D1178" s="334"/>
      <c r="E1178" s="296" t="s">
        <v>1442</v>
      </c>
    </row>
    <row r="1179" spans="1:5" x14ac:dyDescent="0.25">
      <c r="A1179" s="315" t="s">
        <v>2016</v>
      </c>
      <c r="B1179" s="317" t="s">
        <v>1914</v>
      </c>
      <c r="C1179" s="318"/>
      <c r="D1179" s="321" t="s">
        <v>47</v>
      </c>
      <c r="E1179" s="297" t="s">
        <v>1441</v>
      </c>
    </row>
    <row r="1180" spans="1:5" x14ac:dyDescent="0.25">
      <c r="A1180" s="316"/>
      <c r="B1180" s="319"/>
      <c r="C1180" s="320"/>
      <c r="D1180" s="322"/>
      <c r="E1180" s="298" t="s">
        <v>1442</v>
      </c>
    </row>
    <row r="1181" spans="1:5" x14ac:dyDescent="0.25">
      <c r="A1181" s="323" t="s">
        <v>2017</v>
      </c>
      <c r="B1181" s="325" t="s">
        <v>1930</v>
      </c>
      <c r="C1181" s="326"/>
      <c r="D1181" s="329" t="s">
        <v>47</v>
      </c>
      <c r="E1181" s="295" t="s">
        <v>1441</v>
      </c>
    </row>
    <row r="1182" spans="1:5" x14ac:dyDescent="0.25">
      <c r="A1182" s="331"/>
      <c r="B1182" s="332"/>
      <c r="C1182" s="333"/>
      <c r="D1182" s="334"/>
      <c r="E1182" s="296" t="s">
        <v>1442</v>
      </c>
    </row>
    <row r="1183" spans="1:5" x14ac:dyDescent="0.25">
      <c r="A1183" s="315" t="s">
        <v>2018</v>
      </c>
      <c r="B1183" s="317" t="s">
        <v>1945</v>
      </c>
      <c r="C1183" s="318"/>
      <c r="D1183" s="321" t="s">
        <v>47</v>
      </c>
      <c r="E1183" s="297" t="s">
        <v>1441</v>
      </c>
    </row>
    <row r="1184" spans="1:5" x14ac:dyDescent="0.25">
      <c r="A1184" s="316"/>
      <c r="B1184" s="319"/>
      <c r="C1184" s="320"/>
      <c r="D1184" s="322"/>
      <c r="E1184" s="298" t="s">
        <v>1442</v>
      </c>
    </row>
    <row r="1185" spans="1:5" x14ac:dyDescent="0.25">
      <c r="A1185" s="323" t="s">
        <v>2019</v>
      </c>
      <c r="B1185" s="325" t="s">
        <v>1955</v>
      </c>
      <c r="C1185" s="326"/>
      <c r="D1185" s="329" t="s">
        <v>47</v>
      </c>
      <c r="E1185" s="295" t="s">
        <v>1441</v>
      </c>
    </row>
    <row r="1186" spans="1:5" x14ac:dyDescent="0.25">
      <c r="A1186" s="331"/>
      <c r="B1186" s="332"/>
      <c r="C1186" s="333"/>
      <c r="D1186" s="334"/>
      <c r="E1186" s="296" t="s">
        <v>1442</v>
      </c>
    </row>
    <row r="1187" spans="1:5" x14ac:dyDescent="0.25">
      <c r="A1187" s="315" t="s">
        <v>2020</v>
      </c>
      <c r="B1187" s="317" t="s">
        <v>1851</v>
      </c>
      <c r="C1187" s="318"/>
      <c r="D1187" s="321" t="s">
        <v>47</v>
      </c>
      <c r="E1187" s="297" t="s">
        <v>1441</v>
      </c>
    </row>
    <row r="1188" spans="1:5" x14ac:dyDescent="0.25">
      <c r="A1188" s="316"/>
      <c r="B1188" s="319"/>
      <c r="C1188" s="320"/>
      <c r="D1188" s="322"/>
      <c r="E1188" s="298" t="s">
        <v>1442</v>
      </c>
    </row>
    <row r="1189" spans="1:5" x14ac:dyDescent="0.25">
      <c r="A1189" s="323" t="s">
        <v>2021</v>
      </c>
      <c r="B1189" s="325" t="s">
        <v>1902</v>
      </c>
      <c r="C1189" s="326"/>
      <c r="D1189" s="329" t="s">
        <v>47</v>
      </c>
      <c r="E1189" s="295" t="s">
        <v>1441</v>
      </c>
    </row>
    <row r="1190" spans="1:5" x14ac:dyDescent="0.25">
      <c r="A1190" s="331"/>
      <c r="B1190" s="332"/>
      <c r="C1190" s="333"/>
      <c r="D1190" s="334"/>
      <c r="E1190" s="296" t="s">
        <v>1442</v>
      </c>
    </row>
    <row r="1191" spans="1:5" x14ac:dyDescent="0.25">
      <c r="A1191" s="315" t="s">
        <v>2022</v>
      </c>
      <c r="B1191" s="317" t="s">
        <v>1936</v>
      </c>
      <c r="C1191" s="318"/>
      <c r="D1191" s="321" t="s">
        <v>47</v>
      </c>
      <c r="E1191" s="297" t="s">
        <v>1441</v>
      </c>
    </row>
    <row r="1192" spans="1:5" x14ac:dyDescent="0.25">
      <c r="A1192" s="316"/>
      <c r="B1192" s="319"/>
      <c r="C1192" s="320"/>
      <c r="D1192" s="322"/>
      <c r="E1192" s="298" t="s">
        <v>1442</v>
      </c>
    </row>
    <row r="1193" spans="1:5" x14ac:dyDescent="0.25">
      <c r="A1193" s="323" t="s">
        <v>2023</v>
      </c>
      <c r="B1193" s="325" t="s">
        <v>1936</v>
      </c>
      <c r="C1193" s="326"/>
      <c r="D1193" s="329" t="s">
        <v>47</v>
      </c>
      <c r="E1193" s="295" t="s">
        <v>1441</v>
      </c>
    </row>
    <row r="1194" spans="1:5" x14ac:dyDescent="0.25">
      <c r="A1194" s="331"/>
      <c r="B1194" s="332"/>
      <c r="C1194" s="333"/>
      <c r="D1194" s="334"/>
      <c r="E1194" s="296" t="s">
        <v>1442</v>
      </c>
    </row>
    <row r="1195" spans="1:5" x14ac:dyDescent="0.25">
      <c r="A1195" s="315" t="s">
        <v>2004</v>
      </c>
      <c r="B1195" s="317"/>
      <c r="C1195" s="318"/>
      <c r="D1195" s="321" t="s">
        <v>47</v>
      </c>
      <c r="E1195" s="297" t="s">
        <v>1441</v>
      </c>
    </row>
    <row r="1196" spans="1:5" x14ac:dyDescent="0.25">
      <c r="A1196" s="316"/>
      <c r="B1196" s="319"/>
      <c r="C1196" s="320"/>
      <c r="D1196" s="322"/>
      <c r="E1196" s="298" t="s">
        <v>1442</v>
      </c>
    </row>
    <row r="1197" spans="1:5" x14ac:dyDescent="0.25">
      <c r="A1197" s="323" t="s">
        <v>2024</v>
      </c>
      <c r="B1197" s="325" t="s">
        <v>1851</v>
      </c>
      <c r="C1197" s="326"/>
      <c r="D1197" s="329" t="s">
        <v>47</v>
      </c>
      <c r="E1197" s="295" t="s">
        <v>1441</v>
      </c>
    </row>
    <row r="1198" spans="1:5" x14ac:dyDescent="0.25">
      <c r="A1198" s="331"/>
      <c r="B1198" s="332"/>
      <c r="C1198" s="333"/>
      <c r="D1198" s="334"/>
      <c r="E1198" s="296" t="s">
        <v>1442</v>
      </c>
    </row>
    <row r="1199" spans="1:5" x14ac:dyDescent="0.25">
      <c r="A1199" s="315" t="s">
        <v>2025</v>
      </c>
      <c r="B1199" s="317" t="s">
        <v>1851</v>
      </c>
      <c r="C1199" s="318"/>
      <c r="D1199" s="321" t="s">
        <v>47</v>
      </c>
      <c r="E1199" s="297" t="s">
        <v>1441</v>
      </c>
    </row>
    <row r="1200" spans="1:5" x14ac:dyDescent="0.25">
      <c r="A1200" s="316"/>
      <c r="B1200" s="319"/>
      <c r="C1200" s="320"/>
      <c r="D1200" s="322"/>
      <c r="E1200" s="298" t="s">
        <v>1442</v>
      </c>
    </row>
    <row r="1201" spans="1:5" x14ac:dyDescent="0.25">
      <c r="A1201" s="323" t="s">
        <v>2026</v>
      </c>
      <c r="B1201" s="325" t="s">
        <v>1851</v>
      </c>
      <c r="C1201" s="326"/>
      <c r="D1201" s="329" t="s">
        <v>47</v>
      </c>
      <c r="E1201" s="295" t="s">
        <v>1441</v>
      </c>
    </row>
    <row r="1202" spans="1:5" x14ac:dyDescent="0.25">
      <c r="A1202" s="331"/>
      <c r="B1202" s="332"/>
      <c r="C1202" s="333"/>
      <c r="D1202" s="334"/>
      <c r="E1202" s="296" t="s">
        <v>1442</v>
      </c>
    </row>
    <row r="1203" spans="1:5" x14ac:dyDescent="0.25">
      <c r="A1203" s="315" t="s">
        <v>2027</v>
      </c>
      <c r="B1203" s="317" t="s">
        <v>1884</v>
      </c>
      <c r="C1203" s="318"/>
      <c r="D1203" s="321" t="s">
        <v>47</v>
      </c>
      <c r="E1203" s="297" t="s">
        <v>1441</v>
      </c>
    </row>
    <row r="1204" spans="1:5" x14ac:dyDescent="0.25">
      <c r="A1204" s="316"/>
      <c r="B1204" s="319"/>
      <c r="C1204" s="320"/>
      <c r="D1204" s="322"/>
      <c r="E1204" s="298" t="s">
        <v>1442</v>
      </c>
    </row>
    <row r="1205" spans="1:5" x14ac:dyDescent="0.25">
      <c r="A1205" s="323" t="s">
        <v>2028</v>
      </c>
      <c r="B1205" s="325"/>
      <c r="C1205" s="326"/>
      <c r="D1205" s="329" t="s">
        <v>48</v>
      </c>
      <c r="E1205" s="295" t="s">
        <v>1441</v>
      </c>
    </row>
    <row r="1206" spans="1:5" x14ac:dyDescent="0.25">
      <c r="A1206" s="331"/>
      <c r="B1206" s="332"/>
      <c r="C1206" s="333"/>
      <c r="D1206" s="334"/>
      <c r="E1206" s="296" t="s">
        <v>1442</v>
      </c>
    </row>
    <row r="1207" spans="1:5" x14ac:dyDescent="0.25">
      <c r="A1207" s="315" t="s">
        <v>2029</v>
      </c>
      <c r="B1207" s="317"/>
      <c r="C1207" s="318"/>
      <c r="D1207" s="321" t="s">
        <v>48</v>
      </c>
      <c r="E1207" s="297" t="s">
        <v>1441</v>
      </c>
    </row>
    <row r="1208" spans="1:5" x14ac:dyDescent="0.25">
      <c r="A1208" s="316"/>
      <c r="B1208" s="319"/>
      <c r="C1208" s="320"/>
      <c r="D1208" s="322"/>
      <c r="E1208" s="298" t="s">
        <v>1442</v>
      </c>
    </row>
    <row r="1209" spans="1:5" x14ac:dyDescent="0.25">
      <c r="A1209" s="323" t="s">
        <v>2030</v>
      </c>
      <c r="B1209" s="325"/>
      <c r="C1209" s="326"/>
      <c r="D1209" s="329" t="s">
        <v>48</v>
      </c>
      <c r="E1209" s="295" t="s">
        <v>1441</v>
      </c>
    </row>
    <row r="1210" spans="1:5" x14ac:dyDescent="0.25">
      <c r="A1210" s="331"/>
      <c r="B1210" s="332"/>
      <c r="C1210" s="333"/>
      <c r="D1210" s="334"/>
      <c r="E1210" s="296" t="s">
        <v>1442</v>
      </c>
    </row>
    <row r="1211" spans="1:5" x14ac:dyDescent="0.25">
      <c r="A1211" s="315" t="s">
        <v>2031</v>
      </c>
      <c r="B1211" s="317"/>
      <c r="C1211" s="318"/>
      <c r="D1211" s="321" t="s">
        <v>48</v>
      </c>
      <c r="E1211" s="297" t="s">
        <v>1441</v>
      </c>
    </row>
    <row r="1212" spans="1:5" x14ac:dyDescent="0.25">
      <c r="A1212" s="316"/>
      <c r="B1212" s="319"/>
      <c r="C1212" s="320"/>
      <c r="D1212" s="322"/>
      <c r="E1212" s="298" t="s">
        <v>1442</v>
      </c>
    </row>
    <row r="1213" spans="1:5" x14ac:dyDescent="0.25">
      <c r="A1213" s="323" t="s">
        <v>2032</v>
      </c>
      <c r="B1213" s="325"/>
      <c r="C1213" s="326"/>
      <c r="D1213" s="329" t="s">
        <v>48</v>
      </c>
      <c r="E1213" s="295" t="s">
        <v>1441</v>
      </c>
    </row>
    <row r="1214" spans="1:5" x14ac:dyDescent="0.25">
      <c r="A1214" s="331"/>
      <c r="B1214" s="332"/>
      <c r="C1214" s="333"/>
      <c r="D1214" s="334"/>
      <c r="E1214" s="296" t="s">
        <v>1442</v>
      </c>
    </row>
    <row r="1215" spans="1:5" x14ac:dyDescent="0.25">
      <c r="A1215" s="315" t="s">
        <v>2033</v>
      </c>
      <c r="B1215" s="317"/>
      <c r="C1215" s="318"/>
      <c r="D1215" s="321" t="s">
        <v>48</v>
      </c>
      <c r="E1215" s="297" t="s">
        <v>1441</v>
      </c>
    </row>
    <row r="1216" spans="1:5" x14ac:dyDescent="0.25">
      <c r="A1216" s="316"/>
      <c r="B1216" s="319"/>
      <c r="C1216" s="320"/>
      <c r="D1216" s="322"/>
      <c r="E1216" s="298" t="s">
        <v>1442</v>
      </c>
    </row>
    <row r="1217" spans="1:5" x14ac:dyDescent="0.25">
      <c r="A1217" s="323" t="s">
        <v>2034</v>
      </c>
      <c r="B1217" s="325"/>
      <c r="C1217" s="326"/>
      <c r="D1217" s="329" t="s">
        <v>48</v>
      </c>
      <c r="E1217" s="295" t="s">
        <v>1441</v>
      </c>
    </row>
    <row r="1218" spans="1:5" x14ac:dyDescent="0.25">
      <c r="A1218" s="331"/>
      <c r="B1218" s="332"/>
      <c r="C1218" s="333"/>
      <c r="D1218" s="334"/>
      <c r="E1218" s="296" t="s">
        <v>1442</v>
      </c>
    </row>
    <row r="1219" spans="1:5" x14ac:dyDescent="0.25">
      <c r="A1219" s="315" t="s">
        <v>2035</v>
      </c>
      <c r="B1219" s="317"/>
      <c r="C1219" s="318"/>
      <c r="D1219" s="321" t="s">
        <v>48</v>
      </c>
      <c r="E1219" s="297" t="s">
        <v>1441</v>
      </c>
    </row>
    <row r="1220" spans="1:5" x14ac:dyDescent="0.25">
      <c r="A1220" s="316"/>
      <c r="B1220" s="319"/>
      <c r="C1220" s="320"/>
      <c r="D1220" s="322"/>
      <c r="E1220" s="298" t="s">
        <v>1442</v>
      </c>
    </row>
    <row r="1221" spans="1:5" x14ac:dyDescent="0.25">
      <c r="A1221" s="323" t="s">
        <v>2036</v>
      </c>
      <c r="B1221" s="325" t="s">
        <v>2037</v>
      </c>
      <c r="C1221" s="326"/>
      <c r="D1221" s="329" t="s">
        <v>48</v>
      </c>
      <c r="E1221" s="295" t="s">
        <v>1441</v>
      </c>
    </row>
    <row r="1222" spans="1:5" x14ac:dyDescent="0.25">
      <c r="A1222" s="331"/>
      <c r="B1222" s="332"/>
      <c r="C1222" s="333"/>
      <c r="D1222" s="334"/>
      <c r="E1222" s="296" t="s">
        <v>1442</v>
      </c>
    </row>
    <row r="1223" spans="1:5" x14ac:dyDescent="0.25">
      <c r="A1223" s="315" t="s">
        <v>1931</v>
      </c>
      <c r="B1223" s="317" t="s">
        <v>2037</v>
      </c>
      <c r="C1223" s="318"/>
      <c r="D1223" s="321" t="s">
        <v>48</v>
      </c>
      <c r="E1223" s="297" t="s">
        <v>1441</v>
      </c>
    </row>
    <row r="1224" spans="1:5" x14ac:dyDescent="0.25">
      <c r="A1224" s="316"/>
      <c r="B1224" s="319"/>
      <c r="C1224" s="320"/>
      <c r="D1224" s="322"/>
      <c r="E1224" s="298" t="s">
        <v>1442</v>
      </c>
    </row>
    <row r="1225" spans="1:5" x14ac:dyDescent="0.25">
      <c r="A1225" s="323" t="s">
        <v>2038</v>
      </c>
      <c r="B1225" s="325" t="s">
        <v>2037</v>
      </c>
      <c r="C1225" s="326"/>
      <c r="D1225" s="329" t="s">
        <v>48</v>
      </c>
      <c r="E1225" s="295" t="s">
        <v>1441</v>
      </c>
    </row>
    <row r="1226" spans="1:5" x14ac:dyDescent="0.25">
      <c r="A1226" s="331"/>
      <c r="B1226" s="332"/>
      <c r="C1226" s="333"/>
      <c r="D1226" s="334"/>
      <c r="E1226" s="296" t="s">
        <v>1442</v>
      </c>
    </row>
    <row r="1227" spans="1:5" x14ac:dyDescent="0.25">
      <c r="A1227" s="315" t="s">
        <v>2039</v>
      </c>
      <c r="B1227" s="317" t="s">
        <v>2037</v>
      </c>
      <c r="C1227" s="318"/>
      <c r="D1227" s="321" t="s">
        <v>48</v>
      </c>
      <c r="E1227" s="297" t="s">
        <v>1441</v>
      </c>
    </row>
    <row r="1228" spans="1:5" x14ac:dyDescent="0.25">
      <c r="A1228" s="316"/>
      <c r="B1228" s="319"/>
      <c r="C1228" s="320"/>
      <c r="D1228" s="322"/>
      <c r="E1228" s="298" t="s">
        <v>1442</v>
      </c>
    </row>
    <row r="1229" spans="1:5" x14ac:dyDescent="0.25">
      <c r="A1229" s="323" t="s">
        <v>2040</v>
      </c>
      <c r="B1229" s="325" t="s">
        <v>2037</v>
      </c>
      <c r="C1229" s="326"/>
      <c r="D1229" s="329" t="s">
        <v>48</v>
      </c>
      <c r="E1229" s="295" t="s">
        <v>1441</v>
      </c>
    </row>
    <row r="1230" spans="1:5" x14ac:dyDescent="0.25">
      <c r="A1230" s="331"/>
      <c r="B1230" s="332"/>
      <c r="C1230" s="333"/>
      <c r="D1230" s="334"/>
      <c r="E1230" s="296" t="s">
        <v>1442</v>
      </c>
    </row>
    <row r="1231" spans="1:5" x14ac:dyDescent="0.25">
      <c r="A1231" s="315" t="s">
        <v>2041</v>
      </c>
      <c r="B1231" s="317" t="s">
        <v>2037</v>
      </c>
      <c r="C1231" s="318"/>
      <c r="D1231" s="321" t="s">
        <v>48</v>
      </c>
      <c r="E1231" s="297" t="s">
        <v>1441</v>
      </c>
    </row>
    <row r="1232" spans="1:5" x14ac:dyDescent="0.25">
      <c r="A1232" s="316"/>
      <c r="B1232" s="319"/>
      <c r="C1232" s="320"/>
      <c r="D1232" s="322"/>
      <c r="E1232" s="298" t="s">
        <v>1442</v>
      </c>
    </row>
    <row r="1233" spans="1:5" x14ac:dyDescent="0.25">
      <c r="A1233" s="323" t="s">
        <v>2042</v>
      </c>
      <c r="B1233" s="325" t="s">
        <v>2037</v>
      </c>
      <c r="C1233" s="326"/>
      <c r="D1233" s="329" t="s">
        <v>48</v>
      </c>
      <c r="E1233" s="295" t="s">
        <v>1441</v>
      </c>
    </row>
    <row r="1234" spans="1:5" x14ac:dyDescent="0.25">
      <c r="A1234" s="331"/>
      <c r="B1234" s="332"/>
      <c r="C1234" s="333"/>
      <c r="D1234" s="334"/>
      <c r="E1234" s="296" t="s">
        <v>1442</v>
      </c>
    </row>
    <row r="1235" spans="1:5" x14ac:dyDescent="0.25">
      <c r="A1235" s="315" t="s">
        <v>2043</v>
      </c>
      <c r="B1235" s="317" t="s">
        <v>2037</v>
      </c>
      <c r="C1235" s="318"/>
      <c r="D1235" s="321" t="s">
        <v>48</v>
      </c>
      <c r="E1235" s="297" t="s">
        <v>1441</v>
      </c>
    </row>
    <row r="1236" spans="1:5" x14ac:dyDescent="0.25">
      <c r="A1236" s="316"/>
      <c r="B1236" s="319"/>
      <c r="C1236" s="320"/>
      <c r="D1236" s="322"/>
      <c r="E1236" s="298" t="s">
        <v>1442</v>
      </c>
    </row>
    <row r="1237" spans="1:5" x14ac:dyDescent="0.25">
      <c r="A1237" s="323" t="s">
        <v>2044</v>
      </c>
      <c r="B1237" s="325" t="s">
        <v>2037</v>
      </c>
      <c r="C1237" s="326"/>
      <c r="D1237" s="329" t="s">
        <v>48</v>
      </c>
      <c r="E1237" s="295" t="s">
        <v>1441</v>
      </c>
    </row>
    <row r="1238" spans="1:5" x14ac:dyDescent="0.25">
      <c r="A1238" s="331"/>
      <c r="B1238" s="332"/>
      <c r="C1238" s="333"/>
      <c r="D1238" s="334"/>
      <c r="E1238" s="296" t="s">
        <v>1442</v>
      </c>
    </row>
    <row r="1239" spans="1:5" x14ac:dyDescent="0.25">
      <c r="A1239" s="315" t="s">
        <v>1951</v>
      </c>
      <c r="B1239" s="317" t="s">
        <v>2037</v>
      </c>
      <c r="C1239" s="318"/>
      <c r="D1239" s="321" t="s">
        <v>48</v>
      </c>
      <c r="E1239" s="297" t="s">
        <v>1441</v>
      </c>
    </row>
    <row r="1240" spans="1:5" x14ac:dyDescent="0.25">
      <c r="A1240" s="316"/>
      <c r="B1240" s="319"/>
      <c r="C1240" s="320"/>
      <c r="D1240" s="322"/>
      <c r="E1240" s="298" t="s">
        <v>1442</v>
      </c>
    </row>
    <row r="1241" spans="1:5" x14ac:dyDescent="0.25">
      <c r="A1241" s="323" t="s">
        <v>2045</v>
      </c>
      <c r="B1241" s="325" t="s">
        <v>2037</v>
      </c>
      <c r="C1241" s="326"/>
      <c r="D1241" s="329" t="s">
        <v>48</v>
      </c>
      <c r="E1241" s="295" t="s">
        <v>1441</v>
      </c>
    </row>
    <row r="1242" spans="1:5" x14ac:dyDescent="0.25">
      <c r="A1242" s="331"/>
      <c r="B1242" s="332"/>
      <c r="C1242" s="333"/>
      <c r="D1242" s="334"/>
      <c r="E1242" s="296" t="s">
        <v>1442</v>
      </c>
    </row>
    <row r="1243" spans="1:5" x14ac:dyDescent="0.25">
      <c r="A1243" s="315" t="s">
        <v>2046</v>
      </c>
      <c r="B1243" s="317" t="s">
        <v>2037</v>
      </c>
      <c r="C1243" s="318"/>
      <c r="D1243" s="321" t="s">
        <v>48</v>
      </c>
      <c r="E1243" s="297" t="s">
        <v>1441</v>
      </c>
    </row>
    <row r="1244" spans="1:5" x14ac:dyDescent="0.25">
      <c r="A1244" s="316"/>
      <c r="B1244" s="319"/>
      <c r="C1244" s="320"/>
      <c r="D1244" s="322"/>
      <c r="E1244" s="298" t="s">
        <v>1442</v>
      </c>
    </row>
    <row r="1245" spans="1:5" x14ac:dyDescent="0.25">
      <c r="A1245" s="323" t="s">
        <v>2047</v>
      </c>
      <c r="B1245" s="325" t="s">
        <v>2037</v>
      </c>
      <c r="C1245" s="326"/>
      <c r="D1245" s="329" t="s">
        <v>48</v>
      </c>
      <c r="E1245" s="295" t="s">
        <v>1441</v>
      </c>
    </row>
    <row r="1246" spans="1:5" x14ac:dyDescent="0.25">
      <c r="A1246" s="331"/>
      <c r="B1246" s="332"/>
      <c r="C1246" s="333"/>
      <c r="D1246" s="334"/>
      <c r="E1246" s="296" t="s">
        <v>1442</v>
      </c>
    </row>
    <row r="1247" spans="1:5" x14ac:dyDescent="0.25">
      <c r="A1247" s="315" t="s">
        <v>2048</v>
      </c>
      <c r="B1247" s="317" t="s">
        <v>2037</v>
      </c>
      <c r="C1247" s="318"/>
      <c r="D1247" s="321" t="s">
        <v>48</v>
      </c>
      <c r="E1247" s="297" t="s">
        <v>1441</v>
      </c>
    </row>
    <row r="1248" spans="1:5" x14ac:dyDescent="0.25">
      <c r="A1248" s="316"/>
      <c r="B1248" s="319"/>
      <c r="C1248" s="320"/>
      <c r="D1248" s="322"/>
      <c r="E1248" s="298" t="s">
        <v>1442</v>
      </c>
    </row>
    <row r="1249" spans="1:5" x14ac:dyDescent="0.25">
      <c r="A1249" s="323" t="s">
        <v>2049</v>
      </c>
      <c r="B1249" s="325" t="s">
        <v>2037</v>
      </c>
      <c r="C1249" s="326"/>
      <c r="D1249" s="329" t="s">
        <v>48</v>
      </c>
      <c r="E1249" s="295" t="s">
        <v>1441</v>
      </c>
    </row>
    <row r="1250" spans="1:5" x14ac:dyDescent="0.25">
      <c r="A1250" s="331"/>
      <c r="B1250" s="332"/>
      <c r="C1250" s="333"/>
      <c r="D1250" s="334"/>
      <c r="E1250" s="296" t="s">
        <v>1442</v>
      </c>
    </row>
    <row r="1251" spans="1:5" x14ac:dyDescent="0.25">
      <c r="A1251" s="315" t="s">
        <v>2050</v>
      </c>
      <c r="B1251" s="317" t="s">
        <v>2037</v>
      </c>
      <c r="C1251" s="318"/>
      <c r="D1251" s="321" t="s">
        <v>48</v>
      </c>
      <c r="E1251" s="297" t="s">
        <v>1441</v>
      </c>
    </row>
    <row r="1252" spans="1:5" x14ac:dyDescent="0.25">
      <c r="A1252" s="316"/>
      <c r="B1252" s="319"/>
      <c r="C1252" s="320"/>
      <c r="D1252" s="322"/>
      <c r="E1252" s="298" t="s">
        <v>1442</v>
      </c>
    </row>
    <row r="1253" spans="1:5" x14ac:dyDescent="0.25">
      <c r="A1253" s="323" t="s">
        <v>2051</v>
      </c>
      <c r="B1253" s="325" t="s">
        <v>2037</v>
      </c>
      <c r="C1253" s="326"/>
      <c r="D1253" s="329" t="s">
        <v>48</v>
      </c>
      <c r="E1253" s="295" t="s">
        <v>1441</v>
      </c>
    </row>
    <row r="1254" spans="1:5" x14ac:dyDescent="0.25">
      <c r="A1254" s="331"/>
      <c r="B1254" s="332"/>
      <c r="C1254" s="333"/>
      <c r="D1254" s="334"/>
      <c r="E1254" s="296" t="s">
        <v>1442</v>
      </c>
    </row>
    <row r="1255" spans="1:5" x14ac:dyDescent="0.25">
      <c r="A1255" s="315" t="s">
        <v>2052</v>
      </c>
      <c r="B1255" s="317" t="s">
        <v>2053</v>
      </c>
      <c r="C1255" s="318"/>
      <c r="D1255" s="321" t="s">
        <v>48</v>
      </c>
      <c r="E1255" s="297" t="s">
        <v>1441</v>
      </c>
    </row>
    <row r="1256" spans="1:5" x14ac:dyDescent="0.25">
      <c r="A1256" s="316"/>
      <c r="B1256" s="319"/>
      <c r="C1256" s="320"/>
      <c r="D1256" s="322"/>
      <c r="E1256" s="298" t="s">
        <v>1442</v>
      </c>
    </row>
    <row r="1257" spans="1:5" x14ac:dyDescent="0.25">
      <c r="A1257" s="323" t="s">
        <v>2054</v>
      </c>
      <c r="B1257" s="325" t="s">
        <v>2053</v>
      </c>
      <c r="C1257" s="326"/>
      <c r="D1257" s="329" t="s">
        <v>48</v>
      </c>
      <c r="E1257" s="295" t="s">
        <v>1441</v>
      </c>
    </row>
    <row r="1258" spans="1:5" x14ac:dyDescent="0.25">
      <c r="A1258" s="331"/>
      <c r="B1258" s="332"/>
      <c r="C1258" s="333"/>
      <c r="D1258" s="334"/>
      <c r="E1258" s="296" t="s">
        <v>1442</v>
      </c>
    </row>
    <row r="1259" spans="1:5" x14ac:dyDescent="0.25">
      <c r="A1259" s="315" t="s">
        <v>2055</v>
      </c>
      <c r="B1259" s="317" t="s">
        <v>2053</v>
      </c>
      <c r="C1259" s="318"/>
      <c r="D1259" s="321" t="s">
        <v>48</v>
      </c>
      <c r="E1259" s="297" t="s">
        <v>1441</v>
      </c>
    </row>
    <row r="1260" spans="1:5" x14ac:dyDescent="0.25">
      <c r="A1260" s="316"/>
      <c r="B1260" s="319"/>
      <c r="C1260" s="320"/>
      <c r="D1260" s="322"/>
      <c r="E1260" s="298" t="s">
        <v>1442</v>
      </c>
    </row>
    <row r="1261" spans="1:5" x14ac:dyDescent="0.25">
      <c r="A1261" s="323" t="s">
        <v>2056</v>
      </c>
      <c r="B1261" s="325" t="s">
        <v>2053</v>
      </c>
      <c r="C1261" s="326"/>
      <c r="D1261" s="329" t="s">
        <v>48</v>
      </c>
      <c r="E1261" s="295" t="s">
        <v>1441</v>
      </c>
    </row>
    <row r="1262" spans="1:5" x14ac:dyDescent="0.25">
      <c r="A1262" s="331"/>
      <c r="B1262" s="332"/>
      <c r="C1262" s="333"/>
      <c r="D1262" s="334"/>
      <c r="E1262" s="296" t="s">
        <v>1442</v>
      </c>
    </row>
    <row r="1263" spans="1:5" x14ac:dyDescent="0.25">
      <c r="A1263" s="315" t="s">
        <v>2057</v>
      </c>
      <c r="B1263" s="317" t="s">
        <v>2053</v>
      </c>
      <c r="C1263" s="318"/>
      <c r="D1263" s="321" t="s">
        <v>48</v>
      </c>
      <c r="E1263" s="297" t="s">
        <v>1441</v>
      </c>
    </row>
    <row r="1264" spans="1:5" x14ac:dyDescent="0.25">
      <c r="A1264" s="316"/>
      <c r="B1264" s="319"/>
      <c r="C1264" s="320"/>
      <c r="D1264" s="322"/>
      <c r="E1264" s="298" t="s">
        <v>1442</v>
      </c>
    </row>
    <row r="1265" spans="1:5" x14ac:dyDescent="0.25">
      <c r="A1265" s="323" t="s">
        <v>2058</v>
      </c>
      <c r="B1265" s="325" t="s">
        <v>2053</v>
      </c>
      <c r="C1265" s="326"/>
      <c r="D1265" s="329" t="s">
        <v>48</v>
      </c>
      <c r="E1265" s="295" t="s">
        <v>1441</v>
      </c>
    </row>
    <row r="1266" spans="1:5" x14ac:dyDescent="0.25">
      <c r="A1266" s="331"/>
      <c r="B1266" s="332"/>
      <c r="C1266" s="333"/>
      <c r="D1266" s="334"/>
      <c r="E1266" s="296" t="s">
        <v>2059</v>
      </c>
    </row>
    <row r="1267" spans="1:5" x14ac:dyDescent="0.25">
      <c r="A1267" s="315" t="s">
        <v>2060</v>
      </c>
      <c r="B1267" s="317" t="s">
        <v>2053</v>
      </c>
      <c r="C1267" s="318"/>
      <c r="D1267" s="321" t="s">
        <v>48</v>
      </c>
      <c r="E1267" s="297" t="s">
        <v>1441</v>
      </c>
    </row>
    <row r="1268" spans="1:5" x14ac:dyDescent="0.25">
      <c r="A1268" s="316"/>
      <c r="B1268" s="319"/>
      <c r="C1268" s="320"/>
      <c r="D1268" s="322"/>
      <c r="E1268" s="298" t="s">
        <v>1442</v>
      </c>
    </row>
    <row r="1269" spans="1:5" x14ac:dyDescent="0.25">
      <c r="A1269" s="323" t="s">
        <v>2061</v>
      </c>
      <c r="B1269" s="325" t="s">
        <v>2053</v>
      </c>
      <c r="C1269" s="326"/>
      <c r="D1269" s="329" t="s">
        <v>48</v>
      </c>
      <c r="E1269" s="295" t="s">
        <v>1441</v>
      </c>
    </row>
    <row r="1270" spans="1:5" x14ac:dyDescent="0.25">
      <c r="A1270" s="331"/>
      <c r="B1270" s="332"/>
      <c r="C1270" s="333"/>
      <c r="D1270" s="334"/>
      <c r="E1270" s="296" t="s">
        <v>2059</v>
      </c>
    </row>
    <row r="1271" spans="1:5" x14ac:dyDescent="0.25">
      <c r="A1271" s="315" t="s">
        <v>2062</v>
      </c>
      <c r="B1271" s="317" t="s">
        <v>2053</v>
      </c>
      <c r="C1271" s="318"/>
      <c r="D1271" s="321" t="s">
        <v>48</v>
      </c>
      <c r="E1271" s="297" t="s">
        <v>1441</v>
      </c>
    </row>
    <row r="1272" spans="1:5" x14ac:dyDescent="0.25">
      <c r="A1272" s="316"/>
      <c r="B1272" s="319"/>
      <c r="C1272" s="320"/>
      <c r="D1272" s="322"/>
      <c r="E1272" s="298" t="s">
        <v>1442</v>
      </c>
    </row>
    <row r="1273" spans="1:5" x14ac:dyDescent="0.25">
      <c r="A1273" s="323" t="s">
        <v>2063</v>
      </c>
      <c r="B1273" s="325" t="s">
        <v>2053</v>
      </c>
      <c r="C1273" s="326"/>
      <c r="D1273" s="329" t="s">
        <v>48</v>
      </c>
      <c r="E1273" s="295" t="s">
        <v>1441</v>
      </c>
    </row>
    <row r="1274" spans="1:5" x14ac:dyDescent="0.25">
      <c r="A1274" s="331"/>
      <c r="B1274" s="332"/>
      <c r="C1274" s="333"/>
      <c r="D1274" s="334"/>
      <c r="E1274" s="296" t="s">
        <v>1442</v>
      </c>
    </row>
    <row r="1275" spans="1:5" x14ac:dyDescent="0.25">
      <c r="A1275" s="315" t="s">
        <v>2064</v>
      </c>
      <c r="B1275" s="317" t="s">
        <v>2065</v>
      </c>
      <c r="C1275" s="318"/>
      <c r="D1275" s="321" t="s">
        <v>48</v>
      </c>
      <c r="E1275" s="297" t="s">
        <v>1441</v>
      </c>
    </row>
    <row r="1276" spans="1:5" x14ac:dyDescent="0.25">
      <c r="A1276" s="316"/>
      <c r="B1276" s="319"/>
      <c r="C1276" s="320"/>
      <c r="D1276" s="322"/>
      <c r="E1276" s="298" t="s">
        <v>1442</v>
      </c>
    </row>
    <row r="1277" spans="1:5" x14ac:dyDescent="0.25">
      <c r="A1277" s="323" t="s">
        <v>2066</v>
      </c>
      <c r="B1277" s="325" t="s">
        <v>2065</v>
      </c>
      <c r="C1277" s="326"/>
      <c r="D1277" s="329" t="s">
        <v>48</v>
      </c>
      <c r="E1277" s="295" t="s">
        <v>1441</v>
      </c>
    </row>
    <row r="1278" spans="1:5" x14ac:dyDescent="0.25">
      <c r="A1278" s="331"/>
      <c r="B1278" s="332"/>
      <c r="C1278" s="333"/>
      <c r="D1278" s="334"/>
      <c r="E1278" s="296" t="s">
        <v>1442</v>
      </c>
    </row>
    <row r="1279" spans="1:5" x14ac:dyDescent="0.25">
      <c r="A1279" s="315" t="s">
        <v>2067</v>
      </c>
      <c r="B1279" s="317" t="s">
        <v>2065</v>
      </c>
      <c r="C1279" s="318"/>
      <c r="D1279" s="321" t="s">
        <v>48</v>
      </c>
      <c r="E1279" s="297" t="s">
        <v>1441</v>
      </c>
    </row>
    <row r="1280" spans="1:5" x14ac:dyDescent="0.25">
      <c r="A1280" s="316"/>
      <c r="B1280" s="319"/>
      <c r="C1280" s="320"/>
      <c r="D1280" s="322"/>
      <c r="E1280" s="298" t="s">
        <v>1442</v>
      </c>
    </row>
    <row r="1281" spans="1:5" x14ac:dyDescent="0.25">
      <c r="A1281" s="323" t="s">
        <v>2068</v>
      </c>
      <c r="B1281" s="325" t="s">
        <v>2065</v>
      </c>
      <c r="C1281" s="326"/>
      <c r="D1281" s="329" t="s">
        <v>48</v>
      </c>
      <c r="E1281" s="295" t="s">
        <v>1441</v>
      </c>
    </row>
    <row r="1282" spans="1:5" x14ac:dyDescent="0.25">
      <c r="A1282" s="331"/>
      <c r="B1282" s="332"/>
      <c r="C1282" s="333"/>
      <c r="D1282" s="334"/>
      <c r="E1282" s="296" t="s">
        <v>1442</v>
      </c>
    </row>
    <row r="1283" spans="1:5" x14ac:dyDescent="0.25">
      <c r="A1283" s="315" t="s">
        <v>2069</v>
      </c>
      <c r="B1283" s="317" t="s">
        <v>2065</v>
      </c>
      <c r="C1283" s="318"/>
      <c r="D1283" s="321" t="s">
        <v>48</v>
      </c>
      <c r="E1283" s="297" t="s">
        <v>1441</v>
      </c>
    </row>
    <row r="1284" spans="1:5" x14ac:dyDescent="0.25">
      <c r="A1284" s="316"/>
      <c r="B1284" s="319"/>
      <c r="C1284" s="320"/>
      <c r="D1284" s="322"/>
      <c r="E1284" s="298" t="s">
        <v>1442</v>
      </c>
    </row>
    <row r="1285" spans="1:5" x14ac:dyDescent="0.25">
      <c r="A1285" s="323" t="s">
        <v>2070</v>
      </c>
      <c r="B1285" s="325" t="s">
        <v>2065</v>
      </c>
      <c r="C1285" s="326"/>
      <c r="D1285" s="329" t="s">
        <v>48</v>
      </c>
      <c r="E1285" s="295" t="s">
        <v>1441</v>
      </c>
    </row>
    <row r="1286" spans="1:5" x14ac:dyDescent="0.25">
      <c r="A1286" s="331"/>
      <c r="B1286" s="332"/>
      <c r="C1286" s="333"/>
      <c r="D1286" s="334"/>
      <c r="E1286" s="296" t="s">
        <v>1442</v>
      </c>
    </row>
    <row r="1287" spans="1:5" x14ac:dyDescent="0.25">
      <c r="A1287" s="315" t="s">
        <v>2071</v>
      </c>
      <c r="B1287" s="317" t="s">
        <v>2065</v>
      </c>
      <c r="C1287" s="318"/>
      <c r="D1287" s="321" t="s">
        <v>48</v>
      </c>
      <c r="E1287" s="297" t="s">
        <v>1441</v>
      </c>
    </row>
    <row r="1288" spans="1:5" x14ac:dyDescent="0.25">
      <c r="A1288" s="316"/>
      <c r="B1288" s="319"/>
      <c r="C1288" s="320"/>
      <c r="D1288" s="322"/>
      <c r="E1288" s="298" t="s">
        <v>1442</v>
      </c>
    </row>
    <row r="1289" spans="1:5" x14ac:dyDescent="0.25">
      <c r="A1289" s="323" t="s">
        <v>2072</v>
      </c>
      <c r="B1289" s="325" t="s">
        <v>2037</v>
      </c>
      <c r="C1289" s="326"/>
      <c r="D1289" s="329" t="s">
        <v>48</v>
      </c>
      <c r="E1289" s="295" t="s">
        <v>1441</v>
      </c>
    </row>
    <row r="1290" spans="1:5" x14ac:dyDescent="0.25">
      <c r="A1290" s="331"/>
      <c r="B1290" s="332"/>
      <c r="C1290" s="333"/>
      <c r="D1290" s="334"/>
      <c r="E1290" s="296" t="s">
        <v>1442</v>
      </c>
    </row>
    <row r="1291" spans="1:5" x14ac:dyDescent="0.25">
      <c r="A1291" s="315" t="s">
        <v>2073</v>
      </c>
      <c r="B1291" s="317" t="s">
        <v>2065</v>
      </c>
      <c r="C1291" s="318"/>
      <c r="D1291" s="321" t="s">
        <v>48</v>
      </c>
      <c r="E1291" s="297" t="s">
        <v>1441</v>
      </c>
    </row>
    <row r="1292" spans="1:5" x14ac:dyDescent="0.25">
      <c r="A1292" s="316"/>
      <c r="B1292" s="319"/>
      <c r="C1292" s="320"/>
      <c r="D1292" s="322"/>
      <c r="E1292" s="298" t="s">
        <v>1442</v>
      </c>
    </row>
    <row r="1293" spans="1:5" x14ac:dyDescent="0.25">
      <c r="A1293" s="323" t="s">
        <v>2074</v>
      </c>
      <c r="B1293" s="325" t="s">
        <v>2065</v>
      </c>
      <c r="C1293" s="326"/>
      <c r="D1293" s="329" t="s">
        <v>48</v>
      </c>
      <c r="E1293" s="295" t="s">
        <v>1441</v>
      </c>
    </row>
    <row r="1294" spans="1:5" x14ac:dyDescent="0.25">
      <c r="A1294" s="331"/>
      <c r="B1294" s="332"/>
      <c r="C1294" s="333"/>
      <c r="D1294" s="334"/>
      <c r="E1294" s="296" t="s">
        <v>1442</v>
      </c>
    </row>
    <row r="1295" spans="1:5" x14ac:dyDescent="0.25">
      <c r="A1295" s="315" t="s">
        <v>2075</v>
      </c>
      <c r="B1295" s="317" t="s">
        <v>2065</v>
      </c>
      <c r="C1295" s="318"/>
      <c r="D1295" s="321" t="s">
        <v>48</v>
      </c>
      <c r="E1295" s="297" t="s">
        <v>1441</v>
      </c>
    </row>
    <row r="1296" spans="1:5" x14ac:dyDescent="0.25">
      <c r="A1296" s="316"/>
      <c r="B1296" s="319"/>
      <c r="C1296" s="320"/>
      <c r="D1296" s="322"/>
      <c r="E1296" s="298" t="s">
        <v>1442</v>
      </c>
    </row>
    <row r="1297" spans="1:5" x14ac:dyDescent="0.25">
      <c r="A1297" s="323" t="s">
        <v>2076</v>
      </c>
      <c r="B1297" s="325" t="s">
        <v>2065</v>
      </c>
      <c r="C1297" s="326"/>
      <c r="D1297" s="329" t="s">
        <v>48</v>
      </c>
      <c r="E1297" s="295" t="s">
        <v>1441</v>
      </c>
    </row>
    <row r="1298" spans="1:5" x14ac:dyDescent="0.25">
      <c r="A1298" s="331"/>
      <c r="B1298" s="332"/>
      <c r="C1298" s="333"/>
      <c r="D1298" s="334"/>
      <c r="E1298" s="296" t="s">
        <v>1442</v>
      </c>
    </row>
    <row r="1299" spans="1:5" x14ac:dyDescent="0.25">
      <c r="A1299" s="315" t="s">
        <v>2077</v>
      </c>
      <c r="B1299" s="317" t="s">
        <v>2065</v>
      </c>
      <c r="C1299" s="318"/>
      <c r="D1299" s="321" t="s">
        <v>48</v>
      </c>
      <c r="E1299" s="297" t="s">
        <v>1441</v>
      </c>
    </row>
    <row r="1300" spans="1:5" x14ac:dyDescent="0.25">
      <c r="A1300" s="316"/>
      <c r="B1300" s="319"/>
      <c r="C1300" s="320"/>
      <c r="D1300" s="322"/>
      <c r="E1300" s="298" t="s">
        <v>1442</v>
      </c>
    </row>
    <row r="1301" spans="1:5" x14ac:dyDescent="0.25">
      <c r="A1301" s="323" t="s">
        <v>2078</v>
      </c>
      <c r="B1301" s="325" t="s">
        <v>2065</v>
      </c>
      <c r="C1301" s="326"/>
      <c r="D1301" s="329" t="s">
        <v>48</v>
      </c>
      <c r="E1301" s="295" t="s">
        <v>1441</v>
      </c>
    </row>
    <row r="1302" spans="1:5" x14ac:dyDescent="0.25">
      <c r="A1302" s="331"/>
      <c r="B1302" s="332"/>
      <c r="C1302" s="333"/>
      <c r="D1302" s="334"/>
      <c r="E1302" s="296" t="s">
        <v>1442</v>
      </c>
    </row>
    <row r="1303" spans="1:5" x14ac:dyDescent="0.25">
      <c r="A1303" s="315" t="s">
        <v>2079</v>
      </c>
      <c r="B1303" s="317" t="s">
        <v>2065</v>
      </c>
      <c r="C1303" s="318"/>
      <c r="D1303" s="321" t="s">
        <v>48</v>
      </c>
      <c r="E1303" s="297" t="s">
        <v>1441</v>
      </c>
    </row>
    <row r="1304" spans="1:5" x14ac:dyDescent="0.25">
      <c r="A1304" s="316"/>
      <c r="B1304" s="319"/>
      <c r="C1304" s="320"/>
      <c r="D1304" s="322"/>
      <c r="E1304" s="298" t="s">
        <v>1442</v>
      </c>
    </row>
    <row r="1305" spans="1:5" x14ac:dyDescent="0.25">
      <c r="A1305" s="323" t="s">
        <v>2080</v>
      </c>
      <c r="B1305" s="325" t="s">
        <v>2081</v>
      </c>
      <c r="C1305" s="326"/>
      <c r="D1305" s="329" t="s">
        <v>48</v>
      </c>
      <c r="E1305" s="295" t="s">
        <v>1441</v>
      </c>
    </row>
    <row r="1306" spans="1:5" x14ac:dyDescent="0.25">
      <c r="A1306" s="331"/>
      <c r="B1306" s="332"/>
      <c r="C1306" s="333"/>
      <c r="D1306" s="334"/>
      <c r="E1306" s="296" t="s">
        <v>1442</v>
      </c>
    </row>
    <row r="1307" spans="1:5" x14ac:dyDescent="0.25">
      <c r="A1307" s="315" t="s">
        <v>2082</v>
      </c>
      <c r="B1307" s="317" t="s">
        <v>2081</v>
      </c>
      <c r="C1307" s="318"/>
      <c r="D1307" s="321" t="s">
        <v>48</v>
      </c>
      <c r="E1307" s="297" t="s">
        <v>1441</v>
      </c>
    </row>
    <row r="1308" spans="1:5" x14ac:dyDescent="0.25">
      <c r="A1308" s="316"/>
      <c r="B1308" s="319"/>
      <c r="C1308" s="320"/>
      <c r="D1308" s="322"/>
      <c r="E1308" s="298" t="s">
        <v>1442</v>
      </c>
    </row>
    <row r="1309" spans="1:5" x14ac:dyDescent="0.25">
      <c r="A1309" s="323" t="s">
        <v>2083</v>
      </c>
      <c r="B1309" s="325" t="s">
        <v>2084</v>
      </c>
      <c r="C1309" s="326"/>
      <c r="D1309" s="329" t="s">
        <v>48</v>
      </c>
      <c r="E1309" s="295" t="s">
        <v>1441</v>
      </c>
    </row>
    <row r="1310" spans="1:5" x14ac:dyDescent="0.25">
      <c r="A1310" s="331"/>
      <c r="B1310" s="332"/>
      <c r="C1310" s="333"/>
      <c r="D1310" s="334"/>
      <c r="E1310" s="296" t="s">
        <v>1442</v>
      </c>
    </row>
    <row r="1311" spans="1:5" x14ac:dyDescent="0.25">
      <c r="A1311" s="315" t="s">
        <v>2085</v>
      </c>
      <c r="B1311" s="317" t="s">
        <v>2084</v>
      </c>
      <c r="C1311" s="318"/>
      <c r="D1311" s="321" t="s">
        <v>48</v>
      </c>
      <c r="E1311" s="297" t="s">
        <v>1441</v>
      </c>
    </row>
    <row r="1312" spans="1:5" x14ac:dyDescent="0.25">
      <c r="A1312" s="316"/>
      <c r="B1312" s="319"/>
      <c r="C1312" s="320"/>
      <c r="D1312" s="322"/>
      <c r="E1312" s="298" t="s">
        <v>1442</v>
      </c>
    </row>
    <row r="1313" spans="1:5" x14ac:dyDescent="0.25">
      <c r="A1313" s="323" t="s">
        <v>2086</v>
      </c>
      <c r="B1313" s="325" t="s">
        <v>2084</v>
      </c>
      <c r="C1313" s="326"/>
      <c r="D1313" s="329" t="s">
        <v>48</v>
      </c>
      <c r="E1313" s="295" t="s">
        <v>1441</v>
      </c>
    </row>
    <row r="1314" spans="1:5" x14ac:dyDescent="0.25">
      <c r="A1314" s="331"/>
      <c r="B1314" s="332"/>
      <c r="C1314" s="333"/>
      <c r="D1314" s="334"/>
      <c r="E1314" s="296" t="s">
        <v>1442</v>
      </c>
    </row>
    <row r="1315" spans="1:5" x14ac:dyDescent="0.25">
      <c r="A1315" s="315" t="s">
        <v>2087</v>
      </c>
      <c r="B1315" s="317" t="s">
        <v>2084</v>
      </c>
      <c r="C1315" s="318"/>
      <c r="D1315" s="321" t="s">
        <v>48</v>
      </c>
      <c r="E1315" s="297" t="s">
        <v>1441</v>
      </c>
    </row>
    <row r="1316" spans="1:5" x14ac:dyDescent="0.25">
      <c r="A1316" s="316"/>
      <c r="B1316" s="319"/>
      <c r="C1316" s="320"/>
      <c r="D1316" s="322"/>
      <c r="E1316" s="298" t="s">
        <v>1442</v>
      </c>
    </row>
    <row r="1317" spans="1:5" x14ac:dyDescent="0.25">
      <c r="A1317" s="323" t="s">
        <v>2088</v>
      </c>
      <c r="B1317" s="325" t="s">
        <v>2081</v>
      </c>
      <c r="C1317" s="326"/>
      <c r="D1317" s="329" t="s">
        <v>48</v>
      </c>
      <c r="E1317" s="295" t="s">
        <v>1441</v>
      </c>
    </row>
    <row r="1318" spans="1:5" x14ac:dyDescent="0.25">
      <c r="A1318" s="331"/>
      <c r="B1318" s="332"/>
      <c r="C1318" s="333"/>
      <c r="D1318" s="334"/>
      <c r="E1318" s="296" t="s">
        <v>1442</v>
      </c>
    </row>
    <row r="1319" spans="1:5" x14ac:dyDescent="0.25">
      <c r="A1319" s="315" t="s">
        <v>2089</v>
      </c>
      <c r="B1319" s="317" t="s">
        <v>2081</v>
      </c>
      <c r="C1319" s="318"/>
      <c r="D1319" s="321" t="s">
        <v>48</v>
      </c>
      <c r="E1319" s="297" t="s">
        <v>1441</v>
      </c>
    </row>
    <row r="1320" spans="1:5" x14ac:dyDescent="0.25">
      <c r="A1320" s="316"/>
      <c r="B1320" s="319"/>
      <c r="C1320" s="320"/>
      <c r="D1320" s="322"/>
      <c r="E1320" s="298" t="s">
        <v>1442</v>
      </c>
    </row>
    <row r="1321" spans="1:5" x14ac:dyDescent="0.25">
      <c r="A1321" s="323" t="s">
        <v>2090</v>
      </c>
      <c r="B1321" s="325" t="s">
        <v>2081</v>
      </c>
      <c r="C1321" s="326"/>
      <c r="D1321" s="329" t="s">
        <v>48</v>
      </c>
      <c r="E1321" s="295" t="s">
        <v>1441</v>
      </c>
    </row>
    <row r="1322" spans="1:5" x14ac:dyDescent="0.25">
      <c r="A1322" s="331"/>
      <c r="B1322" s="332"/>
      <c r="C1322" s="333"/>
      <c r="D1322" s="334"/>
      <c r="E1322" s="296" t="s">
        <v>1442</v>
      </c>
    </row>
    <row r="1323" spans="1:5" x14ac:dyDescent="0.25">
      <c r="A1323" s="315" t="s">
        <v>2091</v>
      </c>
      <c r="B1323" s="317" t="s">
        <v>2092</v>
      </c>
      <c r="C1323" s="318"/>
      <c r="D1323" s="321" t="s">
        <v>48</v>
      </c>
      <c r="E1323" s="297" t="s">
        <v>1441</v>
      </c>
    </row>
    <row r="1324" spans="1:5" x14ac:dyDescent="0.25">
      <c r="A1324" s="316"/>
      <c r="B1324" s="319"/>
      <c r="C1324" s="320"/>
      <c r="D1324" s="322"/>
      <c r="E1324" s="298" t="s">
        <v>1442</v>
      </c>
    </row>
    <row r="1325" spans="1:5" x14ac:dyDescent="0.25">
      <c r="A1325" s="323" t="s">
        <v>2093</v>
      </c>
      <c r="B1325" s="325" t="s">
        <v>2092</v>
      </c>
      <c r="C1325" s="326"/>
      <c r="D1325" s="329" t="s">
        <v>48</v>
      </c>
      <c r="E1325" s="295" t="s">
        <v>1441</v>
      </c>
    </row>
    <row r="1326" spans="1:5" x14ac:dyDescent="0.25">
      <c r="A1326" s="331"/>
      <c r="B1326" s="332"/>
      <c r="C1326" s="333"/>
      <c r="D1326" s="334"/>
      <c r="E1326" s="296" t="s">
        <v>1442</v>
      </c>
    </row>
    <row r="1327" spans="1:5" x14ac:dyDescent="0.25">
      <c r="A1327" s="315" t="s">
        <v>2094</v>
      </c>
      <c r="B1327" s="317" t="s">
        <v>2092</v>
      </c>
      <c r="C1327" s="318"/>
      <c r="D1327" s="321" t="s">
        <v>48</v>
      </c>
      <c r="E1327" s="297" t="s">
        <v>1441</v>
      </c>
    </row>
    <row r="1328" spans="1:5" x14ac:dyDescent="0.25">
      <c r="A1328" s="316"/>
      <c r="B1328" s="319"/>
      <c r="C1328" s="320"/>
      <c r="D1328" s="322"/>
      <c r="E1328" s="298" t="s">
        <v>1442</v>
      </c>
    </row>
    <row r="1329" spans="1:5" x14ac:dyDescent="0.25">
      <c r="A1329" s="323" t="s">
        <v>2095</v>
      </c>
      <c r="B1329" s="325" t="s">
        <v>2092</v>
      </c>
      <c r="C1329" s="326"/>
      <c r="D1329" s="329" t="s">
        <v>48</v>
      </c>
      <c r="E1329" s="295" t="s">
        <v>1441</v>
      </c>
    </row>
    <row r="1330" spans="1:5" x14ac:dyDescent="0.25">
      <c r="A1330" s="331"/>
      <c r="B1330" s="332"/>
      <c r="C1330" s="333"/>
      <c r="D1330" s="334"/>
      <c r="E1330" s="296" t="s">
        <v>1442</v>
      </c>
    </row>
    <row r="1331" spans="1:5" x14ac:dyDescent="0.25">
      <c r="A1331" s="315" t="s">
        <v>2096</v>
      </c>
      <c r="B1331" s="317" t="s">
        <v>2092</v>
      </c>
      <c r="C1331" s="318"/>
      <c r="D1331" s="321" t="s">
        <v>48</v>
      </c>
      <c r="E1331" s="297" t="s">
        <v>1441</v>
      </c>
    </row>
    <row r="1332" spans="1:5" x14ac:dyDescent="0.25">
      <c r="A1332" s="316"/>
      <c r="B1332" s="319"/>
      <c r="C1332" s="320"/>
      <c r="D1332" s="322"/>
      <c r="E1332" s="298" t="s">
        <v>1442</v>
      </c>
    </row>
    <row r="1333" spans="1:5" x14ac:dyDescent="0.25">
      <c r="A1333" s="323" t="s">
        <v>2097</v>
      </c>
      <c r="B1333" s="325" t="s">
        <v>2098</v>
      </c>
      <c r="C1333" s="326"/>
      <c r="D1333" s="329" t="s">
        <v>48</v>
      </c>
      <c r="E1333" s="295" t="s">
        <v>1441</v>
      </c>
    </row>
    <row r="1334" spans="1:5" x14ac:dyDescent="0.25">
      <c r="A1334" s="331"/>
      <c r="B1334" s="332"/>
      <c r="C1334" s="333"/>
      <c r="D1334" s="334"/>
      <c r="E1334" s="296" t="s">
        <v>1442</v>
      </c>
    </row>
    <row r="1335" spans="1:5" x14ac:dyDescent="0.25">
      <c r="A1335" s="315" t="s">
        <v>2099</v>
      </c>
      <c r="B1335" s="317" t="s">
        <v>2098</v>
      </c>
      <c r="C1335" s="318"/>
      <c r="D1335" s="321" t="s">
        <v>48</v>
      </c>
      <c r="E1335" s="297" t="s">
        <v>1441</v>
      </c>
    </row>
    <row r="1336" spans="1:5" x14ac:dyDescent="0.25">
      <c r="A1336" s="316"/>
      <c r="B1336" s="319"/>
      <c r="C1336" s="320"/>
      <c r="D1336" s="322"/>
      <c r="E1336" s="298" t="s">
        <v>1442</v>
      </c>
    </row>
    <row r="1337" spans="1:5" x14ac:dyDescent="0.25">
      <c r="A1337" s="323" t="s">
        <v>2100</v>
      </c>
      <c r="B1337" s="325" t="s">
        <v>2098</v>
      </c>
      <c r="C1337" s="326"/>
      <c r="D1337" s="329" t="s">
        <v>48</v>
      </c>
      <c r="E1337" s="295" t="s">
        <v>1441</v>
      </c>
    </row>
    <row r="1338" spans="1:5" x14ac:dyDescent="0.25">
      <c r="A1338" s="331"/>
      <c r="B1338" s="332"/>
      <c r="C1338" s="333"/>
      <c r="D1338" s="334"/>
      <c r="E1338" s="296" t="s">
        <v>1442</v>
      </c>
    </row>
    <row r="1339" spans="1:5" x14ac:dyDescent="0.25">
      <c r="A1339" s="315" t="s">
        <v>2101</v>
      </c>
      <c r="B1339" s="317" t="s">
        <v>2102</v>
      </c>
      <c r="C1339" s="318"/>
      <c r="D1339" s="321" t="s">
        <v>48</v>
      </c>
      <c r="E1339" s="297" t="s">
        <v>1441</v>
      </c>
    </row>
    <row r="1340" spans="1:5" x14ac:dyDescent="0.25">
      <c r="A1340" s="316"/>
      <c r="B1340" s="319"/>
      <c r="C1340" s="320"/>
      <c r="D1340" s="322"/>
      <c r="E1340" s="298" t="s">
        <v>1442</v>
      </c>
    </row>
    <row r="1341" spans="1:5" x14ac:dyDescent="0.25">
      <c r="A1341" s="323" t="s">
        <v>2103</v>
      </c>
      <c r="B1341" s="325" t="s">
        <v>2102</v>
      </c>
      <c r="C1341" s="326"/>
      <c r="D1341" s="329" t="s">
        <v>48</v>
      </c>
      <c r="E1341" s="295" t="s">
        <v>1441</v>
      </c>
    </row>
    <row r="1342" spans="1:5" x14ac:dyDescent="0.25">
      <c r="A1342" s="331"/>
      <c r="B1342" s="332"/>
      <c r="C1342" s="333"/>
      <c r="D1342" s="334"/>
      <c r="E1342" s="296" t="s">
        <v>1442</v>
      </c>
    </row>
    <row r="1343" spans="1:5" x14ac:dyDescent="0.25">
      <c r="A1343" s="315" t="s">
        <v>2104</v>
      </c>
      <c r="B1343" s="317" t="s">
        <v>2102</v>
      </c>
      <c r="C1343" s="318"/>
      <c r="D1343" s="321" t="s">
        <v>48</v>
      </c>
      <c r="E1343" s="297" t="s">
        <v>1441</v>
      </c>
    </row>
    <row r="1344" spans="1:5" x14ac:dyDescent="0.25">
      <c r="A1344" s="316"/>
      <c r="B1344" s="319"/>
      <c r="C1344" s="320"/>
      <c r="D1344" s="322"/>
      <c r="E1344" s="298" t="s">
        <v>1442</v>
      </c>
    </row>
    <row r="1345" spans="1:5" x14ac:dyDescent="0.25">
      <c r="A1345" s="323" t="s">
        <v>2105</v>
      </c>
      <c r="B1345" s="325" t="s">
        <v>2102</v>
      </c>
      <c r="C1345" s="326"/>
      <c r="D1345" s="329" t="s">
        <v>48</v>
      </c>
      <c r="E1345" s="295" t="s">
        <v>1441</v>
      </c>
    </row>
    <row r="1346" spans="1:5" x14ac:dyDescent="0.25">
      <c r="A1346" s="331"/>
      <c r="B1346" s="332"/>
      <c r="C1346" s="333"/>
      <c r="D1346" s="334"/>
      <c r="E1346" s="296" t="s">
        <v>1442</v>
      </c>
    </row>
    <row r="1347" spans="1:5" x14ac:dyDescent="0.25">
      <c r="A1347" s="315" t="s">
        <v>2106</v>
      </c>
      <c r="B1347" s="317" t="s">
        <v>2102</v>
      </c>
      <c r="C1347" s="318"/>
      <c r="D1347" s="321" t="s">
        <v>48</v>
      </c>
      <c r="E1347" s="297" t="s">
        <v>1441</v>
      </c>
    </row>
    <row r="1348" spans="1:5" x14ac:dyDescent="0.25">
      <c r="A1348" s="316"/>
      <c r="B1348" s="319"/>
      <c r="C1348" s="320"/>
      <c r="D1348" s="322"/>
      <c r="E1348" s="298" t="s">
        <v>1442</v>
      </c>
    </row>
    <row r="1349" spans="1:5" x14ac:dyDescent="0.25">
      <c r="A1349" s="323" t="s">
        <v>2107</v>
      </c>
      <c r="B1349" s="325" t="s">
        <v>2102</v>
      </c>
      <c r="C1349" s="326"/>
      <c r="D1349" s="329" t="s">
        <v>48</v>
      </c>
      <c r="E1349" s="295" t="s">
        <v>1441</v>
      </c>
    </row>
    <row r="1350" spans="1:5" x14ac:dyDescent="0.25">
      <c r="A1350" s="331"/>
      <c r="B1350" s="332"/>
      <c r="C1350" s="333"/>
      <c r="D1350" s="334"/>
      <c r="E1350" s="296" t="s">
        <v>1442</v>
      </c>
    </row>
    <row r="1351" spans="1:5" x14ac:dyDescent="0.25">
      <c r="A1351" s="315" t="s">
        <v>2108</v>
      </c>
      <c r="B1351" s="317" t="s">
        <v>2102</v>
      </c>
      <c r="C1351" s="318"/>
      <c r="D1351" s="321" t="s">
        <v>48</v>
      </c>
      <c r="E1351" s="297" t="s">
        <v>1441</v>
      </c>
    </row>
    <row r="1352" spans="1:5" x14ac:dyDescent="0.25">
      <c r="A1352" s="316"/>
      <c r="B1352" s="319"/>
      <c r="C1352" s="320"/>
      <c r="D1352" s="322"/>
      <c r="E1352" s="298" t="s">
        <v>1442</v>
      </c>
    </row>
    <row r="1353" spans="1:5" x14ac:dyDescent="0.25">
      <c r="A1353" s="323" t="s">
        <v>2109</v>
      </c>
      <c r="B1353" s="325" t="s">
        <v>2110</v>
      </c>
      <c r="C1353" s="326"/>
      <c r="D1353" s="329" t="s">
        <v>48</v>
      </c>
      <c r="E1353" s="295" t="s">
        <v>1441</v>
      </c>
    </row>
    <row r="1354" spans="1:5" x14ac:dyDescent="0.25">
      <c r="A1354" s="331"/>
      <c r="B1354" s="332"/>
      <c r="C1354" s="333"/>
      <c r="D1354" s="334"/>
      <c r="E1354" s="296" t="s">
        <v>1442</v>
      </c>
    </row>
    <row r="1355" spans="1:5" x14ac:dyDescent="0.25">
      <c r="A1355" s="315" t="s">
        <v>2111</v>
      </c>
      <c r="B1355" s="317" t="s">
        <v>2110</v>
      </c>
      <c r="C1355" s="318"/>
      <c r="D1355" s="321" t="s">
        <v>48</v>
      </c>
      <c r="E1355" s="297" t="s">
        <v>1441</v>
      </c>
    </row>
    <row r="1356" spans="1:5" x14ac:dyDescent="0.25">
      <c r="A1356" s="316"/>
      <c r="B1356" s="319"/>
      <c r="C1356" s="320"/>
      <c r="D1356" s="322"/>
      <c r="E1356" s="298" t="s">
        <v>1442</v>
      </c>
    </row>
    <row r="1357" spans="1:5" x14ac:dyDescent="0.25">
      <c r="A1357" s="323" t="s">
        <v>2112</v>
      </c>
      <c r="B1357" s="325" t="s">
        <v>2110</v>
      </c>
      <c r="C1357" s="326"/>
      <c r="D1357" s="329" t="s">
        <v>48</v>
      </c>
      <c r="E1357" s="295" t="s">
        <v>1441</v>
      </c>
    </row>
    <row r="1358" spans="1:5" x14ac:dyDescent="0.25">
      <c r="A1358" s="331"/>
      <c r="B1358" s="332"/>
      <c r="C1358" s="333"/>
      <c r="D1358" s="334"/>
      <c r="E1358" s="296" t="s">
        <v>1442</v>
      </c>
    </row>
    <row r="1359" spans="1:5" x14ac:dyDescent="0.25">
      <c r="A1359" s="315" t="s">
        <v>2113</v>
      </c>
      <c r="B1359" s="317" t="s">
        <v>2110</v>
      </c>
      <c r="C1359" s="318"/>
      <c r="D1359" s="321" t="s">
        <v>48</v>
      </c>
      <c r="E1359" s="297" t="s">
        <v>1441</v>
      </c>
    </row>
    <row r="1360" spans="1:5" x14ac:dyDescent="0.25">
      <c r="A1360" s="316"/>
      <c r="B1360" s="319"/>
      <c r="C1360" s="320"/>
      <c r="D1360" s="322"/>
      <c r="E1360" s="298" t="s">
        <v>1442</v>
      </c>
    </row>
    <row r="1361" spans="1:5" x14ac:dyDescent="0.25">
      <c r="A1361" s="323" t="s">
        <v>2114</v>
      </c>
      <c r="B1361" s="325" t="s">
        <v>2110</v>
      </c>
      <c r="C1361" s="326"/>
      <c r="D1361" s="329" t="s">
        <v>48</v>
      </c>
      <c r="E1361" s="295" t="s">
        <v>1441</v>
      </c>
    </row>
    <row r="1362" spans="1:5" x14ac:dyDescent="0.25">
      <c r="A1362" s="331"/>
      <c r="B1362" s="332"/>
      <c r="C1362" s="333"/>
      <c r="D1362" s="334"/>
      <c r="E1362" s="296" t="s">
        <v>1442</v>
      </c>
    </row>
    <row r="1363" spans="1:5" x14ac:dyDescent="0.25">
      <c r="A1363" s="315" t="s">
        <v>2115</v>
      </c>
      <c r="B1363" s="317" t="s">
        <v>2084</v>
      </c>
      <c r="C1363" s="318"/>
      <c r="D1363" s="321" t="s">
        <v>48</v>
      </c>
      <c r="E1363" s="297" t="s">
        <v>1441</v>
      </c>
    </row>
    <row r="1364" spans="1:5" x14ac:dyDescent="0.25">
      <c r="A1364" s="316"/>
      <c r="B1364" s="319"/>
      <c r="C1364" s="320"/>
      <c r="D1364" s="322"/>
      <c r="E1364" s="298" t="s">
        <v>1442</v>
      </c>
    </row>
    <row r="1365" spans="1:5" x14ac:dyDescent="0.25">
      <c r="A1365" s="323" t="s">
        <v>2037</v>
      </c>
      <c r="B1365" s="325"/>
      <c r="C1365" s="326"/>
      <c r="D1365" s="329" t="s">
        <v>48</v>
      </c>
      <c r="E1365" s="295" t="s">
        <v>1441</v>
      </c>
    </row>
    <row r="1366" spans="1:5" x14ac:dyDescent="0.25">
      <c r="A1366" s="331"/>
      <c r="B1366" s="332"/>
      <c r="C1366" s="333"/>
      <c r="D1366" s="334"/>
      <c r="E1366" s="296" t="s">
        <v>1442</v>
      </c>
    </row>
    <row r="1367" spans="1:5" x14ac:dyDescent="0.25">
      <c r="A1367" s="315" t="s">
        <v>2065</v>
      </c>
      <c r="B1367" s="317"/>
      <c r="C1367" s="318"/>
      <c r="D1367" s="321" t="s">
        <v>48</v>
      </c>
      <c r="E1367" s="297" t="s">
        <v>1441</v>
      </c>
    </row>
    <row r="1368" spans="1:5" x14ac:dyDescent="0.25">
      <c r="A1368" s="316"/>
      <c r="B1368" s="319"/>
      <c r="C1368" s="320"/>
      <c r="D1368" s="322"/>
      <c r="E1368" s="298" t="s">
        <v>1442</v>
      </c>
    </row>
    <row r="1369" spans="1:5" x14ac:dyDescent="0.25">
      <c r="A1369" s="323" t="s">
        <v>2084</v>
      </c>
      <c r="B1369" s="325"/>
      <c r="C1369" s="326"/>
      <c r="D1369" s="329" t="s">
        <v>48</v>
      </c>
      <c r="E1369" s="295" t="s">
        <v>1441</v>
      </c>
    </row>
    <row r="1370" spans="1:5" x14ac:dyDescent="0.25">
      <c r="A1370" s="331"/>
      <c r="B1370" s="332"/>
      <c r="C1370" s="333"/>
      <c r="D1370" s="334"/>
      <c r="E1370" s="296" t="s">
        <v>1442</v>
      </c>
    </row>
    <row r="1371" spans="1:5" x14ac:dyDescent="0.25">
      <c r="A1371" s="315" t="s">
        <v>2092</v>
      </c>
      <c r="B1371" s="317"/>
      <c r="C1371" s="318"/>
      <c r="D1371" s="321" t="s">
        <v>48</v>
      </c>
      <c r="E1371" s="297" t="s">
        <v>1441</v>
      </c>
    </row>
    <row r="1372" spans="1:5" x14ac:dyDescent="0.25">
      <c r="A1372" s="316"/>
      <c r="B1372" s="319"/>
      <c r="C1372" s="320"/>
      <c r="D1372" s="322"/>
      <c r="E1372" s="298" t="s">
        <v>1442</v>
      </c>
    </row>
    <row r="1373" spans="1:5" x14ac:dyDescent="0.25">
      <c r="A1373" s="323" t="s">
        <v>2053</v>
      </c>
      <c r="B1373" s="325"/>
      <c r="C1373" s="326"/>
      <c r="D1373" s="329" t="s">
        <v>48</v>
      </c>
      <c r="E1373" s="295" t="s">
        <v>1441</v>
      </c>
    </row>
    <row r="1374" spans="1:5" x14ac:dyDescent="0.25">
      <c r="A1374" s="331"/>
      <c r="B1374" s="332"/>
      <c r="C1374" s="333"/>
      <c r="D1374" s="334"/>
      <c r="E1374" s="296" t="s">
        <v>1442</v>
      </c>
    </row>
    <row r="1375" spans="1:5" x14ac:dyDescent="0.25">
      <c r="A1375" s="315" t="s">
        <v>2116</v>
      </c>
      <c r="B1375" s="317" t="s">
        <v>2084</v>
      </c>
      <c r="C1375" s="318"/>
      <c r="D1375" s="321" t="s">
        <v>48</v>
      </c>
      <c r="E1375" s="297" t="s">
        <v>1441</v>
      </c>
    </row>
    <row r="1376" spans="1:5" x14ac:dyDescent="0.25">
      <c r="A1376" s="316"/>
      <c r="B1376" s="319"/>
      <c r="C1376" s="320"/>
      <c r="D1376" s="322"/>
      <c r="E1376" s="298" t="s">
        <v>1442</v>
      </c>
    </row>
    <row r="1377" spans="1:5" x14ac:dyDescent="0.25">
      <c r="A1377" s="323" t="s">
        <v>2117</v>
      </c>
      <c r="B1377" s="325"/>
      <c r="C1377" s="326"/>
      <c r="D1377" s="329" t="s">
        <v>48</v>
      </c>
      <c r="E1377" s="295" t="s">
        <v>1441</v>
      </c>
    </row>
    <row r="1378" spans="1:5" x14ac:dyDescent="0.25">
      <c r="A1378" s="331"/>
      <c r="B1378" s="332"/>
      <c r="C1378" s="333"/>
      <c r="D1378" s="334"/>
      <c r="E1378" s="296" t="s">
        <v>1442</v>
      </c>
    </row>
    <row r="1379" spans="1:5" x14ac:dyDescent="0.25">
      <c r="A1379" s="315" t="s">
        <v>2118</v>
      </c>
      <c r="B1379" s="317" t="s">
        <v>2110</v>
      </c>
      <c r="C1379" s="318"/>
      <c r="D1379" s="321" t="s">
        <v>48</v>
      </c>
      <c r="E1379" s="297" t="s">
        <v>1441</v>
      </c>
    </row>
    <row r="1380" spans="1:5" x14ac:dyDescent="0.25">
      <c r="A1380" s="316"/>
      <c r="B1380" s="319"/>
      <c r="C1380" s="320"/>
      <c r="D1380" s="322"/>
      <c r="E1380" s="298" t="s">
        <v>1442</v>
      </c>
    </row>
    <row r="1381" spans="1:5" x14ac:dyDescent="0.25">
      <c r="A1381" s="323" t="s">
        <v>2098</v>
      </c>
      <c r="B1381" s="325"/>
      <c r="C1381" s="326"/>
      <c r="D1381" s="329" t="s">
        <v>48</v>
      </c>
      <c r="E1381" s="295" t="s">
        <v>1441</v>
      </c>
    </row>
    <row r="1382" spans="1:5" x14ac:dyDescent="0.25">
      <c r="A1382" s="331"/>
      <c r="B1382" s="332"/>
      <c r="C1382" s="333"/>
      <c r="D1382" s="334"/>
      <c r="E1382" s="296" t="s">
        <v>1442</v>
      </c>
    </row>
    <row r="1383" spans="1:5" x14ac:dyDescent="0.25">
      <c r="A1383" s="315" t="s">
        <v>2081</v>
      </c>
      <c r="B1383" s="317"/>
      <c r="C1383" s="318"/>
      <c r="D1383" s="321" t="s">
        <v>48</v>
      </c>
      <c r="E1383" s="297" t="s">
        <v>1441</v>
      </c>
    </row>
    <row r="1384" spans="1:5" x14ac:dyDescent="0.25">
      <c r="A1384" s="316"/>
      <c r="B1384" s="319"/>
      <c r="C1384" s="320"/>
      <c r="D1384" s="322"/>
      <c r="E1384" s="298" t="s">
        <v>1442</v>
      </c>
    </row>
    <row r="1385" spans="1:5" x14ac:dyDescent="0.25">
      <c r="A1385" s="323" t="s">
        <v>2102</v>
      </c>
      <c r="B1385" s="325"/>
      <c r="C1385" s="326"/>
      <c r="D1385" s="329" t="s">
        <v>48</v>
      </c>
      <c r="E1385" s="295" t="s">
        <v>1441</v>
      </c>
    </row>
    <row r="1386" spans="1:5" x14ac:dyDescent="0.25">
      <c r="A1386" s="331"/>
      <c r="B1386" s="332"/>
      <c r="C1386" s="333"/>
      <c r="D1386" s="334"/>
      <c r="E1386" s="296" t="s">
        <v>1442</v>
      </c>
    </row>
    <row r="1387" spans="1:5" x14ac:dyDescent="0.25">
      <c r="A1387" s="315" t="s">
        <v>2110</v>
      </c>
      <c r="B1387" s="317"/>
      <c r="C1387" s="318"/>
      <c r="D1387" s="321" t="s">
        <v>48</v>
      </c>
      <c r="E1387" s="297" t="s">
        <v>1441</v>
      </c>
    </row>
    <row r="1388" spans="1:5" x14ac:dyDescent="0.25">
      <c r="A1388" s="316"/>
      <c r="B1388" s="319"/>
      <c r="C1388" s="320"/>
      <c r="D1388" s="322"/>
      <c r="E1388" s="298" t="s">
        <v>1442</v>
      </c>
    </row>
    <row r="1389" spans="1:5" x14ac:dyDescent="0.25">
      <c r="A1389" s="323" t="s">
        <v>2119</v>
      </c>
      <c r="B1389" s="325" t="s">
        <v>2120</v>
      </c>
      <c r="C1389" s="326"/>
      <c r="D1389" s="329" t="s">
        <v>49</v>
      </c>
      <c r="E1389" s="295" t="s">
        <v>1441</v>
      </c>
    </row>
    <row r="1390" spans="1:5" x14ac:dyDescent="0.25">
      <c r="A1390" s="331"/>
      <c r="B1390" s="332"/>
      <c r="C1390" s="333"/>
      <c r="D1390" s="334"/>
      <c r="E1390" s="296" t="s">
        <v>1442</v>
      </c>
    </row>
    <row r="1391" spans="1:5" x14ac:dyDescent="0.25">
      <c r="A1391" s="315" t="s">
        <v>2121</v>
      </c>
      <c r="B1391" s="317" t="s">
        <v>2120</v>
      </c>
      <c r="C1391" s="318"/>
      <c r="D1391" s="321" t="s">
        <v>49</v>
      </c>
      <c r="E1391" s="297" t="s">
        <v>1441</v>
      </c>
    </row>
    <row r="1392" spans="1:5" x14ac:dyDescent="0.25">
      <c r="A1392" s="316"/>
      <c r="B1392" s="319"/>
      <c r="C1392" s="320"/>
      <c r="D1392" s="322"/>
      <c r="E1392" s="298" t="s">
        <v>1442</v>
      </c>
    </row>
    <row r="1393" spans="1:5" x14ac:dyDescent="0.25">
      <c r="A1393" s="323" t="s">
        <v>2122</v>
      </c>
      <c r="B1393" s="325" t="s">
        <v>2120</v>
      </c>
      <c r="C1393" s="326"/>
      <c r="D1393" s="329" t="s">
        <v>49</v>
      </c>
      <c r="E1393" s="295" t="s">
        <v>1441</v>
      </c>
    </row>
    <row r="1394" spans="1:5" x14ac:dyDescent="0.25">
      <c r="A1394" s="331"/>
      <c r="B1394" s="332"/>
      <c r="C1394" s="333"/>
      <c r="D1394" s="334"/>
      <c r="E1394" s="296" t="s">
        <v>1442</v>
      </c>
    </row>
    <row r="1395" spans="1:5" x14ac:dyDescent="0.25">
      <c r="A1395" s="315" t="s">
        <v>1703</v>
      </c>
      <c r="B1395" s="317" t="s">
        <v>2120</v>
      </c>
      <c r="C1395" s="318"/>
      <c r="D1395" s="321" t="s">
        <v>49</v>
      </c>
      <c r="E1395" s="297" t="s">
        <v>1441</v>
      </c>
    </row>
    <row r="1396" spans="1:5" x14ac:dyDescent="0.25">
      <c r="A1396" s="316"/>
      <c r="B1396" s="319"/>
      <c r="C1396" s="320"/>
      <c r="D1396" s="322"/>
      <c r="E1396" s="298" t="s">
        <v>1442</v>
      </c>
    </row>
    <row r="1397" spans="1:5" x14ac:dyDescent="0.25">
      <c r="A1397" s="323" t="s">
        <v>2123</v>
      </c>
      <c r="B1397" s="325" t="s">
        <v>2120</v>
      </c>
      <c r="C1397" s="326"/>
      <c r="D1397" s="329" t="s">
        <v>49</v>
      </c>
      <c r="E1397" s="295" t="s">
        <v>1441</v>
      </c>
    </row>
    <row r="1398" spans="1:5" x14ac:dyDescent="0.25">
      <c r="A1398" s="331"/>
      <c r="B1398" s="332"/>
      <c r="C1398" s="333"/>
      <c r="D1398" s="334"/>
      <c r="E1398" s="296" t="s">
        <v>1442</v>
      </c>
    </row>
    <row r="1399" spans="1:5" x14ac:dyDescent="0.25">
      <c r="A1399" s="315" t="s">
        <v>2124</v>
      </c>
      <c r="B1399" s="317" t="s">
        <v>2120</v>
      </c>
      <c r="C1399" s="318"/>
      <c r="D1399" s="321" t="s">
        <v>49</v>
      </c>
      <c r="E1399" s="297" t="s">
        <v>1441</v>
      </c>
    </row>
    <row r="1400" spans="1:5" x14ac:dyDescent="0.25">
      <c r="A1400" s="316"/>
      <c r="B1400" s="319"/>
      <c r="C1400" s="320"/>
      <c r="D1400" s="322"/>
      <c r="E1400" s="298" t="s">
        <v>1442</v>
      </c>
    </row>
    <row r="1401" spans="1:5" x14ac:dyDescent="0.25">
      <c r="A1401" s="323" t="s">
        <v>2125</v>
      </c>
      <c r="B1401" s="325" t="s">
        <v>2120</v>
      </c>
      <c r="C1401" s="326"/>
      <c r="D1401" s="329" t="s">
        <v>49</v>
      </c>
      <c r="E1401" s="295" t="s">
        <v>1441</v>
      </c>
    </row>
    <row r="1402" spans="1:5" x14ac:dyDescent="0.25">
      <c r="A1402" s="331"/>
      <c r="B1402" s="332"/>
      <c r="C1402" s="333"/>
      <c r="D1402" s="334"/>
      <c r="E1402" s="296" t="s">
        <v>1442</v>
      </c>
    </row>
    <row r="1403" spans="1:5" x14ac:dyDescent="0.25">
      <c r="A1403" s="315" t="s">
        <v>2126</v>
      </c>
      <c r="B1403" s="317" t="s">
        <v>2120</v>
      </c>
      <c r="C1403" s="318"/>
      <c r="D1403" s="321" t="s">
        <v>49</v>
      </c>
      <c r="E1403" s="297" t="s">
        <v>1441</v>
      </c>
    </row>
    <row r="1404" spans="1:5" x14ac:dyDescent="0.25">
      <c r="A1404" s="316"/>
      <c r="B1404" s="319"/>
      <c r="C1404" s="320"/>
      <c r="D1404" s="322"/>
      <c r="E1404" s="298" t="s">
        <v>1442</v>
      </c>
    </row>
    <row r="1405" spans="1:5" x14ac:dyDescent="0.25">
      <c r="A1405" s="323" t="s">
        <v>2127</v>
      </c>
      <c r="B1405" s="325" t="s">
        <v>2120</v>
      </c>
      <c r="C1405" s="326"/>
      <c r="D1405" s="329" t="s">
        <v>49</v>
      </c>
      <c r="E1405" s="295" t="s">
        <v>1441</v>
      </c>
    </row>
    <row r="1406" spans="1:5" x14ac:dyDescent="0.25">
      <c r="A1406" s="331"/>
      <c r="B1406" s="332"/>
      <c r="C1406" s="333"/>
      <c r="D1406" s="334"/>
      <c r="E1406" s="296" t="s">
        <v>1442</v>
      </c>
    </row>
    <row r="1407" spans="1:5" x14ac:dyDescent="0.25">
      <c r="A1407" s="315" t="s">
        <v>2128</v>
      </c>
      <c r="B1407" s="317" t="s">
        <v>2120</v>
      </c>
      <c r="C1407" s="318"/>
      <c r="D1407" s="321" t="s">
        <v>49</v>
      </c>
      <c r="E1407" s="297" t="s">
        <v>1441</v>
      </c>
    </row>
    <row r="1408" spans="1:5" x14ac:dyDescent="0.25">
      <c r="A1408" s="316"/>
      <c r="B1408" s="319"/>
      <c r="C1408" s="320"/>
      <c r="D1408" s="322"/>
      <c r="E1408" s="298" t="s">
        <v>1442</v>
      </c>
    </row>
    <row r="1409" spans="1:5" x14ac:dyDescent="0.25">
      <c r="A1409" s="323" t="s">
        <v>2129</v>
      </c>
      <c r="B1409" s="325" t="s">
        <v>2120</v>
      </c>
      <c r="C1409" s="326"/>
      <c r="D1409" s="329" t="s">
        <v>49</v>
      </c>
      <c r="E1409" s="295" t="s">
        <v>1441</v>
      </c>
    </row>
    <row r="1410" spans="1:5" x14ac:dyDescent="0.25">
      <c r="A1410" s="331"/>
      <c r="B1410" s="332"/>
      <c r="C1410" s="333"/>
      <c r="D1410" s="334"/>
      <c r="E1410" s="296" t="s">
        <v>1442</v>
      </c>
    </row>
    <row r="1411" spans="1:5" x14ac:dyDescent="0.25">
      <c r="A1411" s="315" t="s">
        <v>2130</v>
      </c>
      <c r="B1411" s="317" t="s">
        <v>2120</v>
      </c>
      <c r="C1411" s="318"/>
      <c r="D1411" s="321" t="s">
        <v>49</v>
      </c>
      <c r="E1411" s="297" t="s">
        <v>1441</v>
      </c>
    </row>
    <row r="1412" spans="1:5" x14ac:dyDescent="0.25">
      <c r="A1412" s="316"/>
      <c r="B1412" s="319"/>
      <c r="C1412" s="320"/>
      <c r="D1412" s="322"/>
      <c r="E1412" s="298" t="s">
        <v>1442</v>
      </c>
    </row>
    <row r="1413" spans="1:5" x14ac:dyDescent="0.25">
      <c r="A1413" s="323" t="s">
        <v>2131</v>
      </c>
      <c r="B1413" s="325" t="s">
        <v>2120</v>
      </c>
      <c r="C1413" s="326"/>
      <c r="D1413" s="329" t="s">
        <v>49</v>
      </c>
      <c r="E1413" s="295" t="s">
        <v>1441</v>
      </c>
    </row>
    <row r="1414" spans="1:5" x14ac:dyDescent="0.25">
      <c r="A1414" s="331"/>
      <c r="B1414" s="332"/>
      <c r="C1414" s="333"/>
      <c r="D1414" s="334"/>
      <c r="E1414" s="296" t="s">
        <v>1442</v>
      </c>
    </row>
    <row r="1415" spans="1:5" x14ac:dyDescent="0.25">
      <c r="A1415" s="315" t="s">
        <v>2132</v>
      </c>
      <c r="B1415" s="317" t="s">
        <v>2120</v>
      </c>
      <c r="C1415" s="318"/>
      <c r="D1415" s="321" t="s">
        <v>49</v>
      </c>
      <c r="E1415" s="297" t="s">
        <v>1441</v>
      </c>
    </row>
    <row r="1416" spans="1:5" x14ac:dyDescent="0.25">
      <c r="A1416" s="316"/>
      <c r="B1416" s="319"/>
      <c r="C1416" s="320"/>
      <c r="D1416" s="322"/>
      <c r="E1416" s="298" t="s">
        <v>1442</v>
      </c>
    </row>
    <row r="1417" spans="1:5" x14ac:dyDescent="0.25">
      <c r="A1417" s="323" t="s">
        <v>2133</v>
      </c>
      <c r="B1417" s="325" t="s">
        <v>2120</v>
      </c>
      <c r="C1417" s="326"/>
      <c r="D1417" s="329" t="s">
        <v>49</v>
      </c>
      <c r="E1417" s="295" t="s">
        <v>1441</v>
      </c>
    </row>
    <row r="1418" spans="1:5" x14ac:dyDescent="0.25">
      <c r="A1418" s="331"/>
      <c r="B1418" s="332"/>
      <c r="C1418" s="333"/>
      <c r="D1418" s="334"/>
      <c r="E1418" s="296" t="s">
        <v>1442</v>
      </c>
    </row>
    <row r="1419" spans="1:5" x14ac:dyDescent="0.25">
      <c r="A1419" s="315" t="s">
        <v>2134</v>
      </c>
      <c r="B1419" s="317" t="s">
        <v>2120</v>
      </c>
      <c r="C1419" s="318"/>
      <c r="D1419" s="321" t="s">
        <v>49</v>
      </c>
      <c r="E1419" s="297" t="s">
        <v>1441</v>
      </c>
    </row>
    <row r="1420" spans="1:5" x14ac:dyDescent="0.25">
      <c r="A1420" s="316"/>
      <c r="B1420" s="319"/>
      <c r="C1420" s="320"/>
      <c r="D1420" s="322"/>
      <c r="E1420" s="298" t="s">
        <v>1442</v>
      </c>
    </row>
    <row r="1421" spans="1:5" x14ac:dyDescent="0.25">
      <c r="A1421" s="323" t="s">
        <v>2135</v>
      </c>
      <c r="B1421" s="325" t="s">
        <v>2120</v>
      </c>
      <c r="C1421" s="326"/>
      <c r="D1421" s="329" t="s">
        <v>49</v>
      </c>
      <c r="E1421" s="295" t="s">
        <v>1441</v>
      </c>
    </row>
    <row r="1422" spans="1:5" x14ac:dyDescent="0.25">
      <c r="A1422" s="331"/>
      <c r="B1422" s="332"/>
      <c r="C1422" s="333"/>
      <c r="D1422" s="334"/>
      <c r="E1422" s="296" t="s">
        <v>1442</v>
      </c>
    </row>
    <row r="1423" spans="1:5" x14ac:dyDescent="0.25">
      <c r="A1423" s="315" t="s">
        <v>2136</v>
      </c>
      <c r="B1423" s="317" t="s">
        <v>2120</v>
      </c>
      <c r="C1423" s="318"/>
      <c r="D1423" s="321" t="s">
        <v>49</v>
      </c>
      <c r="E1423" s="297" t="s">
        <v>1441</v>
      </c>
    </row>
    <row r="1424" spans="1:5" x14ac:dyDescent="0.25">
      <c r="A1424" s="316"/>
      <c r="B1424" s="319"/>
      <c r="C1424" s="320"/>
      <c r="D1424" s="322"/>
      <c r="E1424" s="298" t="s">
        <v>1442</v>
      </c>
    </row>
    <row r="1425" spans="1:5" x14ac:dyDescent="0.25">
      <c r="A1425" s="323" t="s">
        <v>2137</v>
      </c>
      <c r="B1425" s="325" t="s">
        <v>2120</v>
      </c>
      <c r="C1425" s="326"/>
      <c r="D1425" s="329" t="s">
        <v>49</v>
      </c>
      <c r="E1425" s="295" t="s">
        <v>1441</v>
      </c>
    </row>
    <row r="1426" spans="1:5" x14ac:dyDescent="0.25">
      <c r="A1426" s="331"/>
      <c r="B1426" s="332"/>
      <c r="C1426" s="333"/>
      <c r="D1426" s="334"/>
      <c r="E1426" s="296" t="s">
        <v>1442</v>
      </c>
    </row>
    <row r="1427" spans="1:5" x14ac:dyDescent="0.25">
      <c r="A1427" s="315" t="s">
        <v>2138</v>
      </c>
      <c r="B1427" s="317" t="s">
        <v>2139</v>
      </c>
      <c r="C1427" s="318"/>
      <c r="D1427" s="321" t="s">
        <v>49</v>
      </c>
      <c r="E1427" s="297" t="s">
        <v>1441</v>
      </c>
    </row>
    <row r="1428" spans="1:5" x14ac:dyDescent="0.25">
      <c r="A1428" s="316"/>
      <c r="B1428" s="319"/>
      <c r="C1428" s="320"/>
      <c r="D1428" s="322"/>
      <c r="E1428" s="298" t="s">
        <v>1442</v>
      </c>
    </row>
    <row r="1429" spans="1:5" x14ac:dyDescent="0.25">
      <c r="A1429" s="323" t="s">
        <v>2140</v>
      </c>
      <c r="B1429" s="325" t="s">
        <v>2139</v>
      </c>
      <c r="C1429" s="326"/>
      <c r="D1429" s="329" t="s">
        <v>49</v>
      </c>
      <c r="E1429" s="295" t="s">
        <v>1441</v>
      </c>
    </row>
    <row r="1430" spans="1:5" x14ac:dyDescent="0.25">
      <c r="A1430" s="331"/>
      <c r="B1430" s="332"/>
      <c r="C1430" s="333"/>
      <c r="D1430" s="334"/>
      <c r="E1430" s="296" t="s">
        <v>1442</v>
      </c>
    </row>
    <row r="1431" spans="1:5" x14ac:dyDescent="0.25">
      <c r="A1431" s="315" t="s">
        <v>2141</v>
      </c>
      <c r="B1431" s="317" t="s">
        <v>2139</v>
      </c>
      <c r="C1431" s="318"/>
      <c r="D1431" s="321" t="s">
        <v>49</v>
      </c>
      <c r="E1431" s="297" t="s">
        <v>1441</v>
      </c>
    </row>
    <row r="1432" spans="1:5" x14ac:dyDescent="0.25">
      <c r="A1432" s="316"/>
      <c r="B1432" s="319"/>
      <c r="C1432" s="320"/>
      <c r="D1432" s="322"/>
      <c r="E1432" s="298" t="s">
        <v>1442</v>
      </c>
    </row>
    <row r="1433" spans="1:5" x14ac:dyDescent="0.25">
      <c r="A1433" s="323" t="s">
        <v>2142</v>
      </c>
      <c r="B1433" s="325" t="s">
        <v>2139</v>
      </c>
      <c r="C1433" s="326"/>
      <c r="D1433" s="329" t="s">
        <v>49</v>
      </c>
      <c r="E1433" s="295" t="s">
        <v>1441</v>
      </c>
    </row>
    <row r="1434" spans="1:5" x14ac:dyDescent="0.25">
      <c r="A1434" s="331"/>
      <c r="B1434" s="332"/>
      <c r="C1434" s="333"/>
      <c r="D1434" s="334"/>
      <c r="E1434" s="296" t="s">
        <v>1442</v>
      </c>
    </row>
    <row r="1435" spans="1:5" x14ac:dyDescent="0.25">
      <c r="A1435" s="315" t="s">
        <v>2143</v>
      </c>
      <c r="B1435" s="317" t="s">
        <v>2139</v>
      </c>
      <c r="C1435" s="318"/>
      <c r="D1435" s="321" t="s">
        <v>49</v>
      </c>
      <c r="E1435" s="297" t="s">
        <v>1441</v>
      </c>
    </row>
    <row r="1436" spans="1:5" x14ac:dyDescent="0.25">
      <c r="A1436" s="316"/>
      <c r="B1436" s="319"/>
      <c r="C1436" s="320"/>
      <c r="D1436" s="322"/>
      <c r="E1436" s="298" t="s">
        <v>1442</v>
      </c>
    </row>
    <row r="1437" spans="1:5" x14ac:dyDescent="0.25">
      <c r="A1437" s="323" t="s">
        <v>2144</v>
      </c>
      <c r="B1437" s="325" t="s">
        <v>2139</v>
      </c>
      <c r="C1437" s="326"/>
      <c r="D1437" s="329" t="s">
        <v>49</v>
      </c>
      <c r="E1437" s="295" t="s">
        <v>1441</v>
      </c>
    </row>
    <row r="1438" spans="1:5" x14ac:dyDescent="0.25">
      <c r="A1438" s="331"/>
      <c r="B1438" s="332"/>
      <c r="C1438" s="333"/>
      <c r="D1438" s="334"/>
      <c r="E1438" s="296" t="s">
        <v>1442</v>
      </c>
    </row>
    <row r="1439" spans="1:5" x14ac:dyDescent="0.25">
      <c r="A1439" s="315" t="s">
        <v>1958</v>
      </c>
      <c r="B1439" s="317" t="s">
        <v>2139</v>
      </c>
      <c r="C1439" s="318"/>
      <c r="D1439" s="321" t="s">
        <v>49</v>
      </c>
      <c r="E1439" s="297" t="s">
        <v>1441</v>
      </c>
    </row>
    <row r="1440" spans="1:5" x14ac:dyDescent="0.25">
      <c r="A1440" s="316"/>
      <c r="B1440" s="319"/>
      <c r="C1440" s="320"/>
      <c r="D1440" s="322"/>
      <c r="E1440" s="298" t="s">
        <v>1442</v>
      </c>
    </row>
    <row r="1441" spans="1:5" x14ac:dyDescent="0.25">
      <c r="A1441" s="323" t="s">
        <v>2145</v>
      </c>
      <c r="B1441" s="325" t="s">
        <v>2139</v>
      </c>
      <c r="C1441" s="326"/>
      <c r="D1441" s="329" t="s">
        <v>49</v>
      </c>
      <c r="E1441" s="295" t="s">
        <v>1441</v>
      </c>
    </row>
    <row r="1442" spans="1:5" x14ac:dyDescent="0.25">
      <c r="A1442" s="331"/>
      <c r="B1442" s="332"/>
      <c r="C1442" s="333"/>
      <c r="D1442" s="334"/>
      <c r="E1442" s="296" t="s">
        <v>1442</v>
      </c>
    </row>
    <row r="1443" spans="1:5" x14ac:dyDescent="0.25">
      <c r="A1443" s="315" t="s">
        <v>2146</v>
      </c>
      <c r="B1443" s="317" t="s">
        <v>2139</v>
      </c>
      <c r="C1443" s="318"/>
      <c r="D1443" s="321" t="s">
        <v>49</v>
      </c>
      <c r="E1443" s="297" t="s">
        <v>1441</v>
      </c>
    </row>
    <row r="1444" spans="1:5" x14ac:dyDescent="0.25">
      <c r="A1444" s="316"/>
      <c r="B1444" s="319"/>
      <c r="C1444" s="320"/>
      <c r="D1444" s="322"/>
      <c r="E1444" s="298" t="s">
        <v>1442</v>
      </c>
    </row>
    <row r="1445" spans="1:5" x14ac:dyDescent="0.25">
      <c r="A1445" s="323" t="s">
        <v>2147</v>
      </c>
      <c r="B1445" s="325" t="s">
        <v>2139</v>
      </c>
      <c r="C1445" s="326"/>
      <c r="D1445" s="329" t="s">
        <v>49</v>
      </c>
      <c r="E1445" s="295" t="s">
        <v>1441</v>
      </c>
    </row>
    <row r="1446" spans="1:5" x14ac:dyDescent="0.25">
      <c r="A1446" s="331"/>
      <c r="B1446" s="332"/>
      <c r="C1446" s="333"/>
      <c r="D1446" s="334"/>
      <c r="E1446" s="296" t="s">
        <v>1442</v>
      </c>
    </row>
    <row r="1447" spans="1:5" x14ac:dyDescent="0.25">
      <c r="A1447" s="315" t="s">
        <v>2148</v>
      </c>
      <c r="B1447" s="317" t="s">
        <v>2139</v>
      </c>
      <c r="C1447" s="318"/>
      <c r="D1447" s="321" t="s">
        <v>49</v>
      </c>
      <c r="E1447" s="297" t="s">
        <v>1441</v>
      </c>
    </row>
    <row r="1448" spans="1:5" x14ac:dyDescent="0.25">
      <c r="A1448" s="316"/>
      <c r="B1448" s="319"/>
      <c r="C1448" s="320"/>
      <c r="D1448" s="322"/>
      <c r="E1448" s="298" t="s">
        <v>1442</v>
      </c>
    </row>
    <row r="1449" spans="1:5" x14ac:dyDescent="0.25">
      <c r="A1449" s="323" t="s">
        <v>2149</v>
      </c>
      <c r="B1449" s="325" t="s">
        <v>2150</v>
      </c>
      <c r="C1449" s="326"/>
      <c r="D1449" s="329" t="s">
        <v>49</v>
      </c>
      <c r="E1449" s="295" t="s">
        <v>1441</v>
      </c>
    </row>
    <row r="1450" spans="1:5" x14ac:dyDescent="0.25">
      <c r="A1450" s="331"/>
      <c r="B1450" s="332"/>
      <c r="C1450" s="333"/>
      <c r="D1450" s="334"/>
      <c r="E1450" s="296" t="s">
        <v>1442</v>
      </c>
    </row>
    <row r="1451" spans="1:5" x14ac:dyDescent="0.25">
      <c r="A1451" s="315" t="s">
        <v>2151</v>
      </c>
      <c r="B1451" s="317" t="s">
        <v>2150</v>
      </c>
      <c r="C1451" s="318"/>
      <c r="D1451" s="321" t="s">
        <v>49</v>
      </c>
      <c r="E1451" s="297" t="s">
        <v>1441</v>
      </c>
    </row>
    <row r="1452" spans="1:5" x14ac:dyDescent="0.25">
      <c r="A1452" s="316"/>
      <c r="B1452" s="319"/>
      <c r="C1452" s="320"/>
      <c r="D1452" s="322"/>
      <c r="E1452" s="298" t="s">
        <v>1442</v>
      </c>
    </row>
    <row r="1453" spans="1:5" x14ac:dyDescent="0.25">
      <c r="A1453" s="323" t="s">
        <v>2152</v>
      </c>
      <c r="B1453" s="325" t="s">
        <v>2150</v>
      </c>
      <c r="C1453" s="326"/>
      <c r="D1453" s="329" t="s">
        <v>49</v>
      </c>
      <c r="E1453" s="295" t="s">
        <v>1441</v>
      </c>
    </row>
    <row r="1454" spans="1:5" x14ac:dyDescent="0.25">
      <c r="A1454" s="331"/>
      <c r="B1454" s="332"/>
      <c r="C1454" s="333"/>
      <c r="D1454" s="334"/>
      <c r="E1454" s="296" t="s">
        <v>1442</v>
      </c>
    </row>
    <row r="1455" spans="1:5" x14ac:dyDescent="0.25">
      <c r="A1455" s="315" t="s">
        <v>2153</v>
      </c>
      <c r="B1455" s="317" t="s">
        <v>2150</v>
      </c>
      <c r="C1455" s="318"/>
      <c r="D1455" s="321" t="s">
        <v>49</v>
      </c>
      <c r="E1455" s="297" t="s">
        <v>1441</v>
      </c>
    </row>
    <row r="1456" spans="1:5" x14ac:dyDescent="0.25">
      <c r="A1456" s="316"/>
      <c r="B1456" s="319"/>
      <c r="C1456" s="320"/>
      <c r="D1456" s="322"/>
      <c r="E1456" s="298" t="s">
        <v>1442</v>
      </c>
    </row>
    <row r="1457" spans="1:5" x14ac:dyDescent="0.25">
      <c r="A1457" s="323" t="s">
        <v>1928</v>
      </c>
      <c r="B1457" s="325" t="s">
        <v>2150</v>
      </c>
      <c r="C1457" s="326"/>
      <c r="D1457" s="329" t="s">
        <v>49</v>
      </c>
      <c r="E1457" s="295" t="s">
        <v>1441</v>
      </c>
    </row>
    <row r="1458" spans="1:5" x14ac:dyDescent="0.25">
      <c r="A1458" s="331"/>
      <c r="B1458" s="332"/>
      <c r="C1458" s="333"/>
      <c r="D1458" s="334"/>
      <c r="E1458" s="296" t="s">
        <v>1442</v>
      </c>
    </row>
    <row r="1459" spans="1:5" x14ac:dyDescent="0.25">
      <c r="A1459" s="315" t="s">
        <v>2154</v>
      </c>
      <c r="B1459" s="317" t="s">
        <v>2150</v>
      </c>
      <c r="C1459" s="318"/>
      <c r="D1459" s="321" t="s">
        <v>49</v>
      </c>
      <c r="E1459" s="297" t="s">
        <v>1441</v>
      </c>
    </row>
    <row r="1460" spans="1:5" x14ac:dyDescent="0.25">
      <c r="A1460" s="316"/>
      <c r="B1460" s="319"/>
      <c r="C1460" s="320"/>
      <c r="D1460" s="322"/>
      <c r="E1460" s="298" t="s">
        <v>1442</v>
      </c>
    </row>
    <row r="1461" spans="1:5" x14ac:dyDescent="0.25">
      <c r="A1461" s="323" t="s">
        <v>2155</v>
      </c>
      <c r="B1461" s="325" t="s">
        <v>2150</v>
      </c>
      <c r="C1461" s="326"/>
      <c r="D1461" s="329" t="s">
        <v>49</v>
      </c>
      <c r="E1461" s="295" t="s">
        <v>1441</v>
      </c>
    </row>
    <row r="1462" spans="1:5" x14ac:dyDescent="0.25">
      <c r="A1462" s="331"/>
      <c r="B1462" s="332"/>
      <c r="C1462" s="333"/>
      <c r="D1462" s="334"/>
      <c r="E1462" s="296" t="s">
        <v>1442</v>
      </c>
    </row>
    <row r="1463" spans="1:5" x14ac:dyDescent="0.25">
      <c r="A1463" s="315" t="s">
        <v>2156</v>
      </c>
      <c r="B1463" s="317" t="s">
        <v>2150</v>
      </c>
      <c r="C1463" s="318"/>
      <c r="D1463" s="321" t="s">
        <v>49</v>
      </c>
      <c r="E1463" s="297" t="s">
        <v>1441</v>
      </c>
    </row>
    <row r="1464" spans="1:5" x14ac:dyDescent="0.25">
      <c r="A1464" s="316"/>
      <c r="B1464" s="319"/>
      <c r="C1464" s="320"/>
      <c r="D1464" s="322"/>
      <c r="E1464" s="298" t="s">
        <v>1442</v>
      </c>
    </row>
    <row r="1465" spans="1:5" x14ac:dyDescent="0.25">
      <c r="A1465" s="323" t="s">
        <v>2157</v>
      </c>
      <c r="B1465" s="325" t="s">
        <v>2150</v>
      </c>
      <c r="C1465" s="326"/>
      <c r="D1465" s="329" t="s">
        <v>49</v>
      </c>
      <c r="E1465" s="295" t="s">
        <v>1441</v>
      </c>
    </row>
    <row r="1466" spans="1:5" x14ac:dyDescent="0.25">
      <c r="A1466" s="331"/>
      <c r="B1466" s="332"/>
      <c r="C1466" s="333"/>
      <c r="D1466" s="334"/>
      <c r="E1466" s="296" t="s">
        <v>1442</v>
      </c>
    </row>
    <row r="1467" spans="1:5" x14ac:dyDescent="0.25">
      <c r="A1467" s="315" t="s">
        <v>2158</v>
      </c>
      <c r="B1467" s="317" t="s">
        <v>2150</v>
      </c>
      <c r="C1467" s="318"/>
      <c r="D1467" s="321" t="s">
        <v>49</v>
      </c>
      <c r="E1467" s="297" t="s">
        <v>1441</v>
      </c>
    </row>
    <row r="1468" spans="1:5" x14ac:dyDescent="0.25">
      <c r="A1468" s="316"/>
      <c r="B1468" s="319"/>
      <c r="C1468" s="320"/>
      <c r="D1468" s="322"/>
      <c r="E1468" s="298" t="s">
        <v>1442</v>
      </c>
    </row>
    <row r="1469" spans="1:5" x14ac:dyDescent="0.25">
      <c r="A1469" s="323" t="s">
        <v>2159</v>
      </c>
      <c r="B1469" s="325" t="s">
        <v>2150</v>
      </c>
      <c r="C1469" s="326"/>
      <c r="D1469" s="329" t="s">
        <v>49</v>
      </c>
      <c r="E1469" s="295" t="s">
        <v>1441</v>
      </c>
    </row>
    <row r="1470" spans="1:5" x14ac:dyDescent="0.25">
      <c r="A1470" s="331"/>
      <c r="B1470" s="332"/>
      <c r="C1470" s="333"/>
      <c r="D1470" s="334"/>
      <c r="E1470" s="296" t="s">
        <v>1442</v>
      </c>
    </row>
    <row r="1471" spans="1:5" x14ac:dyDescent="0.25">
      <c r="A1471" s="315" t="s">
        <v>2160</v>
      </c>
      <c r="B1471" s="317" t="s">
        <v>2150</v>
      </c>
      <c r="C1471" s="318"/>
      <c r="D1471" s="321" t="s">
        <v>49</v>
      </c>
      <c r="E1471" s="297" t="s">
        <v>1441</v>
      </c>
    </row>
    <row r="1472" spans="1:5" x14ac:dyDescent="0.25">
      <c r="A1472" s="316"/>
      <c r="B1472" s="319"/>
      <c r="C1472" s="320"/>
      <c r="D1472" s="322"/>
      <c r="E1472" s="298" t="s">
        <v>1442</v>
      </c>
    </row>
    <row r="1473" spans="1:5" x14ac:dyDescent="0.25">
      <c r="A1473" s="323" t="s">
        <v>2161</v>
      </c>
      <c r="B1473" s="325" t="s">
        <v>2150</v>
      </c>
      <c r="C1473" s="326"/>
      <c r="D1473" s="329" t="s">
        <v>49</v>
      </c>
      <c r="E1473" s="295" t="s">
        <v>1441</v>
      </c>
    </row>
    <row r="1474" spans="1:5" x14ac:dyDescent="0.25">
      <c r="A1474" s="331"/>
      <c r="B1474" s="332"/>
      <c r="C1474" s="333"/>
      <c r="D1474" s="334"/>
      <c r="E1474" s="296" t="s">
        <v>1442</v>
      </c>
    </row>
    <row r="1475" spans="1:5" x14ac:dyDescent="0.25">
      <c r="A1475" s="315" t="s">
        <v>2162</v>
      </c>
      <c r="B1475" s="317" t="s">
        <v>2150</v>
      </c>
      <c r="C1475" s="318"/>
      <c r="D1475" s="321" t="s">
        <v>49</v>
      </c>
      <c r="E1475" s="297" t="s">
        <v>1441</v>
      </c>
    </row>
    <row r="1476" spans="1:5" x14ac:dyDescent="0.25">
      <c r="A1476" s="316"/>
      <c r="B1476" s="319"/>
      <c r="C1476" s="320"/>
      <c r="D1476" s="322"/>
      <c r="E1476" s="298" t="s">
        <v>1442</v>
      </c>
    </row>
    <row r="1477" spans="1:5" x14ac:dyDescent="0.25">
      <c r="A1477" s="323" t="s">
        <v>2163</v>
      </c>
      <c r="B1477" s="325" t="s">
        <v>2164</v>
      </c>
      <c r="C1477" s="326"/>
      <c r="D1477" s="329" t="s">
        <v>49</v>
      </c>
      <c r="E1477" s="295" t="s">
        <v>1441</v>
      </c>
    </row>
    <row r="1478" spans="1:5" x14ac:dyDescent="0.25">
      <c r="A1478" s="331"/>
      <c r="B1478" s="332"/>
      <c r="C1478" s="333"/>
      <c r="D1478" s="334"/>
      <c r="E1478" s="296" t="s">
        <v>1442</v>
      </c>
    </row>
    <row r="1479" spans="1:5" x14ac:dyDescent="0.25">
      <c r="A1479" s="315" t="s">
        <v>2165</v>
      </c>
      <c r="B1479" s="317" t="s">
        <v>2164</v>
      </c>
      <c r="C1479" s="318"/>
      <c r="D1479" s="321" t="s">
        <v>49</v>
      </c>
      <c r="E1479" s="297" t="s">
        <v>1441</v>
      </c>
    </row>
    <row r="1480" spans="1:5" x14ac:dyDescent="0.25">
      <c r="A1480" s="316"/>
      <c r="B1480" s="319"/>
      <c r="C1480" s="320"/>
      <c r="D1480" s="322"/>
      <c r="E1480" s="298" t="s">
        <v>1442</v>
      </c>
    </row>
    <row r="1481" spans="1:5" x14ac:dyDescent="0.25">
      <c r="A1481" s="323" t="s">
        <v>2166</v>
      </c>
      <c r="B1481" s="325" t="s">
        <v>2164</v>
      </c>
      <c r="C1481" s="326"/>
      <c r="D1481" s="329" t="s">
        <v>49</v>
      </c>
      <c r="E1481" s="295" t="s">
        <v>1441</v>
      </c>
    </row>
    <row r="1482" spans="1:5" x14ac:dyDescent="0.25">
      <c r="A1482" s="331"/>
      <c r="B1482" s="332"/>
      <c r="C1482" s="333"/>
      <c r="D1482" s="334"/>
      <c r="E1482" s="296" t="s">
        <v>1442</v>
      </c>
    </row>
    <row r="1483" spans="1:5" x14ac:dyDescent="0.25">
      <c r="A1483" s="315" t="s">
        <v>2167</v>
      </c>
      <c r="B1483" s="317" t="s">
        <v>2164</v>
      </c>
      <c r="C1483" s="318"/>
      <c r="D1483" s="321" t="s">
        <v>49</v>
      </c>
      <c r="E1483" s="297" t="s">
        <v>1441</v>
      </c>
    </row>
    <row r="1484" spans="1:5" x14ac:dyDescent="0.25">
      <c r="A1484" s="316"/>
      <c r="B1484" s="319"/>
      <c r="C1484" s="320"/>
      <c r="D1484" s="322"/>
      <c r="E1484" s="298" t="s">
        <v>1442</v>
      </c>
    </row>
    <row r="1485" spans="1:5" x14ac:dyDescent="0.25">
      <c r="A1485" s="323" t="s">
        <v>2140</v>
      </c>
      <c r="B1485" s="325" t="s">
        <v>2164</v>
      </c>
      <c r="C1485" s="326"/>
      <c r="D1485" s="329" t="s">
        <v>49</v>
      </c>
      <c r="E1485" s="295" t="s">
        <v>1441</v>
      </c>
    </row>
    <row r="1486" spans="1:5" x14ac:dyDescent="0.25">
      <c r="A1486" s="331"/>
      <c r="B1486" s="332"/>
      <c r="C1486" s="333"/>
      <c r="D1486" s="334"/>
      <c r="E1486" s="296" t="s">
        <v>1442</v>
      </c>
    </row>
    <row r="1487" spans="1:5" x14ac:dyDescent="0.25">
      <c r="A1487" s="315" t="s">
        <v>2168</v>
      </c>
      <c r="B1487" s="317" t="s">
        <v>2164</v>
      </c>
      <c r="C1487" s="318"/>
      <c r="D1487" s="321" t="s">
        <v>49</v>
      </c>
      <c r="E1487" s="297" t="s">
        <v>1441</v>
      </c>
    </row>
    <row r="1488" spans="1:5" x14ac:dyDescent="0.25">
      <c r="A1488" s="316"/>
      <c r="B1488" s="319"/>
      <c r="C1488" s="320"/>
      <c r="D1488" s="322"/>
      <c r="E1488" s="298" t="s">
        <v>1442</v>
      </c>
    </row>
    <row r="1489" spans="1:5" x14ac:dyDescent="0.25">
      <c r="A1489" s="323" t="s">
        <v>2123</v>
      </c>
      <c r="B1489" s="325" t="s">
        <v>2164</v>
      </c>
      <c r="C1489" s="326"/>
      <c r="D1489" s="329" t="s">
        <v>49</v>
      </c>
      <c r="E1489" s="295" t="s">
        <v>1441</v>
      </c>
    </row>
    <row r="1490" spans="1:5" x14ac:dyDescent="0.25">
      <c r="A1490" s="331"/>
      <c r="B1490" s="332"/>
      <c r="C1490" s="333"/>
      <c r="D1490" s="334"/>
      <c r="E1490" s="296" t="s">
        <v>1442</v>
      </c>
    </row>
    <row r="1491" spans="1:5" x14ac:dyDescent="0.25">
      <c r="A1491" s="315" t="s">
        <v>2169</v>
      </c>
      <c r="B1491" s="317" t="s">
        <v>2164</v>
      </c>
      <c r="C1491" s="318"/>
      <c r="D1491" s="321" t="s">
        <v>49</v>
      </c>
      <c r="E1491" s="297" t="s">
        <v>1441</v>
      </c>
    </row>
    <row r="1492" spans="1:5" x14ac:dyDescent="0.25">
      <c r="A1492" s="316"/>
      <c r="B1492" s="319"/>
      <c r="C1492" s="320"/>
      <c r="D1492" s="322"/>
      <c r="E1492" s="298" t="s">
        <v>1442</v>
      </c>
    </row>
    <row r="1493" spans="1:5" x14ac:dyDescent="0.25">
      <c r="A1493" s="323" t="s">
        <v>2170</v>
      </c>
      <c r="B1493" s="325" t="s">
        <v>2164</v>
      </c>
      <c r="C1493" s="326"/>
      <c r="D1493" s="329" t="s">
        <v>49</v>
      </c>
      <c r="E1493" s="295" t="s">
        <v>1441</v>
      </c>
    </row>
    <row r="1494" spans="1:5" x14ac:dyDescent="0.25">
      <c r="A1494" s="331"/>
      <c r="B1494" s="332"/>
      <c r="C1494" s="333"/>
      <c r="D1494" s="334"/>
      <c r="E1494" s="296" t="s">
        <v>1442</v>
      </c>
    </row>
    <row r="1495" spans="1:5" x14ac:dyDescent="0.25">
      <c r="A1495" s="315" t="s">
        <v>2171</v>
      </c>
      <c r="B1495" s="317" t="s">
        <v>2164</v>
      </c>
      <c r="C1495" s="318"/>
      <c r="D1495" s="321" t="s">
        <v>49</v>
      </c>
      <c r="E1495" s="297" t="s">
        <v>1441</v>
      </c>
    </row>
    <row r="1496" spans="1:5" x14ac:dyDescent="0.25">
      <c r="A1496" s="316"/>
      <c r="B1496" s="319"/>
      <c r="C1496" s="320"/>
      <c r="D1496" s="322"/>
      <c r="E1496" s="298" t="s">
        <v>1442</v>
      </c>
    </row>
    <row r="1497" spans="1:5" x14ac:dyDescent="0.25">
      <c r="A1497" s="323" t="s">
        <v>2172</v>
      </c>
      <c r="B1497" s="325" t="s">
        <v>2164</v>
      </c>
      <c r="C1497" s="326"/>
      <c r="D1497" s="329" t="s">
        <v>49</v>
      </c>
      <c r="E1497" s="295" t="s">
        <v>1441</v>
      </c>
    </row>
    <row r="1498" spans="1:5" x14ac:dyDescent="0.25">
      <c r="A1498" s="331"/>
      <c r="B1498" s="332"/>
      <c r="C1498" s="333"/>
      <c r="D1498" s="334"/>
      <c r="E1498" s="296" t="s">
        <v>1442</v>
      </c>
    </row>
    <row r="1499" spans="1:5" x14ac:dyDescent="0.25">
      <c r="A1499" s="315" t="s">
        <v>2173</v>
      </c>
      <c r="B1499" s="317" t="s">
        <v>2164</v>
      </c>
      <c r="C1499" s="318"/>
      <c r="D1499" s="321" t="s">
        <v>49</v>
      </c>
      <c r="E1499" s="297" t="s">
        <v>1441</v>
      </c>
    </row>
    <row r="1500" spans="1:5" x14ac:dyDescent="0.25">
      <c r="A1500" s="316"/>
      <c r="B1500" s="319"/>
      <c r="C1500" s="320"/>
      <c r="D1500" s="322"/>
      <c r="E1500" s="298" t="s">
        <v>1442</v>
      </c>
    </row>
    <row r="1501" spans="1:5" x14ac:dyDescent="0.25">
      <c r="A1501" s="323" t="s">
        <v>2174</v>
      </c>
      <c r="B1501" s="325" t="s">
        <v>2164</v>
      </c>
      <c r="C1501" s="326"/>
      <c r="D1501" s="329" t="s">
        <v>49</v>
      </c>
      <c r="E1501" s="295" t="s">
        <v>1441</v>
      </c>
    </row>
    <row r="1502" spans="1:5" x14ac:dyDescent="0.25">
      <c r="A1502" s="331"/>
      <c r="B1502" s="332"/>
      <c r="C1502" s="333"/>
      <c r="D1502" s="334"/>
      <c r="E1502" s="296" t="s">
        <v>1442</v>
      </c>
    </row>
    <row r="1503" spans="1:5" x14ac:dyDescent="0.25">
      <c r="A1503" s="315" t="s">
        <v>2175</v>
      </c>
      <c r="B1503" s="317" t="s">
        <v>2164</v>
      </c>
      <c r="C1503" s="318"/>
      <c r="D1503" s="321" t="s">
        <v>49</v>
      </c>
      <c r="E1503" s="297" t="s">
        <v>1441</v>
      </c>
    </row>
    <row r="1504" spans="1:5" x14ac:dyDescent="0.25">
      <c r="A1504" s="316"/>
      <c r="B1504" s="319"/>
      <c r="C1504" s="320"/>
      <c r="D1504" s="322"/>
      <c r="E1504" s="298" t="s">
        <v>1442</v>
      </c>
    </row>
    <row r="1505" spans="1:5" x14ac:dyDescent="0.25">
      <c r="A1505" s="323" t="s">
        <v>1967</v>
      </c>
      <c r="B1505" s="325" t="s">
        <v>2164</v>
      </c>
      <c r="C1505" s="326"/>
      <c r="D1505" s="329" t="s">
        <v>49</v>
      </c>
      <c r="E1505" s="295" t="s">
        <v>1441</v>
      </c>
    </row>
    <row r="1506" spans="1:5" x14ac:dyDescent="0.25">
      <c r="A1506" s="331"/>
      <c r="B1506" s="332"/>
      <c r="C1506" s="333"/>
      <c r="D1506" s="334"/>
      <c r="E1506" s="296" t="s">
        <v>1442</v>
      </c>
    </row>
    <row r="1507" spans="1:5" x14ac:dyDescent="0.25">
      <c r="A1507" s="315" t="s">
        <v>2176</v>
      </c>
      <c r="B1507" s="317" t="s">
        <v>2164</v>
      </c>
      <c r="C1507" s="318"/>
      <c r="D1507" s="321" t="s">
        <v>49</v>
      </c>
      <c r="E1507" s="297" t="s">
        <v>1441</v>
      </c>
    </row>
    <row r="1508" spans="1:5" x14ac:dyDescent="0.25">
      <c r="A1508" s="316"/>
      <c r="B1508" s="319"/>
      <c r="C1508" s="320"/>
      <c r="D1508" s="322"/>
      <c r="E1508" s="298" t="s">
        <v>1442</v>
      </c>
    </row>
    <row r="1509" spans="1:5" x14ac:dyDescent="0.25">
      <c r="A1509" s="323" t="s">
        <v>2169</v>
      </c>
      <c r="B1509" s="325" t="s">
        <v>2177</v>
      </c>
      <c r="C1509" s="326"/>
      <c r="D1509" s="329" t="s">
        <v>49</v>
      </c>
      <c r="E1509" s="295" t="s">
        <v>1441</v>
      </c>
    </row>
    <row r="1510" spans="1:5" x14ac:dyDescent="0.25">
      <c r="A1510" s="331"/>
      <c r="B1510" s="332"/>
      <c r="C1510" s="333"/>
      <c r="D1510" s="334"/>
      <c r="E1510" s="296" t="s">
        <v>1442</v>
      </c>
    </row>
    <row r="1511" spans="1:5" x14ac:dyDescent="0.25">
      <c r="A1511" s="315" t="s">
        <v>2178</v>
      </c>
      <c r="B1511" s="317" t="s">
        <v>2177</v>
      </c>
      <c r="C1511" s="318"/>
      <c r="D1511" s="321" t="s">
        <v>49</v>
      </c>
      <c r="E1511" s="297" t="s">
        <v>1441</v>
      </c>
    </row>
    <row r="1512" spans="1:5" x14ac:dyDescent="0.25">
      <c r="A1512" s="316"/>
      <c r="B1512" s="319"/>
      <c r="C1512" s="320"/>
      <c r="D1512" s="322"/>
      <c r="E1512" s="298" t="s">
        <v>1442</v>
      </c>
    </row>
    <row r="1513" spans="1:5" x14ac:dyDescent="0.25">
      <c r="A1513" s="323" t="s">
        <v>2179</v>
      </c>
      <c r="B1513" s="325" t="s">
        <v>2177</v>
      </c>
      <c r="C1513" s="326"/>
      <c r="D1513" s="329" t="s">
        <v>49</v>
      </c>
      <c r="E1513" s="295" t="s">
        <v>1441</v>
      </c>
    </row>
    <row r="1514" spans="1:5" x14ac:dyDescent="0.25">
      <c r="A1514" s="331"/>
      <c r="B1514" s="332"/>
      <c r="C1514" s="333"/>
      <c r="D1514" s="334"/>
      <c r="E1514" s="296" t="s">
        <v>1442</v>
      </c>
    </row>
    <row r="1515" spans="1:5" x14ac:dyDescent="0.25">
      <c r="A1515" s="315" t="s">
        <v>2180</v>
      </c>
      <c r="B1515" s="317" t="s">
        <v>2177</v>
      </c>
      <c r="C1515" s="318"/>
      <c r="D1515" s="321" t="s">
        <v>49</v>
      </c>
      <c r="E1515" s="297" t="s">
        <v>1441</v>
      </c>
    </row>
    <row r="1516" spans="1:5" x14ac:dyDescent="0.25">
      <c r="A1516" s="316"/>
      <c r="B1516" s="319"/>
      <c r="C1516" s="320"/>
      <c r="D1516" s="322"/>
      <c r="E1516" s="298" t="s">
        <v>1442</v>
      </c>
    </row>
    <row r="1517" spans="1:5" x14ac:dyDescent="0.25">
      <c r="A1517" s="323" t="s">
        <v>2181</v>
      </c>
      <c r="B1517" s="325" t="s">
        <v>2177</v>
      </c>
      <c r="C1517" s="326"/>
      <c r="D1517" s="329" t="s">
        <v>49</v>
      </c>
      <c r="E1517" s="295" t="s">
        <v>1441</v>
      </c>
    </row>
    <row r="1518" spans="1:5" x14ac:dyDescent="0.25">
      <c r="A1518" s="331"/>
      <c r="B1518" s="332"/>
      <c r="C1518" s="333"/>
      <c r="D1518" s="334"/>
      <c r="E1518" s="296" t="s">
        <v>1442</v>
      </c>
    </row>
    <row r="1519" spans="1:5" x14ac:dyDescent="0.25">
      <c r="A1519" s="315" t="s">
        <v>2182</v>
      </c>
      <c r="B1519" s="317" t="s">
        <v>2177</v>
      </c>
      <c r="C1519" s="318"/>
      <c r="D1519" s="321" t="s">
        <v>49</v>
      </c>
      <c r="E1519" s="297" t="s">
        <v>1441</v>
      </c>
    </row>
    <row r="1520" spans="1:5" x14ac:dyDescent="0.25">
      <c r="A1520" s="316"/>
      <c r="B1520" s="319"/>
      <c r="C1520" s="320"/>
      <c r="D1520" s="322"/>
      <c r="E1520" s="298" t="s">
        <v>1442</v>
      </c>
    </row>
    <row r="1521" spans="1:5" x14ac:dyDescent="0.25">
      <c r="A1521" s="323" t="s">
        <v>2183</v>
      </c>
      <c r="B1521" s="325" t="s">
        <v>2177</v>
      </c>
      <c r="C1521" s="326"/>
      <c r="D1521" s="329" t="s">
        <v>49</v>
      </c>
      <c r="E1521" s="295" t="s">
        <v>1441</v>
      </c>
    </row>
    <row r="1522" spans="1:5" x14ac:dyDescent="0.25">
      <c r="A1522" s="331"/>
      <c r="B1522" s="332"/>
      <c r="C1522" s="333"/>
      <c r="D1522" s="334"/>
      <c r="E1522" s="296" t="s">
        <v>1442</v>
      </c>
    </row>
    <row r="1523" spans="1:5" x14ac:dyDescent="0.25">
      <c r="A1523" s="315" t="s">
        <v>1865</v>
      </c>
      <c r="B1523" s="317" t="s">
        <v>2177</v>
      </c>
      <c r="C1523" s="318"/>
      <c r="D1523" s="321" t="s">
        <v>49</v>
      </c>
      <c r="E1523" s="297" t="s">
        <v>1441</v>
      </c>
    </row>
    <row r="1524" spans="1:5" x14ac:dyDescent="0.25">
      <c r="A1524" s="316"/>
      <c r="B1524" s="319"/>
      <c r="C1524" s="320"/>
      <c r="D1524" s="322"/>
      <c r="E1524" s="298" t="s">
        <v>1442</v>
      </c>
    </row>
    <row r="1525" spans="1:5" x14ac:dyDescent="0.25">
      <c r="A1525" s="323" t="s">
        <v>2184</v>
      </c>
      <c r="B1525" s="325" t="s">
        <v>2177</v>
      </c>
      <c r="C1525" s="326"/>
      <c r="D1525" s="329" t="s">
        <v>49</v>
      </c>
      <c r="E1525" s="295" t="s">
        <v>1441</v>
      </c>
    </row>
    <row r="1526" spans="1:5" x14ac:dyDescent="0.25">
      <c r="A1526" s="331"/>
      <c r="B1526" s="332"/>
      <c r="C1526" s="333"/>
      <c r="D1526" s="334"/>
      <c r="E1526" s="296" t="s">
        <v>1442</v>
      </c>
    </row>
    <row r="1527" spans="1:5" x14ac:dyDescent="0.25">
      <c r="A1527" s="315" t="s">
        <v>2185</v>
      </c>
      <c r="B1527" s="317" t="s">
        <v>2177</v>
      </c>
      <c r="C1527" s="318"/>
      <c r="D1527" s="321" t="s">
        <v>49</v>
      </c>
      <c r="E1527" s="297" t="s">
        <v>1441</v>
      </c>
    </row>
    <row r="1528" spans="1:5" x14ac:dyDescent="0.25">
      <c r="A1528" s="316"/>
      <c r="B1528" s="319"/>
      <c r="C1528" s="320"/>
      <c r="D1528" s="322"/>
      <c r="E1528" s="298" t="s">
        <v>1442</v>
      </c>
    </row>
    <row r="1529" spans="1:5" x14ac:dyDescent="0.25">
      <c r="A1529" s="323" t="s">
        <v>2186</v>
      </c>
      <c r="B1529" s="325" t="s">
        <v>2177</v>
      </c>
      <c r="C1529" s="326"/>
      <c r="D1529" s="329" t="s">
        <v>49</v>
      </c>
      <c r="E1529" s="295" t="s">
        <v>1441</v>
      </c>
    </row>
    <row r="1530" spans="1:5" x14ac:dyDescent="0.25">
      <c r="A1530" s="331"/>
      <c r="B1530" s="332"/>
      <c r="C1530" s="333"/>
      <c r="D1530" s="334"/>
      <c r="E1530" s="296" t="s">
        <v>1442</v>
      </c>
    </row>
    <row r="1531" spans="1:5" x14ac:dyDescent="0.25">
      <c r="A1531" s="315" t="s">
        <v>2187</v>
      </c>
      <c r="B1531" s="317" t="s">
        <v>2188</v>
      </c>
      <c r="C1531" s="318"/>
      <c r="D1531" s="321" t="s">
        <v>49</v>
      </c>
      <c r="E1531" s="297" t="s">
        <v>1441</v>
      </c>
    </row>
    <row r="1532" spans="1:5" x14ac:dyDescent="0.25">
      <c r="A1532" s="316"/>
      <c r="B1532" s="319"/>
      <c r="C1532" s="320"/>
      <c r="D1532" s="322"/>
      <c r="E1532" s="298" t="s">
        <v>1442</v>
      </c>
    </row>
    <row r="1533" spans="1:5" x14ac:dyDescent="0.25">
      <c r="A1533" s="323" t="s">
        <v>2189</v>
      </c>
      <c r="B1533" s="325" t="s">
        <v>2188</v>
      </c>
      <c r="C1533" s="326"/>
      <c r="D1533" s="329" t="s">
        <v>49</v>
      </c>
      <c r="E1533" s="295" t="s">
        <v>1441</v>
      </c>
    </row>
    <row r="1534" spans="1:5" x14ac:dyDescent="0.25">
      <c r="A1534" s="331"/>
      <c r="B1534" s="332"/>
      <c r="C1534" s="333"/>
      <c r="D1534" s="334"/>
      <c r="E1534" s="296" t="s">
        <v>1442</v>
      </c>
    </row>
    <row r="1535" spans="1:5" x14ac:dyDescent="0.25">
      <c r="A1535" s="315" t="s">
        <v>2190</v>
      </c>
      <c r="B1535" s="317" t="s">
        <v>2188</v>
      </c>
      <c r="C1535" s="318"/>
      <c r="D1535" s="321" t="s">
        <v>49</v>
      </c>
      <c r="E1535" s="297" t="s">
        <v>1441</v>
      </c>
    </row>
    <row r="1536" spans="1:5" x14ac:dyDescent="0.25">
      <c r="A1536" s="316"/>
      <c r="B1536" s="319"/>
      <c r="C1536" s="320"/>
      <c r="D1536" s="322"/>
      <c r="E1536" s="298" t="s">
        <v>1442</v>
      </c>
    </row>
    <row r="1537" spans="1:5" x14ac:dyDescent="0.25">
      <c r="A1537" s="323" t="s">
        <v>2191</v>
      </c>
      <c r="B1537" s="325" t="s">
        <v>2188</v>
      </c>
      <c r="C1537" s="326"/>
      <c r="D1537" s="329" t="s">
        <v>49</v>
      </c>
      <c r="E1537" s="295" t="s">
        <v>1441</v>
      </c>
    </row>
    <row r="1538" spans="1:5" x14ac:dyDescent="0.25">
      <c r="A1538" s="331"/>
      <c r="B1538" s="332"/>
      <c r="C1538" s="333"/>
      <c r="D1538" s="334"/>
      <c r="E1538" s="296" t="s">
        <v>1442</v>
      </c>
    </row>
    <row r="1539" spans="1:5" x14ac:dyDescent="0.25">
      <c r="A1539" s="315" t="s">
        <v>2192</v>
      </c>
      <c r="B1539" s="317" t="s">
        <v>2188</v>
      </c>
      <c r="C1539" s="318"/>
      <c r="D1539" s="321" t="s">
        <v>49</v>
      </c>
      <c r="E1539" s="297" t="s">
        <v>1441</v>
      </c>
    </row>
    <row r="1540" spans="1:5" x14ac:dyDescent="0.25">
      <c r="A1540" s="316"/>
      <c r="B1540" s="319"/>
      <c r="C1540" s="320"/>
      <c r="D1540" s="322"/>
      <c r="E1540" s="298" t="s">
        <v>1442</v>
      </c>
    </row>
    <row r="1541" spans="1:5" x14ac:dyDescent="0.25">
      <c r="A1541" s="323" t="s">
        <v>2193</v>
      </c>
      <c r="B1541" s="325" t="s">
        <v>2188</v>
      </c>
      <c r="C1541" s="326"/>
      <c r="D1541" s="329" t="s">
        <v>49</v>
      </c>
      <c r="E1541" s="295" t="s">
        <v>1441</v>
      </c>
    </row>
    <row r="1542" spans="1:5" x14ac:dyDescent="0.25">
      <c r="A1542" s="331"/>
      <c r="B1542" s="332"/>
      <c r="C1542" s="333"/>
      <c r="D1542" s="334"/>
      <c r="E1542" s="296" t="s">
        <v>1442</v>
      </c>
    </row>
    <row r="1543" spans="1:5" x14ac:dyDescent="0.25">
      <c r="A1543" s="315" t="s">
        <v>2194</v>
      </c>
      <c r="B1543" s="317" t="s">
        <v>2188</v>
      </c>
      <c r="C1543" s="318"/>
      <c r="D1543" s="321" t="s">
        <v>49</v>
      </c>
      <c r="E1543" s="297" t="s">
        <v>1441</v>
      </c>
    </row>
    <row r="1544" spans="1:5" x14ac:dyDescent="0.25">
      <c r="A1544" s="316"/>
      <c r="B1544" s="319"/>
      <c r="C1544" s="320"/>
      <c r="D1544" s="322"/>
      <c r="E1544" s="298" t="s">
        <v>1442</v>
      </c>
    </row>
    <row r="1545" spans="1:5" x14ac:dyDescent="0.25">
      <c r="A1545" s="323" t="s">
        <v>2120</v>
      </c>
      <c r="B1545" s="325"/>
      <c r="C1545" s="326"/>
      <c r="D1545" s="329" t="s">
        <v>49</v>
      </c>
      <c r="E1545" s="295" t="s">
        <v>1441</v>
      </c>
    </row>
    <row r="1546" spans="1:5" x14ac:dyDescent="0.25">
      <c r="A1546" s="331"/>
      <c r="B1546" s="332"/>
      <c r="C1546" s="333"/>
      <c r="D1546" s="334"/>
      <c r="E1546" s="296" t="s">
        <v>1442</v>
      </c>
    </row>
    <row r="1547" spans="1:5" x14ac:dyDescent="0.25">
      <c r="A1547" s="315" t="s">
        <v>2139</v>
      </c>
      <c r="B1547" s="317"/>
      <c r="C1547" s="318"/>
      <c r="D1547" s="321" t="s">
        <v>49</v>
      </c>
      <c r="E1547" s="297" t="s">
        <v>1441</v>
      </c>
    </row>
    <row r="1548" spans="1:5" x14ac:dyDescent="0.25">
      <c r="A1548" s="316"/>
      <c r="B1548" s="319"/>
      <c r="C1548" s="320"/>
      <c r="D1548" s="322"/>
      <c r="E1548" s="298" t="s">
        <v>1442</v>
      </c>
    </row>
    <row r="1549" spans="1:5" x14ac:dyDescent="0.25">
      <c r="A1549" s="323" t="s">
        <v>2150</v>
      </c>
      <c r="B1549" s="325"/>
      <c r="C1549" s="326"/>
      <c r="D1549" s="329" t="s">
        <v>49</v>
      </c>
      <c r="E1549" s="295" t="s">
        <v>1441</v>
      </c>
    </row>
    <row r="1550" spans="1:5" x14ac:dyDescent="0.25">
      <c r="A1550" s="331"/>
      <c r="B1550" s="332"/>
      <c r="C1550" s="333"/>
      <c r="D1550" s="334"/>
      <c r="E1550" s="296" t="s">
        <v>1442</v>
      </c>
    </row>
    <row r="1551" spans="1:5" x14ac:dyDescent="0.25">
      <c r="A1551" s="315" t="s">
        <v>2164</v>
      </c>
      <c r="B1551" s="317"/>
      <c r="C1551" s="318"/>
      <c r="D1551" s="321" t="s">
        <v>49</v>
      </c>
      <c r="E1551" s="297" t="s">
        <v>1441</v>
      </c>
    </row>
    <row r="1552" spans="1:5" x14ac:dyDescent="0.25">
      <c r="A1552" s="316"/>
      <c r="B1552" s="319"/>
      <c r="C1552" s="320"/>
      <c r="D1552" s="322"/>
      <c r="E1552" s="298" t="s">
        <v>1442</v>
      </c>
    </row>
    <row r="1553" spans="1:5" x14ac:dyDescent="0.25">
      <c r="A1553" s="323" t="s">
        <v>2177</v>
      </c>
      <c r="B1553" s="325"/>
      <c r="C1553" s="326"/>
      <c r="D1553" s="329" t="s">
        <v>49</v>
      </c>
      <c r="E1553" s="295" t="s">
        <v>1441</v>
      </c>
    </row>
    <row r="1554" spans="1:5" x14ac:dyDescent="0.25">
      <c r="A1554" s="331"/>
      <c r="B1554" s="332"/>
      <c r="C1554" s="333"/>
      <c r="D1554" s="334"/>
      <c r="E1554" s="296" t="s">
        <v>1442</v>
      </c>
    </row>
    <row r="1555" spans="1:5" x14ac:dyDescent="0.25">
      <c r="A1555" s="315" t="s">
        <v>2195</v>
      </c>
      <c r="B1555" s="317" t="s">
        <v>2177</v>
      </c>
      <c r="C1555" s="318"/>
      <c r="D1555" s="321" t="s">
        <v>49</v>
      </c>
      <c r="E1555" s="297" t="s">
        <v>1441</v>
      </c>
    </row>
    <row r="1556" spans="1:5" x14ac:dyDescent="0.25">
      <c r="A1556" s="316"/>
      <c r="B1556" s="319"/>
      <c r="C1556" s="320"/>
      <c r="D1556" s="322"/>
      <c r="E1556" s="298" t="s">
        <v>1442</v>
      </c>
    </row>
    <row r="1557" spans="1:5" x14ac:dyDescent="0.25">
      <c r="A1557" s="323" t="s">
        <v>2169</v>
      </c>
      <c r="B1557" s="325" t="s">
        <v>2120</v>
      </c>
      <c r="C1557" s="326"/>
      <c r="D1557" s="329" t="s">
        <v>49</v>
      </c>
      <c r="E1557" s="295" t="s">
        <v>1441</v>
      </c>
    </row>
    <row r="1558" spans="1:5" x14ac:dyDescent="0.25">
      <c r="A1558" s="331"/>
      <c r="B1558" s="332"/>
      <c r="C1558" s="333"/>
      <c r="D1558" s="334"/>
      <c r="E1558" s="296" t="s">
        <v>1442</v>
      </c>
    </row>
    <row r="1559" spans="1:5" x14ac:dyDescent="0.25">
      <c r="A1559" s="315" t="s">
        <v>2196</v>
      </c>
      <c r="B1559" s="317" t="s">
        <v>2164</v>
      </c>
      <c r="C1559" s="318"/>
      <c r="D1559" s="321" t="s">
        <v>49</v>
      </c>
      <c r="E1559" s="297" t="s">
        <v>1441</v>
      </c>
    </row>
    <row r="1560" spans="1:5" x14ac:dyDescent="0.25">
      <c r="A1560" s="316"/>
      <c r="B1560" s="319"/>
      <c r="C1560" s="320"/>
      <c r="D1560" s="322"/>
      <c r="E1560" s="298" t="s">
        <v>1442</v>
      </c>
    </row>
    <row r="1561" spans="1:5" x14ac:dyDescent="0.25">
      <c r="A1561" s="323" t="s">
        <v>2197</v>
      </c>
      <c r="B1561" s="325" t="s">
        <v>2177</v>
      </c>
      <c r="C1561" s="326"/>
      <c r="D1561" s="329" t="s">
        <v>49</v>
      </c>
      <c r="E1561" s="295" t="s">
        <v>1441</v>
      </c>
    </row>
    <row r="1562" spans="1:5" x14ac:dyDescent="0.25">
      <c r="A1562" s="331"/>
      <c r="B1562" s="332"/>
      <c r="C1562" s="333"/>
      <c r="D1562" s="334"/>
      <c r="E1562" s="296" t="s">
        <v>1442</v>
      </c>
    </row>
    <row r="1563" spans="1:5" x14ac:dyDescent="0.25">
      <c r="A1563" s="315" t="s">
        <v>1824</v>
      </c>
      <c r="B1563" s="317" t="s">
        <v>2139</v>
      </c>
      <c r="C1563" s="318"/>
      <c r="D1563" s="321" t="s">
        <v>49</v>
      </c>
      <c r="E1563" s="297" t="s">
        <v>1441</v>
      </c>
    </row>
    <row r="1564" spans="1:5" x14ac:dyDescent="0.25">
      <c r="A1564" s="316"/>
      <c r="B1564" s="319"/>
      <c r="C1564" s="320"/>
      <c r="D1564" s="322"/>
      <c r="E1564" s="298" t="s">
        <v>1442</v>
      </c>
    </row>
    <row r="1565" spans="1:5" x14ac:dyDescent="0.25">
      <c r="A1565" s="323" t="s">
        <v>2188</v>
      </c>
      <c r="B1565" s="325"/>
      <c r="C1565" s="326"/>
      <c r="D1565" s="329" t="s">
        <v>49</v>
      </c>
      <c r="E1565" s="295" t="s">
        <v>1441</v>
      </c>
    </row>
    <row r="1566" spans="1:5" x14ac:dyDescent="0.25">
      <c r="A1566" s="331"/>
      <c r="B1566" s="332"/>
      <c r="C1566" s="333"/>
      <c r="D1566" s="334"/>
      <c r="E1566" s="296" t="s">
        <v>1442</v>
      </c>
    </row>
    <row r="1567" spans="1:5" x14ac:dyDescent="0.25">
      <c r="A1567" s="293" t="s">
        <v>2198</v>
      </c>
      <c r="B1567" s="337"/>
      <c r="C1567" s="338"/>
      <c r="D1567" s="283" t="s">
        <v>50</v>
      </c>
      <c r="E1567" s="294"/>
    </row>
    <row r="1568" spans="1:5" x14ac:dyDescent="0.25">
      <c r="A1568" s="291" t="s">
        <v>2199</v>
      </c>
      <c r="B1568" s="335"/>
      <c r="C1568" s="336"/>
      <c r="D1568" s="282" t="s">
        <v>50</v>
      </c>
      <c r="E1568" s="292"/>
    </row>
    <row r="1569" spans="1:5" x14ac:dyDescent="0.25">
      <c r="A1569" s="293" t="s">
        <v>2200</v>
      </c>
      <c r="B1569" s="337"/>
      <c r="C1569" s="338"/>
      <c r="D1569" s="283" t="s">
        <v>50</v>
      </c>
      <c r="E1569" s="294"/>
    </row>
    <row r="1570" spans="1:5" x14ac:dyDescent="0.25">
      <c r="A1570" s="291" t="s">
        <v>2201</v>
      </c>
      <c r="B1570" s="335"/>
      <c r="C1570" s="336"/>
      <c r="D1570" s="282" t="s">
        <v>50</v>
      </c>
      <c r="E1570" s="292"/>
    </row>
    <row r="1571" spans="1:5" x14ac:dyDescent="0.25">
      <c r="A1571" s="293" t="s">
        <v>2202</v>
      </c>
      <c r="B1571" s="337"/>
      <c r="C1571" s="338"/>
      <c r="D1571" s="283" t="s">
        <v>50</v>
      </c>
      <c r="E1571" s="294"/>
    </row>
    <row r="1572" spans="1:5" x14ac:dyDescent="0.25">
      <c r="A1572" s="291" t="s">
        <v>2203</v>
      </c>
      <c r="B1572" s="335"/>
      <c r="C1572" s="336"/>
      <c r="D1572" s="282" t="s">
        <v>50</v>
      </c>
      <c r="E1572" s="292"/>
    </row>
    <row r="1573" spans="1:5" x14ac:dyDescent="0.25">
      <c r="A1573" s="293" t="s">
        <v>2204</v>
      </c>
      <c r="B1573" s="337"/>
      <c r="C1573" s="338"/>
      <c r="D1573" s="283" t="s">
        <v>50</v>
      </c>
      <c r="E1573" s="294"/>
    </row>
    <row r="1574" spans="1:5" x14ac:dyDescent="0.25">
      <c r="A1574" s="291" t="s">
        <v>2205</v>
      </c>
      <c r="B1574" s="335"/>
      <c r="C1574" s="336"/>
      <c r="D1574" s="282" t="s">
        <v>50</v>
      </c>
      <c r="E1574" s="292"/>
    </row>
    <row r="1575" spans="1:5" x14ac:dyDescent="0.25">
      <c r="A1575" s="293" t="s">
        <v>2206</v>
      </c>
      <c r="B1575" s="337"/>
      <c r="C1575" s="338"/>
      <c r="D1575" s="283" t="s">
        <v>50</v>
      </c>
      <c r="E1575" s="294"/>
    </row>
    <row r="1576" spans="1:5" x14ac:dyDescent="0.25">
      <c r="A1576" s="291" t="s">
        <v>2207</v>
      </c>
      <c r="B1576" s="335"/>
      <c r="C1576" s="336"/>
      <c r="D1576" s="282" t="s">
        <v>50</v>
      </c>
      <c r="E1576" s="292"/>
    </row>
    <row r="1577" spans="1:5" x14ac:dyDescent="0.25">
      <c r="A1577" s="293" t="s">
        <v>2208</v>
      </c>
      <c r="B1577" s="337"/>
      <c r="C1577" s="338"/>
      <c r="D1577" s="283" t="s">
        <v>50</v>
      </c>
      <c r="E1577" s="294"/>
    </row>
    <row r="1578" spans="1:5" x14ac:dyDescent="0.25">
      <c r="A1578" s="323" t="s">
        <v>2209</v>
      </c>
      <c r="B1578" s="325"/>
      <c r="C1578" s="326"/>
      <c r="D1578" s="329" t="s">
        <v>50</v>
      </c>
      <c r="E1578" s="295" t="s">
        <v>1441</v>
      </c>
    </row>
    <row r="1579" spans="1:5" x14ac:dyDescent="0.25">
      <c r="A1579" s="331"/>
      <c r="B1579" s="332"/>
      <c r="C1579" s="333"/>
      <c r="D1579" s="334"/>
      <c r="E1579" s="296" t="s">
        <v>1442</v>
      </c>
    </row>
    <row r="1580" spans="1:5" x14ac:dyDescent="0.25">
      <c r="A1580" s="293" t="s">
        <v>2210</v>
      </c>
      <c r="B1580" s="337"/>
      <c r="C1580" s="338"/>
      <c r="D1580" s="283" t="s">
        <v>50</v>
      </c>
      <c r="E1580" s="294"/>
    </row>
    <row r="1581" spans="1:5" x14ac:dyDescent="0.25">
      <c r="A1581" s="291" t="s">
        <v>2211</v>
      </c>
      <c r="B1581" s="335"/>
      <c r="C1581" s="336"/>
      <c r="D1581" s="282" t="s">
        <v>50</v>
      </c>
      <c r="E1581" s="292"/>
    </row>
    <row r="1582" spans="1:5" x14ac:dyDescent="0.25">
      <c r="A1582" s="293" t="s">
        <v>2212</v>
      </c>
      <c r="B1582" s="337"/>
      <c r="C1582" s="338"/>
      <c r="D1582" s="283" t="s">
        <v>50</v>
      </c>
      <c r="E1582" s="294"/>
    </row>
    <row r="1583" spans="1:5" x14ac:dyDescent="0.25">
      <c r="A1583" s="291" t="s">
        <v>2213</v>
      </c>
      <c r="B1583" s="335"/>
      <c r="C1583" s="336"/>
      <c r="D1583" s="282" t="s">
        <v>50</v>
      </c>
      <c r="E1583" s="292"/>
    </row>
    <row r="1584" spans="1:5" x14ac:dyDescent="0.25">
      <c r="A1584" s="293" t="s">
        <v>2214</v>
      </c>
      <c r="B1584" s="337"/>
      <c r="C1584" s="338"/>
      <c r="D1584" s="283" t="s">
        <v>50</v>
      </c>
      <c r="E1584" s="294"/>
    </row>
    <row r="1585" spans="1:5" x14ac:dyDescent="0.25">
      <c r="A1585" s="291" t="s">
        <v>2215</v>
      </c>
      <c r="B1585" s="335"/>
      <c r="C1585" s="336"/>
      <c r="D1585" s="282" t="s">
        <v>50</v>
      </c>
      <c r="E1585" s="292"/>
    </row>
    <row r="1586" spans="1:5" x14ac:dyDescent="0.25">
      <c r="A1586" s="293" t="s">
        <v>2216</v>
      </c>
      <c r="B1586" s="337"/>
      <c r="C1586" s="338"/>
      <c r="D1586" s="283" t="s">
        <v>50</v>
      </c>
      <c r="E1586" s="294"/>
    </row>
    <row r="1587" spans="1:5" x14ac:dyDescent="0.25">
      <c r="A1587" s="323" t="s">
        <v>2217</v>
      </c>
      <c r="B1587" s="325" t="s">
        <v>2218</v>
      </c>
      <c r="C1587" s="326"/>
      <c r="D1587" s="329" t="s">
        <v>50</v>
      </c>
      <c r="E1587" s="295" t="s">
        <v>1441</v>
      </c>
    </row>
    <row r="1588" spans="1:5" x14ac:dyDescent="0.25">
      <c r="A1588" s="331"/>
      <c r="B1588" s="332"/>
      <c r="C1588" s="333"/>
      <c r="D1588" s="334"/>
      <c r="E1588" s="296" t="s">
        <v>1442</v>
      </c>
    </row>
    <row r="1589" spans="1:5" x14ac:dyDescent="0.25">
      <c r="A1589" s="315" t="s">
        <v>2219</v>
      </c>
      <c r="B1589" s="317" t="s">
        <v>2218</v>
      </c>
      <c r="C1589" s="318"/>
      <c r="D1589" s="321" t="s">
        <v>50</v>
      </c>
      <c r="E1589" s="297" t="s">
        <v>1441</v>
      </c>
    </row>
    <row r="1590" spans="1:5" x14ac:dyDescent="0.25">
      <c r="A1590" s="316"/>
      <c r="B1590" s="319"/>
      <c r="C1590" s="320"/>
      <c r="D1590" s="322"/>
      <c r="E1590" s="298" t="s">
        <v>1442</v>
      </c>
    </row>
    <row r="1591" spans="1:5" x14ac:dyDescent="0.25">
      <c r="A1591" s="323" t="s">
        <v>2220</v>
      </c>
      <c r="B1591" s="325" t="s">
        <v>2218</v>
      </c>
      <c r="C1591" s="326"/>
      <c r="D1591" s="329" t="s">
        <v>50</v>
      </c>
      <c r="E1591" s="295" t="s">
        <v>1441</v>
      </c>
    </row>
    <row r="1592" spans="1:5" x14ac:dyDescent="0.25">
      <c r="A1592" s="331"/>
      <c r="B1592" s="332"/>
      <c r="C1592" s="333"/>
      <c r="D1592" s="334"/>
      <c r="E1592" s="296" t="s">
        <v>1442</v>
      </c>
    </row>
    <row r="1593" spans="1:5" x14ac:dyDescent="0.25">
      <c r="A1593" s="315" t="s">
        <v>2221</v>
      </c>
      <c r="B1593" s="317" t="s">
        <v>2218</v>
      </c>
      <c r="C1593" s="318"/>
      <c r="D1593" s="321" t="s">
        <v>50</v>
      </c>
      <c r="E1593" s="297" t="s">
        <v>1441</v>
      </c>
    </row>
    <row r="1594" spans="1:5" x14ac:dyDescent="0.25">
      <c r="A1594" s="316"/>
      <c r="B1594" s="319"/>
      <c r="C1594" s="320"/>
      <c r="D1594" s="322"/>
      <c r="E1594" s="298" t="s">
        <v>1442</v>
      </c>
    </row>
    <row r="1595" spans="1:5" x14ac:dyDescent="0.25">
      <c r="A1595" s="323" t="s">
        <v>2222</v>
      </c>
      <c r="B1595" s="325" t="s">
        <v>2218</v>
      </c>
      <c r="C1595" s="326"/>
      <c r="D1595" s="329" t="s">
        <v>50</v>
      </c>
      <c r="E1595" s="295" t="s">
        <v>1441</v>
      </c>
    </row>
    <row r="1596" spans="1:5" x14ac:dyDescent="0.25">
      <c r="A1596" s="331"/>
      <c r="B1596" s="332"/>
      <c r="C1596" s="333"/>
      <c r="D1596" s="334"/>
      <c r="E1596" s="296" t="s">
        <v>1442</v>
      </c>
    </row>
    <row r="1597" spans="1:5" x14ac:dyDescent="0.25">
      <c r="A1597" s="315" t="s">
        <v>2223</v>
      </c>
      <c r="B1597" s="317" t="s">
        <v>2218</v>
      </c>
      <c r="C1597" s="318"/>
      <c r="D1597" s="321" t="s">
        <v>50</v>
      </c>
      <c r="E1597" s="297" t="s">
        <v>1441</v>
      </c>
    </row>
    <row r="1598" spans="1:5" x14ac:dyDescent="0.25">
      <c r="A1598" s="316"/>
      <c r="B1598" s="319"/>
      <c r="C1598" s="320"/>
      <c r="D1598" s="322"/>
      <c r="E1598" s="298" t="s">
        <v>1442</v>
      </c>
    </row>
    <row r="1599" spans="1:5" x14ac:dyDescent="0.25">
      <c r="A1599" s="323" t="s">
        <v>2224</v>
      </c>
      <c r="B1599" s="325" t="s">
        <v>2218</v>
      </c>
      <c r="C1599" s="326"/>
      <c r="D1599" s="329" t="s">
        <v>50</v>
      </c>
      <c r="E1599" s="295" t="s">
        <v>1441</v>
      </c>
    </row>
    <row r="1600" spans="1:5" x14ac:dyDescent="0.25">
      <c r="A1600" s="331"/>
      <c r="B1600" s="332"/>
      <c r="C1600" s="333"/>
      <c r="D1600" s="334"/>
      <c r="E1600" s="296" t="s">
        <v>1442</v>
      </c>
    </row>
    <row r="1601" spans="1:5" x14ac:dyDescent="0.25">
      <c r="A1601" s="315" t="s">
        <v>2225</v>
      </c>
      <c r="B1601" s="317" t="s">
        <v>2218</v>
      </c>
      <c r="C1601" s="318"/>
      <c r="D1601" s="321" t="s">
        <v>50</v>
      </c>
      <c r="E1601" s="297" t="s">
        <v>1441</v>
      </c>
    </row>
    <row r="1602" spans="1:5" x14ac:dyDescent="0.25">
      <c r="A1602" s="316"/>
      <c r="B1602" s="319"/>
      <c r="C1602" s="320"/>
      <c r="D1602" s="322"/>
      <c r="E1602" s="298" t="s">
        <v>1442</v>
      </c>
    </row>
    <row r="1603" spans="1:5" x14ac:dyDescent="0.25">
      <c r="A1603" s="323" t="s">
        <v>2226</v>
      </c>
      <c r="B1603" s="325" t="s">
        <v>2218</v>
      </c>
      <c r="C1603" s="326"/>
      <c r="D1603" s="329" t="s">
        <v>50</v>
      </c>
      <c r="E1603" s="295" t="s">
        <v>1441</v>
      </c>
    </row>
    <row r="1604" spans="1:5" x14ac:dyDescent="0.25">
      <c r="A1604" s="331"/>
      <c r="B1604" s="332"/>
      <c r="C1604" s="333"/>
      <c r="D1604" s="334"/>
      <c r="E1604" s="296" t="s">
        <v>1442</v>
      </c>
    </row>
    <row r="1605" spans="1:5" x14ac:dyDescent="0.25">
      <c r="A1605" s="315" t="s">
        <v>2227</v>
      </c>
      <c r="B1605" s="317" t="s">
        <v>2218</v>
      </c>
      <c r="C1605" s="318"/>
      <c r="D1605" s="321" t="s">
        <v>50</v>
      </c>
      <c r="E1605" s="297" t="s">
        <v>1441</v>
      </c>
    </row>
    <row r="1606" spans="1:5" x14ac:dyDescent="0.25">
      <c r="A1606" s="316"/>
      <c r="B1606" s="319"/>
      <c r="C1606" s="320"/>
      <c r="D1606" s="322"/>
      <c r="E1606" s="298" t="s">
        <v>1442</v>
      </c>
    </row>
    <row r="1607" spans="1:5" x14ac:dyDescent="0.25">
      <c r="A1607" s="323" t="s">
        <v>2228</v>
      </c>
      <c r="B1607" s="325" t="s">
        <v>2218</v>
      </c>
      <c r="C1607" s="326"/>
      <c r="D1607" s="329" t="s">
        <v>50</v>
      </c>
      <c r="E1607" s="295" t="s">
        <v>1441</v>
      </c>
    </row>
    <row r="1608" spans="1:5" x14ac:dyDescent="0.25">
      <c r="A1608" s="331"/>
      <c r="B1608" s="332"/>
      <c r="C1608" s="333"/>
      <c r="D1608" s="334"/>
      <c r="E1608" s="296" t="s">
        <v>1442</v>
      </c>
    </row>
    <row r="1609" spans="1:5" x14ac:dyDescent="0.25">
      <c r="A1609" s="315" t="s">
        <v>2229</v>
      </c>
      <c r="B1609" s="317" t="s">
        <v>2218</v>
      </c>
      <c r="C1609" s="318"/>
      <c r="D1609" s="321" t="s">
        <v>50</v>
      </c>
      <c r="E1609" s="297" t="s">
        <v>1441</v>
      </c>
    </row>
    <row r="1610" spans="1:5" x14ac:dyDescent="0.25">
      <c r="A1610" s="316"/>
      <c r="B1610" s="319"/>
      <c r="C1610" s="320"/>
      <c r="D1610" s="322"/>
      <c r="E1610" s="298" t="s">
        <v>1442</v>
      </c>
    </row>
    <row r="1611" spans="1:5" x14ac:dyDescent="0.25">
      <c r="A1611" s="323" t="s">
        <v>2230</v>
      </c>
      <c r="B1611" s="325" t="s">
        <v>2218</v>
      </c>
      <c r="C1611" s="326"/>
      <c r="D1611" s="329" t="s">
        <v>50</v>
      </c>
      <c r="E1611" s="295" t="s">
        <v>1441</v>
      </c>
    </row>
    <row r="1612" spans="1:5" x14ac:dyDescent="0.25">
      <c r="A1612" s="331"/>
      <c r="B1612" s="332"/>
      <c r="C1612" s="333"/>
      <c r="D1612" s="334"/>
      <c r="E1612" s="296" t="s">
        <v>1442</v>
      </c>
    </row>
    <row r="1613" spans="1:5" x14ac:dyDescent="0.25">
      <c r="A1613" s="315" t="s">
        <v>2231</v>
      </c>
      <c r="B1613" s="317" t="s">
        <v>2218</v>
      </c>
      <c r="C1613" s="318"/>
      <c r="D1613" s="321" t="s">
        <v>50</v>
      </c>
      <c r="E1613" s="297" t="s">
        <v>1441</v>
      </c>
    </row>
    <row r="1614" spans="1:5" x14ac:dyDescent="0.25">
      <c r="A1614" s="316"/>
      <c r="B1614" s="319"/>
      <c r="C1614" s="320"/>
      <c r="D1614" s="322"/>
      <c r="E1614" s="298" t="s">
        <v>1442</v>
      </c>
    </row>
    <row r="1615" spans="1:5" x14ac:dyDescent="0.25">
      <c r="A1615" s="323" t="s">
        <v>2232</v>
      </c>
      <c r="B1615" s="325" t="s">
        <v>2218</v>
      </c>
      <c r="C1615" s="326"/>
      <c r="D1615" s="329" t="s">
        <v>50</v>
      </c>
      <c r="E1615" s="295" t="s">
        <v>1441</v>
      </c>
    </row>
    <row r="1616" spans="1:5" x14ac:dyDescent="0.25">
      <c r="A1616" s="331"/>
      <c r="B1616" s="332"/>
      <c r="C1616" s="333"/>
      <c r="D1616" s="334"/>
      <c r="E1616" s="296" t="s">
        <v>1442</v>
      </c>
    </row>
    <row r="1617" spans="1:5" x14ac:dyDescent="0.25">
      <c r="A1617" s="315" t="s">
        <v>2233</v>
      </c>
      <c r="B1617" s="317" t="s">
        <v>2218</v>
      </c>
      <c r="C1617" s="318"/>
      <c r="D1617" s="321" t="s">
        <v>50</v>
      </c>
      <c r="E1617" s="297" t="s">
        <v>1441</v>
      </c>
    </row>
    <row r="1618" spans="1:5" x14ac:dyDescent="0.25">
      <c r="A1618" s="316"/>
      <c r="B1618" s="319"/>
      <c r="C1618" s="320"/>
      <c r="D1618" s="322"/>
      <c r="E1618" s="298" t="s">
        <v>1442</v>
      </c>
    </row>
    <row r="1619" spans="1:5" x14ac:dyDescent="0.25">
      <c r="A1619" s="323" t="s">
        <v>2234</v>
      </c>
      <c r="B1619" s="325" t="s">
        <v>2218</v>
      </c>
      <c r="C1619" s="326"/>
      <c r="D1619" s="329" t="s">
        <v>50</v>
      </c>
      <c r="E1619" s="295" t="s">
        <v>1441</v>
      </c>
    </row>
    <row r="1620" spans="1:5" x14ac:dyDescent="0.25">
      <c r="A1620" s="331"/>
      <c r="B1620" s="332"/>
      <c r="C1620" s="333"/>
      <c r="D1620" s="334"/>
      <c r="E1620" s="296" t="s">
        <v>1442</v>
      </c>
    </row>
    <row r="1621" spans="1:5" x14ac:dyDescent="0.25">
      <c r="A1621" s="315" t="s">
        <v>2235</v>
      </c>
      <c r="B1621" s="317" t="s">
        <v>2218</v>
      </c>
      <c r="C1621" s="318"/>
      <c r="D1621" s="321" t="s">
        <v>50</v>
      </c>
      <c r="E1621" s="297" t="s">
        <v>1441</v>
      </c>
    </row>
    <row r="1622" spans="1:5" x14ac:dyDescent="0.25">
      <c r="A1622" s="316"/>
      <c r="B1622" s="319"/>
      <c r="C1622" s="320"/>
      <c r="D1622" s="322"/>
      <c r="E1622" s="298" t="s">
        <v>1442</v>
      </c>
    </row>
    <row r="1623" spans="1:5" x14ac:dyDescent="0.25">
      <c r="A1623" s="323" t="s">
        <v>2236</v>
      </c>
      <c r="B1623" s="325" t="s">
        <v>2218</v>
      </c>
      <c r="C1623" s="326"/>
      <c r="D1623" s="329" t="s">
        <v>50</v>
      </c>
      <c r="E1623" s="295" t="s">
        <v>1441</v>
      </c>
    </row>
    <row r="1624" spans="1:5" x14ac:dyDescent="0.25">
      <c r="A1624" s="331"/>
      <c r="B1624" s="332"/>
      <c r="C1624" s="333"/>
      <c r="D1624" s="334"/>
      <c r="E1624" s="296" t="s">
        <v>1442</v>
      </c>
    </row>
    <row r="1625" spans="1:5" x14ac:dyDescent="0.25">
      <c r="A1625" s="315" t="s">
        <v>2237</v>
      </c>
      <c r="B1625" s="317" t="s">
        <v>2218</v>
      </c>
      <c r="C1625" s="318"/>
      <c r="D1625" s="321" t="s">
        <v>50</v>
      </c>
      <c r="E1625" s="297" t="s">
        <v>1441</v>
      </c>
    </row>
    <row r="1626" spans="1:5" x14ac:dyDescent="0.25">
      <c r="A1626" s="316"/>
      <c r="B1626" s="319"/>
      <c r="C1626" s="320"/>
      <c r="D1626" s="322"/>
      <c r="E1626" s="298" t="s">
        <v>1442</v>
      </c>
    </row>
    <row r="1627" spans="1:5" x14ac:dyDescent="0.25">
      <c r="A1627" s="323" t="s">
        <v>2238</v>
      </c>
      <c r="B1627" s="325" t="s">
        <v>2218</v>
      </c>
      <c r="C1627" s="326"/>
      <c r="D1627" s="329" t="s">
        <v>50</v>
      </c>
      <c r="E1627" s="295" t="s">
        <v>1441</v>
      </c>
    </row>
    <row r="1628" spans="1:5" x14ac:dyDescent="0.25">
      <c r="A1628" s="331"/>
      <c r="B1628" s="332"/>
      <c r="C1628" s="333"/>
      <c r="D1628" s="334"/>
      <c r="E1628" s="296" t="s">
        <v>1442</v>
      </c>
    </row>
    <row r="1629" spans="1:5" x14ac:dyDescent="0.25">
      <c r="A1629" s="315" t="s">
        <v>2239</v>
      </c>
      <c r="B1629" s="317" t="s">
        <v>2218</v>
      </c>
      <c r="C1629" s="318"/>
      <c r="D1629" s="321" t="s">
        <v>50</v>
      </c>
      <c r="E1629" s="297" t="s">
        <v>1441</v>
      </c>
    </row>
    <row r="1630" spans="1:5" x14ac:dyDescent="0.25">
      <c r="A1630" s="316"/>
      <c r="B1630" s="319"/>
      <c r="C1630" s="320"/>
      <c r="D1630" s="322"/>
      <c r="E1630" s="298" t="s">
        <v>1442</v>
      </c>
    </row>
    <row r="1631" spans="1:5" x14ac:dyDescent="0.25">
      <c r="A1631" s="323" t="s">
        <v>2240</v>
      </c>
      <c r="B1631" s="325" t="s">
        <v>2218</v>
      </c>
      <c r="C1631" s="326"/>
      <c r="D1631" s="329" t="s">
        <v>50</v>
      </c>
      <c r="E1631" s="295" t="s">
        <v>1441</v>
      </c>
    </row>
    <row r="1632" spans="1:5" x14ac:dyDescent="0.25">
      <c r="A1632" s="331"/>
      <c r="B1632" s="332"/>
      <c r="C1632" s="333"/>
      <c r="D1632" s="334"/>
      <c r="E1632" s="296" t="s">
        <v>1442</v>
      </c>
    </row>
    <row r="1633" spans="1:5" x14ac:dyDescent="0.25">
      <c r="A1633" s="315" t="s">
        <v>2241</v>
      </c>
      <c r="B1633" s="317" t="s">
        <v>2218</v>
      </c>
      <c r="C1633" s="318"/>
      <c r="D1633" s="321" t="s">
        <v>50</v>
      </c>
      <c r="E1633" s="297" t="s">
        <v>1441</v>
      </c>
    </row>
    <row r="1634" spans="1:5" x14ac:dyDescent="0.25">
      <c r="A1634" s="316"/>
      <c r="B1634" s="319"/>
      <c r="C1634" s="320"/>
      <c r="D1634" s="322"/>
      <c r="E1634" s="298" t="s">
        <v>1442</v>
      </c>
    </row>
    <row r="1635" spans="1:5" x14ac:dyDescent="0.25">
      <c r="A1635" s="323" t="s">
        <v>2242</v>
      </c>
      <c r="B1635" s="325" t="s">
        <v>2243</v>
      </c>
      <c r="C1635" s="326"/>
      <c r="D1635" s="329" t="s">
        <v>50</v>
      </c>
      <c r="E1635" s="295" t="s">
        <v>1441</v>
      </c>
    </row>
    <row r="1636" spans="1:5" x14ac:dyDescent="0.25">
      <c r="A1636" s="331"/>
      <c r="B1636" s="332"/>
      <c r="C1636" s="333"/>
      <c r="D1636" s="334"/>
      <c r="E1636" s="296" t="s">
        <v>1442</v>
      </c>
    </row>
    <row r="1637" spans="1:5" x14ac:dyDescent="0.25">
      <c r="A1637" s="315" t="s">
        <v>2244</v>
      </c>
      <c r="B1637" s="317" t="s">
        <v>2243</v>
      </c>
      <c r="C1637" s="318"/>
      <c r="D1637" s="321" t="s">
        <v>50</v>
      </c>
      <c r="E1637" s="297" t="s">
        <v>1441</v>
      </c>
    </row>
    <row r="1638" spans="1:5" x14ac:dyDescent="0.25">
      <c r="A1638" s="316"/>
      <c r="B1638" s="319"/>
      <c r="C1638" s="320"/>
      <c r="D1638" s="322"/>
      <c r="E1638" s="298" t="s">
        <v>1442</v>
      </c>
    </row>
    <row r="1639" spans="1:5" x14ac:dyDescent="0.25">
      <c r="A1639" s="323" t="s">
        <v>2245</v>
      </c>
      <c r="B1639" s="325" t="s">
        <v>2243</v>
      </c>
      <c r="C1639" s="326"/>
      <c r="D1639" s="329" t="s">
        <v>50</v>
      </c>
      <c r="E1639" s="295" t="s">
        <v>1441</v>
      </c>
    </row>
    <row r="1640" spans="1:5" x14ac:dyDescent="0.25">
      <c r="A1640" s="331"/>
      <c r="B1640" s="332"/>
      <c r="C1640" s="333"/>
      <c r="D1640" s="334"/>
      <c r="E1640" s="296" t="s">
        <v>1442</v>
      </c>
    </row>
    <row r="1641" spans="1:5" x14ac:dyDescent="0.25">
      <c r="A1641" s="315" t="s">
        <v>2246</v>
      </c>
      <c r="B1641" s="317" t="s">
        <v>2243</v>
      </c>
      <c r="C1641" s="318"/>
      <c r="D1641" s="321" t="s">
        <v>50</v>
      </c>
      <c r="E1641" s="297" t="s">
        <v>1441</v>
      </c>
    </row>
    <row r="1642" spans="1:5" x14ac:dyDescent="0.25">
      <c r="A1642" s="316"/>
      <c r="B1642" s="319"/>
      <c r="C1642" s="320"/>
      <c r="D1642" s="322"/>
      <c r="E1642" s="298" t="s">
        <v>1442</v>
      </c>
    </row>
    <row r="1643" spans="1:5" x14ac:dyDescent="0.25">
      <c r="A1643" s="323" t="s">
        <v>2247</v>
      </c>
      <c r="B1643" s="325" t="s">
        <v>2243</v>
      </c>
      <c r="C1643" s="326"/>
      <c r="D1643" s="329" t="s">
        <v>50</v>
      </c>
      <c r="E1643" s="295" t="s">
        <v>1441</v>
      </c>
    </row>
    <row r="1644" spans="1:5" x14ac:dyDescent="0.25">
      <c r="A1644" s="331"/>
      <c r="B1644" s="332"/>
      <c r="C1644" s="333"/>
      <c r="D1644" s="334"/>
      <c r="E1644" s="296" t="s">
        <v>1442</v>
      </c>
    </row>
    <row r="1645" spans="1:5" x14ac:dyDescent="0.25">
      <c r="A1645" s="315" t="s">
        <v>2248</v>
      </c>
      <c r="B1645" s="317" t="s">
        <v>2243</v>
      </c>
      <c r="C1645" s="318"/>
      <c r="D1645" s="321" t="s">
        <v>50</v>
      </c>
      <c r="E1645" s="297" t="s">
        <v>1441</v>
      </c>
    </row>
    <row r="1646" spans="1:5" x14ac:dyDescent="0.25">
      <c r="A1646" s="316"/>
      <c r="B1646" s="319"/>
      <c r="C1646" s="320"/>
      <c r="D1646" s="322"/>
      <c r="E1646" s="298" t="s">
        <v>1442</v>
      </c>
    </row>
    <row r="1647" spans="1:5" x14ac:dyDescent="0.25">
      <c r="A1647" s="323" t="s">
        <v>2249</v>
      </c>
      <c r="B1647" s="325" t="s">
        <v>2243</v>
      </c>
      <c r="C1647" s="326"/>
      <c r="D1647" s="329" t="s">
        <v>50</v>
      </c>
      <c r="E1647" s="295" t="s">
        <v>1441</v>
      </c>
    </row>
    <row r="1648" spans="1:5" x14ac:dyDescent="0.25">
      <c r="A1648" s="331"/>
      <c r="B1648" s="332"/>
      <c r="C1648" s="333"/>
      <c r="D1648" s="334"/>
      <c r="E1648" s="296" t="s">
        <v>1442</v>
      </c>
    </row>
    <row r="1649" spans="1:5" x14ac:dyDescent="0.25">
      <c r="A1649" s="315" t="s">
        <v>2250</v>
      </c>
      <c r="B1649" s="317" t="s">
        <v>2251</v>
      </c>
      <c r="C1649" s="318"/>
      <c r="D1649" s="321" t="s">
        <v>50</v>
      </c>
      <c r="E1649" s="297" t="s">
        <v>1441</v>
      </c>
    </row>
    <row r="1650" spans="1:5" x14ac:dyDescent="0.25">
      <c r="A1650" s="316"/>
      <c r="B1650" s="319"/>
      <c r="C1650" s="320"/>
      <c r="D1650" s="322"/>
      <c r="E1650" s="298" t="s">
        <v>1442</v>
      </c>
    </row>
    <row r="1651" spans="1:5" x14ac:dyDescent="0.25">
      <c r="A1651" s="323" t="s">
        <v>2252</v>
      </c>
      <c r="B1651" s="325" t="s">
        <v>2251</v>
      </c>
      <c r="C1651" s="326"/>
      <c r="D1651" s="329" t="s">
        <v>50</v>
      </c>
      <c r="E1651" s="295" t="s">
        <v>1441</v>
      </c>
    </row>
    <row r="1652" spans="1:5" x14ac:dyDescent="0.25">
      <c r="A1652" s="331"/>
      <c r="B1652" s="332"/>
      <c r="C1652" s="333"/>
      <c r="D1652" s="334"/>
      <c r="E1652" s="296" t="s">
        <v>1442</v>
      </c>
    </row>
    <row r="1653" spans="1:5" x14ac:dyDescent="0.25">
      <c r="A1653" s="315" t="s">
        <v>2253</v>
      </c>
      <c r="B1653" s="317" t="s">
        <v>2251</v>
      </c>
      <c r="C1653" s="318"/>
      <c r="D1653" s="321" t="s">
        <v>50</v>
      </c>
      <c r="E1653" s="297" t="s">
        <v>1441</v>
      </c>
    </row>
    <row r="1654" spans="1:5" x14ac:dyDescent="0.25">
      <c r="A1654" s="316"/>
      <c r="B1654" s="319"/>
      <c r="C1654" s="320"/>
      <c r="D1654" s="322"/>
      <c r="E1654" s="298" t="s">
        <v>1442</v>
      </c>
    </row>
    <row r="1655" spans="1:5" x14ac:dyDescent="0.25">
      <c r="A1655" s="323" t="s">
        <v>2254</v>
      </c>
      <c r="B1655" s="325" t="s">
        <v>2251</v>
      </c>
      <c r="C1655" s="326"/>
      <c r="D1655" s="329" t="s">
        <v>50</v>
      </c>
      <c r="E1655" s="295" t="s">
        <v>1441</v>
      </c>
    </row>
    <row r="1656" spans="1:5" x14ac:dyDescent="0.25">
      <c r="A1656" s="331"/>
      <c r="B1656" s="332"/>
      <c r="C1656" s="333"/>
      <c r="D1656" s="334"/>
      <c r="E1656" s="296" t="s">
        <v>1442</v>
      </c>
    </row>
    <row r="1657" spans="1:5" x14ac:dyDescent="0.25">
      <c r="A1657" s="315" t="s">
        <v>2255</v>
      </c>
      <c r="B1657" s="317" t="s">
        <v>2251</v>
      </c>
      <c r="C1657" s="318"/>
      <c r="D1657" s="321" t="s">
        <v>50</v>
      </c>
      <c r="E1657" s="297" t="s">
        <v>1441</v>
      </c>
    </row>
    <row r="1658" spans="1:5" x14ac:dyDescent="0.25">
      <c r="A1658" s="316"/>
      <c r="B1658" s="319"/>
      <c r="C1658" s="320"/>
      <c r="D1658" s="322"/>
      <c r="E1658" s="298" t="s">
        <v>1442</v>
      </c>
    </row>
    <row r="1659" spans="1:5" x14ac:dyDescent="0.25">
      <c r="A1659" s="323" t="s">
        <v>2256</v>
      </c>
      <c r="B1659" s="325" t="s">
        <v>2251</v>
      </c>
      <c r="C1659" s="326"/>
      <c r="D1659" s="329" t="s">
        <v>50</v>
      </c>
      <c r="E1659" s="295" t="s">
        <v>1441</v>
      </c>
    </row>
    <row r="1660" spans="1:5" x14ac:dyDescent="0.25">
      <c r="A1660" s="331"/>
      <c r="B1660" s="332"/>
      <c r="C1660" s="333"/>
      <c r="D1660" s="334"/>
      <c r="E1660" s="296" t="s">
        <v>1442</v>
      </c>
    </row>
    <row r="1661" spans="1:5" x14ac:dyDescent="0.25">
      <c r="A1661" s="315" t="s">
        <v>2257</v>
      </c>
      <c r="B1661" s="317" t="s">
        <v>2251</v>
      </c>
      <c r="C1661" s="318"/>
      <c r="D1661" s="321" t="s">
        <v>50</v>
      </c>
      <c r="E1661" s="297" t="s">
        <v>1441</v>
      </c>
    </row>
    <row r="1662" spans="1:5" x14ac:dyDescent="0.25">
      <c r="A1662" s="316"/>
      <c r="B1662" s="319"/>
      <c r="C1662" s="320"/>
      <c r="D1662" s="322"/>
      <c r="E1662" s="298" t="s">
        <v>1442</v>
      </c>
    </row>
    <row r="1663" spans="1:5" x14ac:dyDescent="0.25">
      <c r="A1663" s="323" t="s">
        <v>2258</v>
      </c>
      <c r="B1663" s="325" t="s">
        <v>2251</v>
      </c>
      <c r="C1663" s="326"/>
      <c r="D1663" s="329" t="s">
        <v>50</v>
      </c>
      <c r="E1663" s="295" t="s">
        <v>1441</v>
      </c>
    </row>
    <row r="1664" spans="1:5" x14ac:dyDescent="0.25">
      <c r="A1664" s="331"/>
      <c r="B1664" s="332"/>
      <c r="C1664" s="333"/>
      <c r="D1664" s="334"/>
      <c r="E1664" s="296" t="s">
        <v>1442</v>
      </c>
    </row>
    <row r="1665" spans="1:5" x14ac:dyDescent="0.25">
      <c r="A1665" s="315" t="s">
        <v>2259</v>
      </c>
      <c r="B1665" s="317" t="s">
        <v>2260</v>
      </c>
      <c r="C1665" s="318"/>
      <c r="D1665" s="321" t="s">
        <v>50</v>
      </c>
      <c r="E1665" s="297" t="s">
        <v>1441</v>
      </c>
    </row>
    <row r="1666" spans="1:5" x14ac:dyDescent="0.25">
      <c r="A1666" s="316"/>
      <c r="B1666" s="319"/>
      <c r="C1666" s="320"/>
      <c r="D1666" s="322"/>
      <c r="E1666" s="298" t="s">
        <v>1442</v>
      </c>
    </row>
    <row r="1667" spans="1:5" x14ac:dyDescent="0.25">
      <c r="A1667" s="323" t="s">
        <v>2261</v>
      </c>
      <c r="B1667" s="325" t="s">
        <v>2260</v>
      </c>
      <c r="C1667" s="326"/>
      <c r="D1667" s="329" t="s">
        <v>50</v>
      </c>
      <c r="E1667" s="295" t="s">
        <v>1441</v>
      </c>
    </row>
    <row r="1668" spans="1:5" x14ac:dyDescent="0.25">
      <c r="A1668" s="331"/>
      <c r="B1668" s="332"/>
      <c r="C1668" s="333"/>
      <c r="D1668" s="334"/>
      <c r="E1668" s="296" t="s">
        <v>1442</v>
      </c>
    </row>
    <row r="1669" spans="1:5" x14ac:dyDescent="0.25">
      <c r="A1669" s="315" t="s">
        <v>2262</v>
      </c>
      <c r="B1669" s="317" t="s">
        <v>2260</v>
      </c>
      <c r="C1669" s="318"/>
      <c r="D1669" s="321" t="s">
        <v>50</v>
      </c>
      <c r="E1669" s="297" t="s">
        <v>1441</v>
      </c>
    </row>
    <row r="1670" spans="1:5" x14ac:dyDescent="0.25">
      <c r="A1670" s="316"/>
      <c r="B1670" s="319"/>
      <c r="C1670" s="320"/>
      <c r="D1670" s="322"/>
      <c r="E1670" s="298" t="s">
        <v>1442</v>
      </c>
    </row>
    <row r="1671" spans="1:5" x14ac:dyDescent="0.25">
      <c r="A1671" s="323" t="s">
        <v>2263</v>
      </c>
      <c r="B1671" s="325" t="s">
        <v>2260</v>
      </c>
      <c r="C1671" s="326"/>
      <c r="D1671" s="329" t="s">
        <v>50</v>
      </c>
      <c r="E1671" s="295" t="s">
        <v>1441</v>
      </c>
    </row>
    <row r="1672" spans="1:5" x14ac:dyDescent="0.25">
      <c r="A1672" s="331"/>
      <c r="B1672" s="332"/>
      <c r="C1672" s="333"/>
      <c r="D1672" s="334"/>
      <c r="E1672" s="296" t="s">
        <v>1442</v>
      </c>
    </row>
    <row r="1673" spans="1:5" x14ac:dyDescent="0.25">
      <c r="A1673" s="315" t="s">
        <v>2264</v>
      </c>
      <c r="B1673" s="317" t="s">
        <v>2260</v>
      </c>
      <c r="C1673" s="318"/>
      <c r="D1673" s="321" t="s">
        <v>50</v>
      </c>
      <c r="E1673" s="297" t="s">
        <v>1441</v>
      </c>
    </row>
    <row r="1674" spans="1:5" x14ac:dyDescent="0.25">
      <c r="A1674" s="316"/>
      <c r="B1674" s="319"/>
      <c r="C1674" s="320"/>
      <c r="D1674" s="322"/>
      <c r="E1674" s="298" t="s">
        <v>1442</v>
      </c>
    </row>
    <row r="1675" spans="1:5" x14ac:dyDescent="0.25">
      <c r="A1675" s="323" t="s">
        <v>2265</v>
      </c>
      <c r="B1675" s="325" t="s">
        <v>2266</v>
      </c>
      <c r="C1675" s="326"/>
      <c r="D1675" s="329" t="s">
        <v>50</v>
      </c>
      <c r="E1675" s="295" t="s">
        <v>1441</v>
      </c>
    </row>
    <row r="1676" spans="1:5" x14ac:dyDescent="0.25">
      <c r="A1676" s="331"/>
      <c r="B1676" s="332"/>
      <c r="C1676" s="333"/>
      <c r="D1676" s="334"/>
      <c r="E1676" s="296" t="s">
        <v>1442</v>
      </c>
    </row>
    <row r="1677" spans="1:5" x14ac:dyDescent="0.25">
      <c r="A1677" s="315" t="s">
        <v>2267</v>
      </c>
      <c r="B1677" s="317" t="s">
        <v>2260</v>
      </c>
      <c r="C1677" s="318"/>
      <c r="D1677" s="321" t="s">
        <v>50</v>
      </c>
      <c r="E1677" s="297" t="s">
        <v>1441</v>
      </c>
    </row>
    <row r="1678" spans="1:5" x14ac:dyDescent="0.25">
      <c r="A1678" s="316"/>
      <c r="B1678" s="319"/>
      <c r="C1678" s="320"/>
      <c r="D1678" s="322"/>
      <c r="E1678" s="298" t="s">
        <v>1442</v>
      </c>
    </row>
    <row r="1679" spans="1:5" x14ac:dyDescent="0.25">
      <c r="A1679" s="323" t="s">
        <v>2268</v>
      </c>
      <c r="B1679" s="325" t="s">
        <v>2260</v>
      </c>
      <c r="C1679" s="326"/>
      <c r="D1679" s="329" t="s">
        <v>50</v>
      </c>
      <c r="E1679" s="295" t="s">
        <v>1441</v>
      </c>
    </row>
    <row r="1680" spans="1:5" x14ac:dyDescent="0.25">
      <c r="A1680" s="331"/>
      <c r="B1680" s="332"/>
      <c r="C1680" s="333"/>
      <c r="D1680" s="334"/>
      <c r="E1680" s="296" t="s">
        <v>1442</v>
      </c>
    </row>
    <row r="1681" spans="1:5" x14ac:dyDescent="0.25">
      <c r="A1681" s="315" t="s">
        <v>2269</v>
      </c>
      <c r="B1681" s="317" t="s">
        <v>2266</v>
      </c>
      <c r="C1681" s="318"/>
      <c r="D1681" s="321" t="s">
        <v>50</v>
      </c>
      <c r="E1681" s="297" t="s">
        <v>1441</v>
      </c>
    </row>
    <row r="1682" spans="1:5" x14ac:dyDescent="0.25">
      <c r="A1682" s="316"/>
      <c r="B1682" s="319"/>
      <c r="C1682" s="320"/>
      <c r="D1682" s="322"/>
      <c r="E1682" s="298" t="s">
        <v>1442</v>
      </c>
    </row>
    <row r="1683" spans="1:5" x14ac:dyDescent="0.25">
      <c r="A1683" s="323" t="s">
        <v>2270</v>
      </c>
      <c r="B1683" s="325" t="s">
        <v>2266</v>
      </c>
      <c r="C1683" s="326"/>
      <c r="D1683" s="329" t="s">
        <v>50</v>
      </c>
      <c r="E1683" s="295" t="s">
        <v>1441</v>
      </c>
    </row>
    <row r="1684" spans="1:5" x14ac:dyDescent="0.25">
      <c r="A1684" s="331"/>
      <c r="B1684" s="332"/>
      <c r="C1684" s="333"/>
      <c r="D1684" s="334"/>
      <c r="E1684" s="296" t="s">
        <v>1442</v>
      </c>
    </row>
    <row r="1685" spans="1:5" x14ac:dyDescent="0.25">
      <c r="A1685" s="315" t="s">
        <v>2271</v>
      </c>
      <c r="B1685" s="317" t="s">
        <v>2260</v>
      </c>
      <c r="C1685" s="318"/>
      <c r="D1685" s="321" t="s">
        <v>50</v>
      </c>
      <c r="E1685" s="297" t="s">
        <v>1441</v>
      </c>
    </row>
    <row r="1686" spans="1:5" x14ac:dyDescent="0.25">
      <c r="A1686" s="316"/>
      <c r="B1686" s="319"/>
      <c r="C1686" s="320"/>
      <c r="D1686" s="322"/>
      <c r="E1686" s="298" t="s">
        <v>1442</v>
      </c>
    </row>
    <row r="1687" spans="1:5" x14ac:dyDescent="0.25">
      <c r="A1687" s="323" t="s">
        <v>2272</v>
      </c>
      <c r="B1687" s="325" t="s">
        <v>2260</v>
      </c>
      <c r="C1687" s="326"/>
      <c r="D1687" s="329" t="s">
        <v>50</v>
      </c>
      <c r="E1687" s="295" t="s">
        <v>1441</v>
      </c>
    </row>
    <row r="1688" spans="1:5" x14ac:dyDescent="0.25">
      <c r="A1688" s="331"/>
      <c r="B1688" s="332"/>
      <c r="C1688" s="333"/>
      <c r="D1688" s="334"/>
      <c r="E1688" s="296" t="s">
        <v>1442</v>
      </c>
    </row>
    <row r="1689" spans="1:5" x14ac:dyDescent="0.25">
      <c r="A1689" s="315" t="s">
        <v>2273</v>
      </c>
      <c r="B1689" s="317" t="s">
        <v>2260</v>
      </c>
      <c r="C1689" s="318"/>
      <c r="D1689" s="321" t="s">
        <v>50</v>
      </c>
      <c r="E1689" s="297" t="s">
        <v>1441</v>
      </c>
    </row>
    <row r="1690" spans="1:5" x14ac:dyDescent="0.25">
      <c r="A1690" s="316"/>
      <c r="B1690" s="319"/>
      <c r="C1690" s="320"/>
      <c r="D1690" s="322"/>
      <c r="E1690" s="298" t="s">
        <v>1442</v>
      </c>
    </row>
    <row r="1691" spans="1:5" x14ac:dyDescent="0.25">
      <c r="A1691" s="323" t="s">
        <v>2274</v>
      </c>
      <c r="B1691" s="325" t="s">
        <v>2266</v>
      </c>
      <c r="C1691" s="326"/>
      <c r="D1691" s="329" t="s">
        <v>50</v>
      </c>
      <c r="E1691" s="295" t="s">
        <v>1441</v>
      </c>
    </row>
    <row r="1692" spans="1:5" x14ac:dyDescent="0.25">
      <c r="A1692" s="331"/>
      <c r="B1692" s="332"/>
      <c r="C1692" s="333"/>
      <c r="D1692" s="334"/>
      <c r="E1692" s="296" t="s">
        <v>1442</v>
      </c>
    </row>
    <row r="1693" spans="1:5" x14ac:dyDescent="0.25">
      <c r="A1693" s="315" t="s">
        <v>2275</v>
      </c>
      <c r="B1693" s="317" t="s">
        <v>2260</v>
      </c>
      <c r="C1693" s="318"/>
      <c r="D1693" s="321" t="s">
        <v>50</v>
      </c>
      <c r="E1693" s="297" t="s">
        <v>1441</v>
      </c>
    </row>
    <row r="1694" spans="1:5" x14ac:dyDescent="0.25">
      <c r="A1694" s="316"/>
      <c r="B1694" s="319"/>
      <c r="C1694" s="320"/>
      <c r="D1694" s="322"/>
      <c r="E1694" s="298" t="s">
        <v>1442</v>
      </c>
    </row>
    <row r="1695" spans="1:5" x14ac:dyDescent="0.25">
      <c r="A1695" s="323" t="s">
        <v>2276</v>
      </c>
      <c r="B1695" s="325" t="s">
        <v>2260</v>
      </c>
      <c r="C1695" s="326"/>
      <c r="D1695" s="329" t="s">
        <v>50</v>
      </c>
      <c r="E1695" s="295" t="s">
        <v>1441</v>
      </c>
    </row>
    <row r="1696" spans="1:5" x14ac:dyDescent="0.25">
      <c r="A1696" s="331"/>
      <c r="B1696" s="332"/>
      <c r="C1696" s="333"/>
      <c r="D1696" s="334"/>
      <c r="E1696" s="296" t="s">
        <v>1442</v>
      </c>
    </row>
    <row r="1697" spans="1:5" x14ac:dyDescent="0.25">
      <c r="A1697" s="315" t="s">
        <v>2277</v>
      </c>
      <c r="B1697" s="317" t="s">
        <v>2260</v>
      </c>
      <c r="C1697" s="318"/>
      <c r="D1697" s="321" t="s">
        <v>50</v>
      </c>
      <c r="E1697" s="297" t="s">
        <v>1441</v>
      </c>
    </row>
    <row r="1698" spans="1:5" x14ac:dyDescent="0.25">
      <c r="A1698" s="316"/>
      <c r="B1698" s="319"/>
      <c r="C1698" s="320"/>
      <c r="D1698" s="322"/>
      <c r="E1698" s="298" t="s">
        <v>1442</v>
      </c>
    </row>
    <row r="1699" spans="1:5" x14ac:dyDescent="0.25">
      <c r="A1699" s="323" t="s">
        <v>2278</v>
      </c>
      <c r="B1699" s="325" t="s">
        <v>2260</v>
      </c>
      <c r="C1699" s="326"/>
      <c r="D1699" s="329" t="s">
        <v>50</v>
      </c>
      <c r="E1699" s="295" t="s">
        <v>1441</v>
      </c>
    </row>
    <row r="1700" spans="1:5" x14ac:dyDescent="0.25">
      <c r="A1700" s="331"/>
      <c r="B1700" s="332"/>
      <c r="C1700" s="333"/>
      <c r="D1700" s="334"/>
      <c r="E1700" s="296" t="s">
        <v>1442</v>
      </c>
    </row>
    <row r="1701" spans="1:5" x14ac:dyDescent="0.25">
      <c r="A1701" s="315" t="s">
        <v>2279</v>
      </c>
      <c r="B1701" s="317" t="s">
        <v>2260</v>
      </c>
      <c r="C1701" s="318"/>
      <c r="D1701" s="321" t="s">
        <v>50</v>
      </c>
      <c r="E1701" s="297" t="s">
        <v>1441</v>
      </c>
    </row>
    <row r="1702" spans="1:5" x14ac:dyDescent="0.25">
      <c r="A1702" s="316"/>
      <c r="B1702" s="319"/>
      <c r="C1702" s="320"/>
      <c r="D1702" s="322"/>
      <c r="E1702" s="298" t="s">
        <v>1442</v>
      </c>
    </row>
    <row r="1703" spans="1:5" x14ac:dyDescent="0.25">
      <c r="A1703" s="323" t="s">
        <v>2280</v>
      </c>
      <c r="B1703" s="325" t="s">
        <v>2260</v>
      </c>
      <c r="C1703" s="326"/>
      <c r="D1703" s="329" t="s">
        <v>50</v>
      </c>
      <c r="E1703" s="295" t="s">
        <v>1441</v>
      </c>
    </row>
    <row r="1704" spans="1:5" x14ac:dyDescent="0.25">
      <c r="A1704" s="331"/>
      <c r="B1704" s="332"/>
      <c r="C1704" s="333"/>
      <c r="D1704" s="334"/>
      <c r="E1704" s="296" t="s">
        <v>1442</v>
      </c>
    </row>
    <row r="1705" spans="1:5" x14ac:dyDescent="0.25">
      <c r="A1705" s="315" t="s">
        <v>2281</v>
      </c>
      <c r="B1705" s="317" t="s">
        <v>2282</v>
      </c>
      <c r="C1705" s="318"/>
      <c r="D1705" s="321" t="s">
        <v>50</v>
      </c>
      <c r="E1705" s="297" t="s">
        <v>1441</v>
      </c>
    </row>
    <row r="1706" spans="1:5" x14ac:dyDescent="0.25">
      <c r="A1706" s="316"/>
      <c r="B1706" s="319"/>
      <c r="C1706" s="320"/>
      <c r="D1706" s="322"/>
      <c r="E1706" s="298" t="s">
        <v>1442</v>
      </c>
    </row>
    <row r="1707" spans="1:5" x14ac:dyDescent="0.25">
      <c r="A1707" s="323" t="s">
        <v>2283</v>
      </c>
      <c r="B1707" s="325" t="s">
        <v>2282</v>
      </c>
      <c r="C1707" s="326"/>
      <c r="D1707" s="329" t="s">
        <v>50</v>
      </c>
      <c r="E1707" s="295" t="s">
        <v>1441</v>
      </c>
    </row>
    <row r="1708" spans="1:5" x14ac:dyDescent="0.25">
      <c r="A1708" s="331"/>
      <c r="B1708" s="332"/>
      <c r="C1708" s="333"/>
      <c r="D1708" s="334"/>
      <c r="E1708" s="296" t="s">
        <v>1442</v>
      </c>
    </row>
    <row r="1709" spans="1:5" x14ac:dyDescent="0.25">
      <c r="A1709" s="315" t="s">
        <v>2284</v>
      </c>
      <c r="B1709" s="317" t="s">
        <v>2282</v>
      </c>
      <c r="C1709" s="318"/>
      <c r="D1709" s="321" t="s">
        <v>50</v>
      </c>
      <c r="E1709" s="297" t="s">
        <v>1441</v>
      </c>
    </row>
    <row r="1710" spans="1:5" x14ac:dyDescent="0.25">
      <c r="A1710" s="316"/>
      <c r="B1710" s="319"/>
      <c r="C1710" s="320"/>
      <c r="D1710" s="322"/>
      <c r="E1710" s="298" t="s">
        <v>1442</v>
      </c>
    </row>
    <row r="1711" spans="1:5" x14ac:dyDescent="0.25">
      <c r="A1711" s="323" t="s">
        <v>2285</v>
      </c>
      <c r="B1711" s="325" t="s">
        <v>2282</v>
      </c>
      <c r="C1711" s="326"/>
      <c r="D1711" s="329" t="s">
        <v>50</v>
      </c>
      <c r="E1711" s="295" t="s">
        <v>1441</v>
      </c>
    </row>
    <row r="1712" spans="1:5" x14ac:dyDescent="0.25">
      <c r="A1712" s="331"/>
      <c r="B1712" s="332"/>
      <c r="C1712" s="333"/>
      <c r="D1712" s="334"/>
      <c r="E1712" s="296" t="s">
        <v>1442</v>
      </c>
    </row>
    <row r="1713" spans="1:5" x14ac:dyDescent="0.25">
      <c r="A1713" s="315" t="s">
        <v>2286</v>
      </c>
      <c r="B1713" s="317" t="s">
        <v>2282</v>
      </c>
      <c r="C1713" s="318"/>
      <c r="D1713" s="321" t="s">
        <v>50</v>
      </c>
      <c r="E1713" s="297" t="s">
        <v>1441</v>
      </c>
    </row>
    <row r="1714" spans="1:5" x14ac:dyDescent="0.25">
      <c r="A1714" s="316"/>
      <c r="B1714" s="319"/>
      <c r="C1714" s="320"/>
      <c r="D1714" s="322"/>
      <c r="E1714" s="298" t="s">
        <v>1442</v>
      </c>
    </row>
    <row r="1715" spans="1:5" x14ac:dyDescent="0.25">
      <c r="A1715" s="323" t="s">
        <v>2287</v>
      </c>
      <c r="B1715" s="325" t="s">
        <v>2282</v>
      </c>
      <c r="C1715" s="326"/>
      <c r="D1715" s="329" t="s">
        <v>50</v>
      </c>
      <c r="E1715" s="295" t="s">
        <v>1441</v>
      </c>
    </row>
    <row r="1716" spans="1:5" x14ac:dyDescent="0.25">
      <c r="A1716" s="331"/>
      <c r="B1716" s="332"/>
      <c r="C1716" s="333"/>
      <c r="D1716" s="334"/>
      <c r="E1716" s="296" t="s">
        <v>1442</v>
      </c>
    </row>
    <row r="1717" spans="1:5" x14ac:dyDescent="0.25">
      <c r="A1717" s="315" t="s">
        <v>2288</v>
      </c>
      <c r="B1717" s="317" t="s">
        <v>2282</v>
      </c>
      <c r="C1717" s="318"/>
      <c r="D1717" s="321" t="s">
        <v>50</v>
      </c>
      <c r="E1717" s="297" t="s">
        <v>1441</v>
      </c>
    </row>
    <row r="1718" spans="1:5" x14ac:dyDescent="0.25">
      <c r="A1718" s="316"/>
      <c r="B1718" s="319"/>
      <c r="C1718" s="320"/>
      <c r="D1718" s="322"/>
      <c r="E1718" s="298" t="s">
        <v>1442</v>
      </c>
    </row>
    <row r="1719" spans="1:5" x14ac:dyDescent="0.25">
      <c r="A1719" s="323" t="s">
        <v>2250</v>
      </c>
      <c r="B1719" s="325" t="s">
        <v>2282</v>
      </c>
      <c r="C1719" s="326"/>
      <c r="D1719" s="329" t="s">
        <v>50</v>
      </c>
      <c r="E1719" s="295" t="s">
        <v>1441</v>
      </c>
    </row>
    <row r="1720" spans="1:5" x14ac:dyDescent="0.25">
      <c r="A1720" s="331"/>
      <c r="B1720" s="332"/>
      <c r="C1720" s="333"/>
      <c r="D1720" s="334"/>
      <c r="E1720" s="296" t="s">
        <v>1442</v>
      </c>
    </row>
    <row r="1721" spans="1:5" x14ac:dyDescent="0.25">
      <c r="A1721" s="315" t="s">
        <v>2289</v>
      </c>
      <c r="B1721" s="317" t="s">
        <v>2290</v>
      </c>
      <c r="C1721" s="318"/>
      <c r="D1721" s="321" t="s">
        <v>50</v>
      </c>
      <c r="E1721" s="297" t="s">
        <v>1441</v>
      </c>
    </row>
    <row r="1722" spans="1:5" x14ac:dyDescent="0.25">
      <c r="A1722" s="316"/>
      <c r="B1722" s="319"/>
      <c r="C1722" s="320"/>
      <c r="D1722" s="322"/>
      <c r="E1722" s="298" t="s">
        <v>1442</v>
      </c>
    </row>
    <row r="1723" spans="1:5" x14ac:dyDescent="0.25">
      <c r="A1723" s="323" t="s">
        <v>2291</v>
      </c>
      <c r="B1723" s="325" t="s">
        <v>2290</v>
      </c>
      <c r="C1723" s="326"/>
      <c r="D1723" s="329" t="s">
        <v>50</v>
      </c>
      <c r="E1723" s="295" t="s">
        <v>1441</v>
      </c>
    </row>
    <row r="1724" spans="1:5" x14ac:dyDescent="0.25">
      <c r="A1724" s="331"/>
      <c r="B1724" s="332"/>
      <c r="C1724" s="333"/>
      <c r="D1724" s="334"/>
      <c r="E1724" s="296" t="s">
        <v>1442</v>
      </c>
    </row>
    <row r="1725" spans="1:5" x14ac:dyDescent="0.25">
      <c r="A1725" s="315" t="s">
        <v>2292</v>
      </c>
      <c r="B1725" s="317" t="s">
        <v>2290</v>
      </c>
      <c r="C1725" s="318"/>
      <c r="D1725" s="321" t="s">
        <v>50</v>
      </c>
      <c r="E1725" s="297" t="s">
        <v>1441</v>
      </c>
    </row>
    <row r="1726" spans="1:5" x14ac:dyDescent="0.25">
      <c r="A1726" s="316"/>
      <c r="B1726" s="319"/>
      <c r="C1726" s="320"/>
      <c r="D1726" s="322"/>
      <c r="E1726" s="298" t="s">
        <v>1442</v>
      </c>
    </row>
    <row r="1727" spans="1:5" x14ac:dyDescent="0.25">
      <c r="A1727" s="323" t="s">
        <v>2293</v>
      </c>
      <c r="B1727" s="325" t="s">
        <v>2290</v>
      </c>
      <c r="C1727" s="326"/>
      <c r="D1727" s="329" t="s">
        <v>50</v>
      </c>
      <c r="E1727" s="295" t="s">
        <v>1441</v>
      </c>
    </row>
    <row r="1728" spans="1:5" x14ac:dyDescent="0.25">
      <c r="A1728" s="331"/>
      <c r="B1728" s="332"/>
      <c r="C1728" s="333"/>
      <c r="D1728" s="334"/>
      <c r="E1728" s="296" t="s">
        <v>1442</v>
      </c>
    </row>
    <row r="1729" spans="1:5" x14ac:dyDescent="0.25">
      <c r="A1729" s="315" t="s">
        <v>2294</v>
      </c>
      <c r="B1729" s="317" t="s">
        <v>2290</v>
      </c>
      <c r="C1729" s="318"/>
      <c r="D1729" s="321" t="s">
        <v>50</v>
      </c>
      <c r="E1729" s="297" t="s">
        <v>1441</v>
      </c>
    </row>
    <row r="1730" spans="1:5" x14ac:dyDescent="0.25">
      <c r="A1730" s="316"/>
      <c r="B1730" s="319"/>
      <c r="C1730" s="320"/>
      <c r="D1730" s="322"/>
      <c r="E1730" s="298" t="s">
        <v>1442</v>
      </c>
    </row>
    <row r="1731" spans="1:5" x14ac:dyDescent="0.25">
      <c r="A1731" s="323" t="s">
        <v>2295</v>
      </c>
      <c r="B1731" s="325" t="s">
        <v>2290</v>
      </c>
      <c r="C1731" s="326"/>
      <c r="D1731" s="329" t="s">
        <v>50</v>
      </c>
      <c r="E1731" s="295" t="s">
        <v>1441</v>
      </c>
    </row>
    <row r="1732" spans="1:5" x14ac:dyDescent="0.25">
      <c r="A1732" s="331"/>
      <c r="B1732" s="332"/>
      <c r="C1732" s="333"/>
      <c r="D1732" s="334"/>
      <c r="E1732" s="296" t="s">
        <v>1442</v>
      </c>
    </row>
    <row r="1733" spans="1:5" x14ac:dyDescent="0.25">
      <c r="A1733" s="315" t="s">
        <v>2296</v>
      </c>
      <c r="B1733" s="317" t="s">
        <v>2290</v>
      </c>
      <c r="C1733" s="318"/>
      <c r="D1733" s="321" t="s">
        <v>50</v>
      </c>
      <c r="E1733" s="297" t="s">
        <v>1441</v>
      </c>
    </row>
    <row r="1734" spans="1:5" x14ac:dyDescent="0.25">
      <c r="A1734" s="316"/>
      <c r="B1734" s="319"/>
      <c r="C1734" s="320"/>
      <c r="D1734" s="322"/>
      <c r="E1734" s="298" t="s">
        <v>1442</v>
      </c>
    </row>
    <row r="1735" spans="1:5" x14ac:dyDescent="0.25">
      <c r="A1735" s="323" t="s">
        <v>2297</v>
      </c>
      <c r="B1735" s="325" t="s">
        <v>2290</v>
      </c>
      <c r="C1735" s="326"/>
      <c r="D1735" s="329" t="s">
        <v>50</v>
      </c>
      <c r="E1735" s="295" t="s">
        <v>1441</v>
      </c>
    </row>
    <row r="1736" spans="1:5" x14ac:dyDescent="0.25">
      <c r="A1736" s="331"/>
      <c r="B1736" s="332"/>
      <c r="C1736" s="333"/>
      <c r="D1736" s="334"/>
      <c r="E1736" s="296" t="s">
        <v>1442</v>
      </c>
    </row>
    <row r="1737" spans="1:5" x14ac:dyDescent="0.25">
      <c r="A1737" s="315" t="s">
        <v>2298</v>
      </c>
      <c r="B1737" s="317" t="s">
        <v>2290</v>
      </c>
      <c r="C1737" s="318"/>
      <c r="D1737" s="321" t="s">
        <v>50</v>
      </c>
      <c r="E1737" s="297" t="s">
        <v>1441</v>
      </c>
    </row>
    <row r="1738" spans="1:5" x14ac:dyDescent="0.25">
      <c r="A1738" s="316"/>
      <c r="B1738" s="319"/>
      <c r="C1738" s="320"/>
      <c r="D1738" s="322"/>
      <c r="E1738" s="298" t="s">
        <v>1442</v>
      </c>
    </row>
    <row r="1739" spans="1:5" x14ac:dyDescent="0.25">
      <c r="A1739" s="323" t="s">
        <v>2299</v>
      </c>
      <c r="B1739" s="325" t="s">
        <v>2290</v>
      </c>
      <c r="C1739" s="326"/>
      <c r="D1739" s="329" t="s">
        <v>50</v>
      </c>
      <c r="E1739" s="295" t="s">
        <v>1441</v>
      </c>
    </row>
    <row r="1740" spans="1:5" x14ac:dyDescent="0.25">
      <c r="A1740" s="331"/>
      <c r="B1740" s="332"/>
      <c r="C1740" s="333"/>
      <c r="D1740" s="334"/>
      <c r="E1740" s="296" t="s">
        <v>1442</v>
      </c>
    </row>
    <row r="1741" spans="1:5" x14ac:dyDescent="0.25">
      <c r="A1741" s="315" t="s">
        <v>2300</v>
      </c>
      <c r="B1741" s="317" t="s">
        <v>2290</v>
      </c>
      <c r="C1741" s="318"/>
      <c r="D1741" s="321" t="s">
        <v>50</v>
      </c>
      <c r="E1741" s="297" t="s">
        <v>1441</v>
      </c>
    </row>
    <row r="1742" spans="1:5" x14ac:dyDescent="0.25">
      <c r="A1742" s="316"/>
      <c r="B1742" s="319"/>
      <c r="C1742" s="320"/>
      <c r="D1742" s="322"/>
      <c r="E1742" s="298" t="s">
        <v>1442</v>
      </c>
    </row>
    <row r="1743" spans="1:5" x14ac:dyDescent="0.25">
      <c r="A1743" s="323" t="s">
        <v>2301</v>
      </c>
      <c r="B1743" s="325" t="s">
        <v>2290</v>
      </c>
      <c r="C1743" s="326"/>
      <c r="D1743" s="329" t="s">
        <v>50</v>
      </c>
      <c r="E1743" s="295" t="s">
        <v>1441</v>
      </c>
    </row>
    <row r="1744" spans="1:5" x14ac:dyDescent="0.25">
      <c r="A1744" s="331"/>
      <c r="B1744" s="332"/>
      <c r="C1744" s="333"/>
      <c r="D1744" s="334"/>
      <c r="E1744" s="296" t="s">
        <v>1442</v>
      </c>
    </row>
    <row r="1745" spans="1:5" x14ac:dyDescent="0.25">
      <c r="A1745" s="315" t="s">
        <v>2302</v>
      </c>
      <c r="B1745" s="317" t="s">
        <v>2290</v>
      </c>
      <c r="C1745" s="318"/>
      <c r="D1745" s="321" t="s">
        <v>50</v>
      </c>
      <c r="E1745" s="297" t="s">
        <v>1441</v>
      </c>
    </row>
    <row r="1746" spans="1:5" x14ac:dyDescent="0.25">
      <c r="A1746" s="316"/>
      <c r="B1746" s="319"/>
      <c r="C1746" s="320"/>
      <c r="D1746" s="322"/>
      <c r="E1746" s="298" t="s">
        <v>1442</v>
      </c>
    </row>
    <row r="1747" spans="1:5" x14ac:dyDescent="0.25">
      <c r="A1747" s="323" t="s">
        <v>2303</v>
      </c>
      <c r="B1747" s="325" t="s">
        <v>2304</v>
      </c>
      <c r="C1747" s="326"/>
      <c r="D1747" s="329" t="s">
        <v>50</v>
      </c>
      <c r="E1747" s="295" t="s">
        <v>1441</v>
      </c>
    </row>
    <row r="1748" spans="1:5" x14ac:dyDescent="0.25">
      <c r="A1748" s="331"/>
      <c r="B1748" s="332"/>
      <c r="C1748" s="333"/>
      <c r="D1748" s="334"/>
      <c r="E1748" s="296" t="s">
        <v>1442</v>
      </c>
    </row>
    <row r="1749" spans="1:5" x14ac:dyDescent="0.25">
      <c r="A1749" s="315" t="s">
        <v>2305</v>
      </c>
      <c r="B1749" s="317" t="s">
        <v>2304</v>
      </c>
      <c r="C1749" s="318"/>
      <c r="D1749" s="321" t="s">
        <v>50</v>
      </c>
      <c r="E1749" s="297" t="s">
        <v>1441</v>
      </c>
    </row>
    <row r="1750" spans="1:5" x14ac:dyDescent="0.25">
      <c r="A1750" s="316"/>
      <c r="B1750" s="319"/>
      <c r="C1750" s="320"/>
      <c r="D1750" s="322"/>
      <c r="E1750" s="298" t="s">
        <v>1442</v>
      </c>
    </row>
    <row r="1751" spans="1:5" x14ac:dyDescent="0.25">
      <c r="A1751" s="323" t="s">
        <v>2306</v>
      </c>
      <c r="B1751" s="325" t="s">
        <v>2304</v>
      </c>
      <c r="C1751" s="326"/>
      <c r="D1751" s="329" t="s">
        <v>50</v>
      </c>
      <c r="E1751" s="295" t="s">
        <v>1441</v>
      </c>
    </row>
    <row r="1752" spans="1:5" x14ac:dyDescent="0.25">
      <c r="A1752" s="331"/>
      <c r="B1752" s="332"/>
      <c r="C1752" s="333"/>
      <c r="D1752" s="334"/>
      <c r="E1752" s="296" t="s">
        <v>1442</v>
      </c>
    </row>
    <row r="1753" spans="1:5" x14ac:dyDescent="0.25">
      <c r="A1753" s="315" t="s">
        <v>2307</v>
      </c>
      <c r="B1753" s="317" t="s">
        <v>2304</v>
      </c>
      <c r="C1753" s="318"/>
      <c r="D1753" s="321" t="s">
        <v>50</v>
      </c>
      <c r="E1753" s="297" t="s">
        <v>1441</v>
      </c>
    </row>
    <row r="1754" spans="1:5" x14ac:dyDescent="0.25">
      <c r="A1754" s="316"/>
      <c r="B1754" s="319"/>
      <c r="C1754" s="320"/>
      <c r="D1754" s="322"/>
      <c r="E1754" s="298" t="s">
        <v>1442</v>
      </c>
    </row>
    <row r="1755" spans="1:5" x14ac:dyDescent="0.25">
      <c r="A1755" s="323" t="s">
        <v>2308</v>
      </c>
      <c r="B1755" s="325" t="s">
        <v>2304</v>
      </c>
      <c r="C1755" s="326"/>
      <c r="D1755" s="329" t="s">
        <v>50</v>
      </c>
      <c r="E1755" s="295" t="s">
        <v>1441</v>
      </c>
    </row>
    <row r="1756" spans="1:5" x14ac:dyDescent="0.25">
      <c r="A1756" s="331"/>
      <c r="B1756" s="332"/>
      <c r="C1756" s="333"/>
      <c r="D1756" s="334"/>
      <c r="E1756" s="296" t="s">
        <v>1442</v>
      </c>
    </row>
    <row r="1757" spans="1:5" x14ac:dyDescent="0.25">
      <c r="A1757" s="315" t="s">
        <v>2309</v>
      </c>
      <c r="B1757" s="317" t="s">
        <v>2310</v>
      </c>
      <c r="C1757" s="318"/>
      <c r="D1757" s="321" t="s">
        <v>50</v>
      </c>
      <c r="E1757" s="297" t="s">
        <v>1441</v>
      </c>
    </row>
    <row r="1758" spans="1:5" x14ac:dyDescent="0.25">
      <c r="A1758" s="316"/>
      <c r="B1758" s="319"/>
      <c r="C1758" s="320"/>
      <c r="D1758" s="322"/>
      <c r="E1758" s="298" t="s">
        <v>1442</v>
      </c>
    </row>
    <row r="1759" spans="1:5" x14ac:dyDescent="0.25">
      <c r="A1759" s="323" t="s">
        <v>2311</v>
      </c>
      <c r="B1759" s="325" t="s">
        <v>2310</v>
      </c>
      <c r="C1759" s="326"/>
      <c r="D1759" s="329" t="s">
        <v>50</v>
      </c>
      <c r="E1759" s="295" t="s">
        <v>1441</v>
      </c>
    </row>
    <row r="1760" spans="1:5" x14ac:dyDescent="0.25">
      <c r="A1760" s="331"/>
      <c r="B1760" s="332"/>
      <c r="C1760" s="333"/>
      <c r="D1760" s="334"/>
      <c r="E1760" s="296" t="s">
        <v>1442</v>
      </c>
    </row>
    <row r="1761" spans="1:5" x14ac:dyDescent="0.25">
      <c r="A1761" s="315" t="s">
        <v>2312</v>
      </c>
      <c r="B1761" s="317" t="s">
        <v>2310</v>
      </c>
      <c r="C1761" s="318"/>
      <c r="D1761" s="321" t="s">
        <v>50</v>
      </c>
      <c r="E1761" s="297" t="s">
        <v>1441</v>
      </c>
    </row>
    <row r="1762" spans="1:5" x14ac:dyDescent="0.25">
      <c r="A1762" s="316"/>
      <c r="B1762" s="319"/>
      <c r="C1762" s="320"/>
      <c r="D1762" s="322"/>
      <c r="E1762" s="298" t="s">
        <v>1442</v>
      </c>
    </row>
    <row r="1763" spans="1:5" x14ac:dyDescent="0.25">
      <c r="A1763" s="323" t="s">
        <v>2313</v>
      </c>
      <c r="B1763" s="325" t="s">
        <v>2310</v>
      </c>
      <c r="C1763" s="326"/>
      <c r="D1763" s="329" t="s">
        <v>50</v>
      </c>
      <c r="E1763" s="295" t="s">
        <v>1441</v>
      </c>
    </row>
    <row r="1764" spans="1:5" x14ac:dyDescent="0.25">
      <c r="A1764" s="331"/>
      <c r="B1764" s="332"/>
      <c r="C1764" s="333"/>
      <c r="D1764" s="334"/>
      <c r="E1764" s="296" t="s">
        <v>1442</v>
      </c>
    </row>
    <row r="1765" spans="1:5" x14ac:dyDescent="0.25">
      <c r="A1765" s="315" t="s">
        <v>2314</v>
      </c>
      <c r="B1765" s="317" t="s">
        <v>2315</v>
      </c>
      <c r="C1765" s="318"/>
      <c r="D1765" s="321" t="s">
        <v>50</v>
      </c>
      <c r="E1765" s="297" t="s">
        <v>1441</v>
      </c>
    </row>
    <row r="1766" spans="1:5" x14ac:dyDescent="0.25">
      <c r="A1766" s="316"/>
      <c r="B1766" s="319"/>
      <c r="C1766" s="320"/>
      <c r="D1766" s="322"/>
      <c r="E1766" s="298" t="s">
        <v>1442</v>
      </c>
    </row>
    <row r="1767" spans="1:5" x14ac:dyDescent="0.25">
      <c r="A1767" s="323" t="s">
        <v>2316</v>
      </c>
      <c r="B1767" s="325" t="s">
        <v>2315</v>
      </c>
      <c r="C1767" s="326"/>
      <c r="D1767" s="329" t="s">
        <v>50</v>
      </c>
      <c r="E1767" s="295" t="s">
        <v>1441</v>
      </c>
    </row>
    <row r="1768" spans="1:5" x14ac:dyDescent="0.25">
      <c r="A1768" s="331"/>
      <c r="B1768" s="332"/>
      <c r="C1768" s="333"/>
      <c r="D1768" s="334"/>
      <c r="E1768" s="296" t="s">
        <v>1442</v>
      </c>
    </row>
    <row r="1769" spans="1:5" x14ac:dyDescent="0.25">
      <c r="A1769" s="315" t="s">
        <v>2317</v>
      </c>
      <c r="B1769" s="317" t="s">
        <v>2315</v>
      </c>
      <c r="C1769" s="318"/>
      <c r="D1769" s="321" t="s">
        <v>50</v>
      </c>
      <c r="E1769" s="297" t="s">
        <v>1441</v>
      </c>
    </row>
    <row r="1770" spans="1:5" x14ac:dyDescent="0.25">
      <c r="A1770" s="316"/>
      <c r="B1770" s="319"/>
      <c r="C1770" s="320"/>
      <c r="D1770" s="322"/>
      <c r="E1770" s="298" t="s">
        <v>1442</v>
      </c>
    </row>
    <row r="1771" spans="1:5" x14ac:dyDescent="0.25">
      <c r="A1771" s="323" t="s">
        <v>2318</v>
      </c>
      <c r="B1771" s="325" t="s">
        <v>2315</v>
      </c>
      <c r="C1771" s="326"/>
      <c r="D1771" s="329" t="s">
        <v>50</v>
      </c>
      <c r="E1771" s="295" t="s">
        <v>1441</v>
      </c>
    </row>
    <row r="1772" spans="1:5" x14ac:dyDescent="0.25">
      <c r="A1772" s="331"/>
      <c r="B1772" s="332"/>
      <c r="C1772" s="333"/>
      <c r="D1772" s="334"/>
      <c r="E1772" s="296" t="s">
        <v>1442</v>
      </c>
    </row>
    <row r="1773" spans="1:5" x14ac:dyDescent="0.25">
      <c r="A1773" s="315" t="s">
        <v>2319</v>
      </c>
      <c r="B1773" s="317" t="s">
        <v>2315</v>
      </c>
      <c r="C1773" s="318"/>
      <c r="D1773" s="321" t="s">
        <v>50</v>
      </c>
      <c r="E1773" s="297" t="s">
        <v>1441</v>
      </c>
    </row>
    <row r="1774" spans="1:5" x14ac:dyDescent="0.25">
      <c r="A1774" s="316"/>
      <c r="B1774" s="319"/>
      <c r="C1774" s="320"/>
      <c r="D1774" s="322"/>
      <c r="E1774" s="298" t="s">
        <v>1442</v>
      </c>
    </row>
    <row r="1775" spans="1:5" x14ac:dyDescent="0.25">
      <c r="A1775" s="323" t="s">
        <v>2320</v>
      </c>
      <c r="B1775" s="325" t="s">
        <v>2315</v>
      </c>
      <c r="C1775" s="326"/>
      <c r="D1775" s="329" t="s">
        <v>50</v>
      </c>
      <c r="E1775" s="295" t="s">
        <v>1441</v>
      </c>
    </row>
    <row r="1776" spans="1:5" x14ac:dyDescent="0.25">
      <c r="A1776" s="331"/>
      <c r="B1776" s="332"/>
      <c r="C1776" s="333"/>
      <c r="D1776" s="334"/>
      <c r="E1776" s="296" t="s">
        <v>1442</v>
      </c>
    </row>
    <row r="1777" spans="1:5" x14ac:dyDescent="0.25">
      <c r="A1777" s="315" t="s">
        <v>2321</v>
      </c>
      <c r="B1777" s="317" t="s">
        <v>2315</v>
      </c>
      <c r="C1777" s="318"/>
      <c r="D1777" s="321" t="s">
        <v>50</v>
      </c>
      <c r="E1777" s="297" t="s">
        <v>1441</v>
      </c>
    </row>
    <row r="1778" spans="1:5" x14ac:dyDescent="0.25">
      <c r="A1778" s="316"/>
      <c r="B1778" s="319"/>
      <c r="C1778" s="320"/>
      <c r="D1778" s="322"/>
      <c r="E1778" s="298" t="s">
        <v>1442</v>
      </c>
    </row>
    <row r="1779" spans="1:5" x14ac:dyDescent="0.25">
      <c r="A1779" s="323" t="s">
        <v>2322</v>
      </c>
      <c r="B1779" s="325" t="s">
        <v>2315</v>
      </c>
      <c r="C1779" s="326"/>
      <c r="D1779" s="329" t="s">
        <v>50</v>
      </c>
      <c r="E1779" s="295" t="s">
        <v>1441</v>
      </c>
    </row>
    <row r="1780" spans="1:5" x14ac:dyDescent="0.25">
      <c r="A1780" s="331"/>
      <c r="B1780" s="332"/>
      <c r="C1780" s="333"/>
      <c r="D1780" s="334"/>
      <c r="E1780" s="296" t="s">
        <v>1442</v>
      </c>
    </row>
    <row r="1781" spans="1:5" x14ac:dyDescent="0.25">
      <c r="A1781" s="315" t="s">
        <v>2323</v>
      </c>
      <c r="B1781" s="317" t="s">
        <v>2315</v>
      </c>
      <c r="C1781" s="318"/>
      <c r="D1781" s="321" t="s">
        <v>50</v>
      </c>
      <c r="E1781" s="297" t="s">
        <v>1441</v>
      </c>
    </row>
    <row r="1782" spans="1:5" x14ac:dyDescent="0.25">
      <c r="A1782" s="316"/>
      <c r="B1782" s="319"/>
      <c r="C1782" s="320"/>
      <c r="D1782" s="322"/>
      <c r="E1782" s="298" t="s">
        <v>1442</v>
      </c>
    </row>
    <row r="1783" spans="1:5" x14ac:dyDescent="0.25">
      <c r="A1783" s="323" t="s">
        <v>2324</v>
      </c>
      <c r="B1783" s="325" t="s">
        <v>2325</v>
      </c>
      <c r="C1783" s="326"/>
      <c r="D1783" s="329" t="s">
        <v>50</v>
      </c>
      <c r="E1783" s="295" t="s">
        <v>1441</v>
      </c>
    </row>
    <row r="1784" spans="1:5" x14ac:dyDescent="0.25">
      <c r="A1784" s="331"/>
      <c r="B1784" s="332"/>
      <c r="C1784" s="333"/>
      <c r="D1784" s="334"/>
      <c r="E1784" s="296" t="s">
        <v>1442</v>
      </c>
    </row>
    <row r="1785" spans="1:5" x14ac:dyDescent="0.25">
      <c r="A1785" s="315" t="s">
        <v>2326</v>
      </c>
      <c r="B1785" s="317" t="s">
        <v>2325</v>
      </c>
      <c r="C1785" s="318"/>
      <c r="D1785" s="321" t="s">
        <v>50</v>
      </c>
      <c r="E1785" s="297" t="s">
        <v>1441</v>
      </c>
    </row>
    <row r="1786" spans="1:5" x14ac:dyDescent="0.25">
      <c r="A1786" s="316"/>
      <c r="B1786" s="319"/>
      <c r="C1786" s="320"/>
      <c r="D1786" s="322"/>
      <c r="E1786" s="298" t="s">
        <v>1442</v>
      </c>
    </row>
    <row r="1787" spans="1:5" x14ac:dyDescent="0.25">
      <c r="A1787" s="323" t="s">
        <v>2327</v>
      </c>
      <c r="B1787" s="325" t="s">
        <v>2325</v>
      </c>
      <c r="C1787" s="326"/>
      <c r="D1787" s="329" t="s">
        <v>50</v>
      </c>
      <c r="E1787" s="295" t="s">
        <v>1441</v>
      </c>
    </row>
    <row r="1788" spans="1:5" x14ac:dyDescent="0.25">
      <c r="A1788" s="331"/>
      <c r="B1788" s="332"/>
      <c r="C1788" s="333"/>
      <c r="D1788" s="334"/>
      <c r="E1788" s="296" t="s">
        <v>1442</v>
      </c>
    </row>
    <row r="1789" spans="1:5" x14ac:dyDescent="0.25">
      <c r="A1789" s="315" t="s">
        <v>2328</v>
      </c>
      <c r="B1789" s="317" t="s">
        <v>2325</v>
      </c>
      <c r="C1789" s="318"/>
      <c r="D1789" s="321" t="s">
        <v>50</v>
      </c>
      <c r="E1789" s="297" t="s">
        <v>1441</v>
      </c>
    </row>
    <row r="1790" spans="1:5" x14ac:dyDescent="0.25">
      <c r="A1790" s="316"/>
      <c r="B1790" s="319"/>
      <c r="C1790" s="320"/>
      <c r="D1790" s="322"/>
      <c r="E1790" s="298" t="s">
        <v>1442</v>
      </c>
    </row>
    <row r="1791" spans="1:5" x14ac:dyDescent="0.25">
      <c r="A1791" s="323" t="s">
        <v>2329</v>
      </c>
      <c r="B1791" s="325" t="s">
        <v>2325</v>
      </c>
      <c r="C1791" s="326"/>
      <c r="D1791" s="329" t="s">
        <v>50</v>
      </c>
      <c r="E1791" s="295" t="s">
        <v>1441</v>
      </c>
    </row>
    <row r="1792" spans="1:5" x14ac:dyDescent="0.25">
      <c r="A1792" s="331"/>
      <c r="B1792" s="332"/>
      <c r="C1792" s="333"/>
      <c r="D1792" s="334"/>
      <c r="E1792" s="296" t="s">
        <v>1442</v>
      </c>
    </row>
    <row r="1793" spans="1:5" x14ac:dyDescent="0.25">
      <c r="A1793" s="315" t="s">
        <v>2330</v>
      </c>
      <c r="B1793" s="317" t="s">
        <v>2325</v>
      </c>
      <c r="C1793" s="318"/>
      <c r="D1793" s="321" t="s">
        <v>50</v>
      </c>
      <c r="E1793" s="297" t="s">
        <v>1441</v>
      </c>
    </row>
    <row r="1794" spans="1:5" x14ac:dyDescent="0.25">
      <c r="A1794" s="316"/>
      <c r="B1794" s="319"/>
      <c r="C1794" s="320"/>
      <c r="D1794" s="322"/>
      <c r="E1794" s="298" t="s">
        <v>1442</v>
      </c>
    </row>
    <row r="1795" spans="1:5" x14ac:dyDescent="0.25">
      <c r="A1795" s="323" t="s">
        <v>2331</v>
      </c>
      <c r="B1795" s="325" t="s">
        <v>2325</v>
      </c>
      <c r="C1795" s="326"/>
      <c r="D1795" s="329" t="s">
        <v>50</v>
      </c>
      <c r="E1795" s="295" t="s">
        <v>1441</v>
      </c>
    </row>
    <row r="1796" spans="1:5" x14ac:dyDescent="0.25">
      <c r="A1796" s="331"/>
      <c r="B1796" s="332"/>
      <c r="C1796" s="333"/>
      <c r="D1796" s="334"/>
      <c r="E1796" s="296" t="s">
        <v>1442</v>
      </c>
    </row>
    <row r="1797" spans="1:5" x14ac:dyDescent="0.25">
      <c r="A1797" s="315" t="s">
        <v>2332</v>
      </c>
      <c r="B1797" s="317" t="s">
        <v>2325</v>
      </c>
      <c r="C1797" s="318"/>
      <c r="D1797" s="321" t="s">
        <v>50</v>
      </c>
      <c r="E1797" s="297" t="s">
        <v>1441</v>
      </c>
    </row>
    <row r="1798" spans="1:5" x14ac:dyDescent="0.25">
      <c r="A1798" s="316"/>
      <c r="B1798" s="319"/>
      <c r="C1798" s="320"/>
      <c r="D1798" s="322"/>
      <c r="E1798" s="298" t="s">
        <v>1442</v>
      </c>
    </row>
    <row r="1799" spans="1:5" x14ac:dyDescent="0.25">
      <c r="A1799" s="323" t="s">
        <v>2333</v>
      </c>
      <c r="B1799" s="325" t="s">
        <v>2334</v>
      </c>
      <c r="C1799" s="326"/>
      <c r="D1799" s="329" t="s">
        <v>50</v>
      </c>
      <c r="E1799" s="295" t="s">
        <v>1441</v>
      </c>
    </row>
    <row r="1800" spans="1:5" x14ac:dyDescent="0.25">
      <c r="A1800" s="331"/>
      <c r="B1800" s="332"/>
      <c r="C1800" s="333"/>
      <c r="D1800" s="334"/>
      <c r="E1800" s="296" t="s">
        <v>1442</v>
      </c>
    </row>
    <row r="1801" spans="1:5" x14ac:dyDescent="0.25">
      <c r="A1801" s="315" t="s">
        <v>2335</v>
      </c>
      <c r="B1801" s="317" t="s">
        <v>2334</v>
      </c>
      <c r="C1801" s="318"/>
      <c r="D1801" s="321" t="s">
        <v>50</v>
      </c>
      <c r="E1801" s="297" t="s">
        <v>1441</v>
      </c>
    </row>
    <row r="1802" spans="1:5" x14ac:dyDescent="0.25">
      <c r="A1802" s="316"/>
      <c r="B1802" s="319"/>
      <c r="C1802" s="320"/>
      <c r="D1802" s="322"/>
      <c r="E1802" s="298" t="s">
        <v>1442</v>
      </c>
    </row>
    <row r="1803" spans="1:5" x14ac:dyDescent="0.25">
      <c r="A1803" s="323" t="s">
        <v>2336</v>
      </c>
      <c r="B1803" s="325" t="s">
        <v>2334</v>
      </c>
      <c r="C1803" s="326"/>
      <c r="D1803" s="329" t="s">
        <v>50</v>
      </c>
      <c r="E1803" s="295" t="s">
        <v>1441</v>
      </c>
    </row>
    <row r="1804" spans="1:5" x14ac:dyDescent="0.25">
      <c r="A1804" s="331"/>
      <c r="B1804" s="332"/>
      <c r="C1804" s="333"/>
      <c r="D1804" s="334"/>
      <c r="E1804" s="296" t="s">
        <v>1442</v>
      </c>
    </row>
    <row r="1805" spans="1:5" x14ac:dyDescent="0.25">
      <c r="A1805" s="315" t="s">
        <v>2337</v>
      </c>
      <c r="B1805" s="317" t="s">
        <v>2334</v>
      </c>
      <c r="C1805" s="318"/>
      <c r="D1805" s="321" t="s">
        <v>50</v>
      </c>
      <c r="E1805" s="297" t="s">
        <v>1441</v>
      </c>
    </row>
    <row r="1806" spans="1:5" x14ac:dyDescent="0.25">
      <c r="A1806" s="316"/>
      <c r="B1806" s="319"/>
      <c r="C1806" s="320"/>
      <c r="D1806" s="322"/>
      <c r="E1806" s="298" t="s">
        <v>1442</v>
      </c>
    </row>
    <row r="1807" spans="1:5" x14ac:dyDescent="0.25">
      <c r="A1807" s="323" t="s">
        <v>2338</v>
      </c>
      <c r="B1807" s="325" t="s">
        <v>2334</v>
      </c>
      <c r="C1807" s="326"/>
      <c r="D1807" s="329" t="s">
        <v>50</v>
      </c>
      <c r="E1807" s="295" t="s">
        <v>1441</v>
      </c>
    </row>
    <row r="1808" spans="1:5" x14ac:dyDescent="0.25">
      <c r="A1808" s="331"/>
      <c r="B1808" s="332"/>
      <c r="C1808" s="333"/>
      <c r="D1808" s="334"/>
      <c r="E1808" s="296" t="s">
        <v>1442</v>
      </c>
    </row>
    <row r="1809" spans="1:5" x14ac:dyDescent="0.25">
      <c r="A1809" s="315" t="s">
        <v>2339</v>
      </c>
      <c r="B1809" s="317" t="s">
        <v>2334</v>
      </c>
      <c r="C1809" s="318"/>
      <c r="D1809" s="321" t="s">
        <v>50</v>
      </c>
      <c r="E1809" s="297" t="s">
        <v>1441</v>
      </c>
    </row>
    <row r="1810" spans="1:5" x14ac:dyDescent="0.25">
      <c r="A1810" s="316"/>
      <c r="B1810" s="319"/>
      <c r="C1810" s="320"/>
      <c r="D1810" s="322"/>
      <c r="E1810" s="298" t="s">
        <v>1442</v>
      </c>
    </row>
    <row r="1811" spans="1:5" x14ac:dyDescent="0.25">
      <c r="A1811" s="323" t="s">
        <v>2340</v>
      </c>
      <c r="B1811" s="325" t="s">
        <v>2334</v>
      </c>
      <c r="C1811" s="326"/>
      <c r="D1811" s="329" t="s">
        <v>50</v>
      </c>
      <c r="E1811" s="295" t="s">
        <v>1441</v>
      </c>
    </row>
    <row r="1812" spans="1:5" x14ac:dyDescent="0.25">
      <c r="A1812" s="331"/>
      <c r="B1812" s="332"/>
      <c r="C1812" s="333"/>
      <c r="D1812" s="334"/>
      <c r="E1812" s="296" t="s">
        <v>1442</v>
      </c>
    </row>
    <row r="1813" spans="1:5" x14ac:dyDescent="0.25">
      <c r="A1813" s="315" t="s">
        <v>2341</v>
      </c>
      <c r="B1813" s="317" t="s">
        <v>2334</v>
      </c>
      <c r="C1813" s="318"/>
      <c r="D1813" s="321" t="s">
        <v>50</v>
      </c>
      <c r="E1813" s="297" t="s">
        <v>1441</v>
      </c>
    </row>
    <row r="1814" spans="1:5" x14ac:dyDescent="0.25">
      <c r="A1814" s="316"/>
      <c r="B1814" s="319"/>
      <c r="C1814" s="320"/>
      <c r="D1814" s="322"/>
      <c r="E1814" s="298" t="s">
        <v>1442</v>
      </c>
    </row>
    <row r="1815" spans="1:5" x14ac:dyDescent="0.25">
      <c r="A1815" s="323" t="s">
        <v>2342</v>
      </c>
      <c r="B1815" s="325" t="s">
        <v>2334</v>
      </c>
      <c r="C1815" s="326"/>
      <c r="D1815" s="329" t="s">
        <v>50</v>
      </c>
      <c r="E1815" s="295" t="s">
        <v>1441</v>
      </c>
    </row>
    <row r="1816" spans="1:5" x14ac:dyDescent="0.25">
      <c r="A1816" s="331"/>
      <c r="B1816" s="332"/>
      <c r="C1816" s="333"/>
      <c r="D1816" s="334"/>
      <c r="E1816" s="296" t="s">
        <v>1442</v>
      </c>
    </row>
    <row r="1817" spans="1:5" x14ac:dyDescent="0.25">
      <c r="A1817" s="315" t="s">
        <v>2343</v>
      </c>
      <c r="B1817" s="317" t="s">
        <v>2334</v>
      </c>
      <c r="C1817" s="318"/>
      <c r="D1817" s="321" t="s">
        <v>50</v>
      </c>
      <c r="E1817" s="297" t="s">
        <v>1441</v>
      </c>
    </row>
    <row r="1818" spans="1:5" x14ac:dyDescent="0.25">
      <c r="A1818" s="316"/>
      <c r="B1818" s="319"/>
      <c r="C1818" s="320"/>
      <c r="D1818" s="322"/>
      <c r="E1818" s="298" t="s">
        <v>1442</v>
      </c>
    </row>
    <row r="1819" spans="1:5" x14ac:dyDescent="0.25">
      <c r="A1819" s="323" t="s">
        <v>2344</v>
      </c>
      <c r="B1819" s="325" t="s">
        <v>2334</v>
      </c>
      <c r="C1819" s="326"/>
      <c r="D1819" s="329" t="s">
        <v>50</v>
      </c>
      <c r="E1819" s="295" t="s">
        <v>1441</v>
      </c>
    </row>
    <row r="1820" spans="1:5" x14ac:dyDescent="0.25">
      <c r="A1820" s="331"/>
      <c r="B1820" s="332"/>
      <c r="C1820" s="333"/>
      <c r="D1820" s="334"/>
      <c r="E1820" s="296" t="s">
        <v>1442</v>
      </c>
    </row>
    <row r="1821" spans="1:5" x14ac:dyDescent="0.25">
      <c r="A1821" s="315" t="s">
        <v>2345</v>
      </c>
      <c r="B1821" s="317" t="s">
        <v>2334</v>
      </c>
      <c r="C1821" s="318"/>
      <c r="D1821" s="321" t="s">
        <v>50</v>
      </c>
      <c r="E1821" s="297" t="s">
        <v>1441</v>
      </c>
    </row>
    <row r="1822" spans="1:5" x14ac:dyDescent="0.25">
      <c r="A1822" s="316"/>
      <c r="B1822" s="319"/>
      <c r="C1822" s="320"/>
      <c r="D1822" s="322"/>
      <c r="E1822" s="298" t="s">
        <v>1442</v>
      </c>
    </row>
    <row r="1823" spans="1:5" x14ac:dyDescent="0.25">
      <c r="A1823" s="323" t="s">
        <v>2346</v>
      </c>
      <c r="B1823" s="325" t="s">
        <v>2334</v>
      </c>
      <c r="C1823" s="326"/>
      <c r="D1823" s="329" t="s">
        <v>50</v>
      </c>
      <c r="E1823" s="295" t="s">
        <v>1441</v>
      </c>
    </row>
    <row r="1824" spans="1:5" x14ac:dyDescent="0.25">
      <c r="A1824" s="331"/>
      <c r="B1824" s="332"/>
      <c r="C1824" s="333"/>
      <c r="D1824" s="334"/>
      <c r="E1824" s="296" t="s">
        <v>1442</v>
      </c>
    </row>
    <row r="1825" spans="1:5" x14ac:dyDescent="0.25">
      <c r="A1825" s="315" t="s">
        <v>2347</v>
      </c>
      <c r="B1825" s="317" t="s">
        <v>2334</v>
      </c>
      <c r="C1825" s="318"/>
      <c r="D1825" s="321" t="s">
        <v>50</v>
      </c>
      <c r="E1825" s="297" t="s">
        <v>1441</v>
      </c>
    </row>
    <row r="1826" spans="1:5" x14ac:dyDescent="0.25">
      <c r="A1826" s="316"/>
      <c r="B1826" s="319"/>
      <c r="C1826" s="320"/>
      <c r="D1826" s="322"/>
      <c r="E1826" s="298" t="s">
        <v>1442</v>
      </c>
    </row>
    <row r="1827" spans="1:5" x14ac:dyDescent="0.25">
      <c r="A1827" s="323" t="s">
        <v>2348</v>
      </c>
      <c r="B1827" s="325" t="s">
        <v>2334</v>
      </c>
      <c r="C1827" s="326"/>
      <c r="D1827" s="329" t="s">
        <v>50</v>
      </c>
      <c r="E1827" s="295" t="s">
        <v>1441</v>
      </c>
    </row>
    <row r="1828" spans="1:5" x14ac:dyDescent="0.25">
      <c r="A1828" s="331"/>
      <c r="B1828" s="332"/>
      <c r="C1828" s="333"/>
      <c r="D1828" s="334"/>
      <c r="E1828" s="296" t="s">
        <v>1442</v>
      </c>
    </row>
    <row r="1829" spans="1:5" x14ac:dyDescent="0.25">
      <c r="A1829" s="315" t="s">
        <v>2349</v>
      </c>
      <c r="B1829" s="317" t="s">
        <v>2350</v>
      </c>
      <c r="C1829" s="318"/>
      <c r="D1829" s="321" t="s">
        <v>50</v>
      </c>
      <c r="E1829" s="297" t="s">
        <v>1441</v>
      </c>
    </row>
    <row r="1830" spans="1:5" x14ac:dyDescent="0.25">
      <c r="A1830" s="316"/>
      <c r="B1830" s="319"/>
      <c r="C1830" s="320"/>
      <c r="D1830" s="322"/>
      <c r="E1830" s="298" t="s">
        <v>1442</v>
      </c>
    </row>
    <row r="1831" spans="1:5" x14ac:dyDescent="0.25">
      <c r="A1831" s="323" t="s">
        <v>2351</v>
      </c>
      <c r="B1831" s="325" t="s">
        <v>2350</v>
      </c>
      <c r="C1831" s="326"/>
      <c r="D1831" s="329" t="s">
        <v>50</v>
      </c>
      <c r="E1831" s="295" t="s">
        <v>1441</v>
      </c>
    </row>
    <row r="1832" spans="1:5" x14ac:dyDescent="0.25">
      <c r="A1832" s="331"/>
      <c r="B1832" s="332"/>
      <c r="C1832" s="333"/>
      <c r="D1832" s="334"/>
      <c r="E1832" s="296" t="s">
        <v>1442</v>
      </c>
    </row>
    <row r="1833" spans="1:5" x14ac:dyDescent="0.25">
      <c r="A1833" s="315" t="s">
        <v>2352</v>
      </c>
      <c r="B1833" s="317" t="s">
        <v>2350</v>
      </c>
      <c r="C1833" s="318"/>
      <c r="D1833" s="321" t="s">
        <v>50</v>
      </c>
      <c r="E1833" s="297" t="s">
        <v>1441</v>
      </c>
    </row>
    <row r="1834" spans="1:5" x14ac:dyDescent="0.25">
      <c r="A1834" s="316"/>
      <c r="B1834" s="319"/>
      <c r="C1834" s="320"/>
      <c r="D1834" s="322"/>
      <c r="E1834" s="298" t="s">
        <v>1442</v>
      </c>
    </row>
    <row r="1835" spans="1:5" x14ac:dyDescent="0.25">
      <c r="A1835" s="323" t="s">
        <v>2353</v>
      </c>
      <c r="B1835" s="325" t="s">
        <v>2350</v>
      </c>
      <c r="C1835" s="326"/>
      <c r="D1835" s="329" t="s">
        <v>50</v>
      </c>
      <c r="E1835" s="295" t="s">
        <v>1441</v>
      </c>
    </row>
    <row r="1836" spans="1:5" x14ac:dyDescent="0.25">
      <c r="A1836" s="331"/>
      <c r="B1836" s="332"/>
      <c r="C1836" s="333"/>
      <c r="D1836" s="334"/>
      <c r="E1836" s="296" t="s">
        <v>1442</v>
      </c>
    </row>
    <row r="1837" spans="1:5" x14ac:dyDescent="0.25">
      <c r="A1837" s="315" t="s">
        <v>2354</v>
      </c>
      <c r="B1837" s="317" t="s">
        <v>2350</v>
      </c>
      <c r="C1837" s="318"/>
      <c r="D1837" s="321" t="s">
        <v>50</v>
      </c>
      <c r="E1837" s="297" t="s">
        <v>1441</v>
      </c>
    </row>
    <row r="1838" spans="1:5" x14ac:dyDescent="0.25">
      <c r="A1838" s="316"/>
      <c r="B1838" s="319"/>
      <c r="C1838" s="320"/>
      <c r="D1838" s="322"/>
      <c r="E1838" s="298" t="s">
        <v>1442</v>
      </c>
    </row>
    <row r="1839" spans="1:5" x14ac:dyDescent="0.25">
      <c r="A1839" s="323" t="s">
        <v>2355</v>
      </c>
      <c r="B1839" s="325" t="s">
        <v>2350</v>
      </c>
      <c r="C1839" s="326"/>
      <c r="D1839" s="329" t="s">
        <v>50</v>
      </c>
      <c r="E1839" s="295" t="s">
        <v>1441</v>
      </c>
    </row>
    <row r="1840" spans="1:5" x14ac:dyDescent="0.25">
      <c r="A1840" s="331"/>
      <c r="B1840" s="332"/>
      <c r="C1840" s="333"/>
      <c r="D1840" s="334"/>
      <c r="E1840" s="296" t="s">
        <v>1442</v>
      </c>
    </row>
    <row r="1841" spans="1:5" x14ac:dyDescent="0.25">
      <c r="A1841" s="315" t="s">
        <v>2356</v>
      </c>
      <c r="B1841" s="317" t="s">
        <v>2350</v>
      </c>
      <c r="C1841" s="318"/>
      <c r="D1841" s="321" t="s">
        <v>50</v>
      </c>
      <c r="E1841" s="297" t="s">
        <v>1441</v>
      </c>
    </row>
    <row r="1842" spans="1:5" x14ac:dyDescent="0.25">
      <c r="A1842" s="316"/>
      <c r="B1842" s="319"/>
      <c r="C1842" s="320"/>
      <c r="D1842" s="322"/>
      <c r="E1842" s="298" t="s">
        <v>1442</v>
      </c>
    </row>
    <row r="1843" spans="1:5" x14ac:dyDescent="0.25">
      <c r="A1843" s="323" t="s">
        <v>2357</v>
      </c>
      <c r="B1843" s="325" t="s">
        <v>2350</v>
      </c>
      <c r="C1843" s="326"/>
      <c r="D1843" s="329" t="s">
        <v>50</v>
      </c>
      <c r="E1843" s="295" t="s">
        <v>1441</v>
      </c>
    </row>
    <row r="1844" spans="1:5" x14ac:dyDescent="0.25">
      <c r="A1844" s="331"/>
      <c r="B1844" s="332"/>
      <c r="C1844" s="333"/>
      <c r="D1844" s="334"/>
      <c r="E1844" s="296" t="s">
        <v>1442</v>
      </c>
    </row>
    <row r="1845" spans="1:5" x14ac:dyDescent="0.25">
      <c r="A1845" s="315" t="s">
        <v>2358</v>
      </c>
      <c r="B1845" s="317" t="s">
        <v>2350</v>
      </c>
      <c r="C1845" s="318"/>
      <c r="D1845" s="321" t="s">
        <v>50</v>
      </c>
      <c r="E1845" s="297" t="s">
        <v>1441</v>
      </c>
    </row>
    <row r="1846" spans="1:5" x14ac:dyDescent="0.25">
      <c r="A1846" s="316"/>
      <c r="B1846" s="319"/>
      <c r="C1846" s="320"/>
      <c r="D1846" s="322"/>
      <c r="E1846" s="298" t="s">
        <v>1442</v>
      </c>
    </row>
    <row r="1847" spans="1:5" x14ac:dyDescent="0.25">
      <c r="A1847" s="323" t="s">
        <v>2359</v>
      </c>
      <c r="B1847" s="325" t="s">
        <v>2350</v>
      </c>
      <c r="C1847" s="326"/>
      <c r="D1847" s="329" t="s">
        <v>50</v>
      </c>
      <c r="E1847" s="295" t="s">
        <v>1441</v>
      </c>
    </row>
    <row r="1848" spans="1:5" x14ac:dyDescent="0.25">
      <c r="A1848" s="331"/>
      <c r="B1848" s="332"/>
      <c r="C1848" s="333"/>
      <c r="D1848" s="334"/>
      <c r="E1848" s="296" t="s">
        <v>1442</v>
      </c>
    </row>
    <row r="1849" spans="1:5" x14ac:dyDescent="0.25">
      <c r="A1849" s="315" t="s">
        <v>2360</v>
      </c>
      <c r="B1849" s="317" t="s">
        <v>2350</v>
      </c>
      <c r="C1849" s="318"/>
      <c r="D1849" s="321" t="s">
        <v>50</v>
      </c>
      <c r="E1849" s="297" t="s">
        <v>1441</v>
      </c>
    </row>
    <row r="1850" spans="1:5" x14ac:dyDescent="0.25">
      <c r="A1850" s="316"/>
      <c r="B1850" s="319"/>
      <c r="C1850" s="320"/>
      <c r="D1850" s="322"/>
      <c r="E1850" s="298" t="s">
        <v>1442</v>
      </c>
    </row>
    <row r="1851" spans="1:5" x14ac:dyDescent="0.25">
      <c r="A1851" s="323" t="s">
        <v>2361</v>
      </c>
      <c r="B1851" s="325" t="s">
        <v>2350</v>
      </c>
      <c r="C1851" s="326"/>
      <c r="D1851" s="329" t="s">
        <v>50</v>
      </c>
      <c r="E1851" s="295" t="s">
        <v>1441</v>
      </c>
    </row>
    <row r="1852" spans="1:5" x14ac:dyDescent="0.25">
      <c r="A1852" s="331"/>
      <c r="B1852" s="332"/>
      <c r="C1852" s="333"/>
      <c r="D1852" s="334"/>
      <c r="E1852" s="296" t="s">
        <v>1442</v>
      </c>
    </row>
    <row r="1853" spans="1:5" x14ac:dyDescent="0.25">
      <c r="A1853" s="315" t="s">
        <v>2362</v>
      </c>
      <c r="B1853" s="317" t="s">
        <v>2350</v>
      </c>
      <c r="C1853" s="318"/>
      <c r="D1853" s="321" t="s">
        <v>50</v>
      </c>
      <c r="E1853" s="297" t="s">
        <v>1441</v>
      </c>
    </row>
    <row r="1854" spans="1:5" x14ac:dyDescent="0.25">
      <c r="A1854" s="316"/>
      <c r="B1854" s="319"/>
      <c r="C1854" s="320"/>
      <c r="D1854" s="322"/>
      <c r="E1854" s="298" t="s">
        <v>1442</v>
      </c>
    </row>
    <row r="1855" spans="1:5" x14ac:dyDescent="0.25">
      <c r="A1855" s="323" t="s">
        <v>2363</v>
      </c>
      <c r="B1855" s="325" t="s">
        <v>2350</v>
      </c>
      <c r="C1855" s="326"/>
      <c r="D1855" s="329" t="s">
        <v>50</v>
      </c>
      <c r="E1855" s="295" t="s">
        <v>1441</v>
      </c>
    </row>
    <row r="1856" spans="1:5" x14ac:dyDescent="0.25">
      <c r="A1856" s="331"/>
      <c r="B1856" s="332"/>
      <c r="C1856" s="333"/>
      <c r="D1856" s="334"/>
      <c r="E1856" s="296" t="s">
        <v>1442</v>
      </c>
    </row>
    <row r="1857" spans="1:5" x14ac:dyDescent="0.25">
      <c r="A1857" s="315" t="s">
        <v>2364</v>
      </c>
      <c r="B1857" s="317" t="s">
        <v>2350</v>
      </c>
      <c r="C1857" s="318"/>
      <c r="D1857" s="321" t="s">
        <v>50</v>
      </c>
      <c r="E1857" s="297" t="s">
        <v>1441</v>
      </c>
    </row>
    <row r="1858" spans="1:5" x14ac:dyDescent="0.25">
      <c r="A1858" s="316"/>
      <c r="B1858" s="319"/>
      <c r="C1858" s="320"/>
      <c r="D1858" s="322"/>
      <c r="E1858" s="298" t="s">
        <v>1442</v>
      </c>
    </row>
    <row r="1859" spans="1:5" x14ac:dyDescent="0.25">
      <c r="A1859" s="323" t="s">
        <v>2365</v>
      </c>
      <c r="B1859" s="325" t="s">
        <v>2350</v>
      </c>
      <c r="C1859" s="326"/>
      <c r="D1859" s="329" t="s">
        <v>50</v>
      </c>
      <c r="E1859" s="295" t="s">
        <v>1441</v>
      </c>
    </row>
    <row r="1860" spans="1:5" x14ac:dyDescent="0.25">
      <c r="A1860" s="331"/>
      <c r="B1860" s="332"/>
      <c r="C1860" s="333"/>
      <c r="D1860" s="334"/>
      <c r="E1860" s="296" t="s">
        <v>1442</v>
      </c>
    </row>
    <row r="1861" spans="1:5" x14ac:dyDescent="0.25">
      <c r="A1861" s="315" t="s">
        <v>2366</v>
      </c>
      <c r="B1861" s="317" t="s">
        <v>2350</v>
      </c>
      <c r="C1861" s="318"/>
      <c r="D1861" s="321" t="s">
        <v>50</v>
      </c>
      <c r="E1861" s="297" t="s">
        <v>1441</v>
      </c>
    </row>
    <row r="1862" spans="1:5" x14ac:dyDescent="0.25">
      <c r="A1862" s="316"/>
      <c r="B1862" s="319"/>
      <c r="C1862" s="320"/>
      <c r="D1862" s="322"/>
      <c r="E1862" s="298" t="s">
        <v>1442</v>
      </c>
    </row>
    <row r="1863" spans="1:5" x14ac:dyDescent="0.25">
      <c r="A1863" s="323" t="s">
        <v>2367</v>
      </c>
      <c r="B1863" s="325" t="s">
        <v>2368</v>
      </c>
      <c r="C1863" s="326"/>
      <c r="D1863" s="329" t="s">
        <v>50</v>
      </c>
      <c r="E1863" s="295" t="s">
        <v>1441</v>
      </c>
    </row>
    <row r="1864" spans="1:5" x14ac:dyDescent="0.25">
      <c r="A1864" s="331"/>
      <c r="B1864" s="332"/>
      <c r="C1864" s="333"/>
      <c r="D1864" s="334"/>
      <c r="E1864" s="296" t="s">
        <v>1442</v>
      </c>
    </row>
    <row r="1865" spans="1:5" x14ac:dyDescent="0.25">
      <c r="A1865" s="315" t="s">
        <v>2369</v>
      </c>
      <c r="B1865" s="317" t="s">
        <v>2368</v>
      </c>
      <c r="C1865" s="318"/>
      <c r="D1865" s="321" t="s">
        <v>50</v>
      </c>
      <c r="E1865" s="297" t="s">
        <v>1441</v>
      </c>
    </row>
    <row r="1866" spans="1:5" x14ac:dyDescent="0.25">
      <c r="A1866" s="316"/>
      <c r="B1866" s="319"/>
      <c r="C1866" s="320"/>
      <c r="D1866" s="322"/>
      <c r="E1866" s="298" t="s">
        <v>1442</v>
      </c>
    </row>
    <row r="1867" spans="1:5" x14ac:dyDescent="0.25">
      <c r="A1867" s="323" t="s">
        <v>2169</v>
      </c>
      <c r="B1867" s="325" t="s">
        <v>2368</v>
      </c>
      <c r="C1867" s="326"/>
      <c r="D1867" s="329" t="s">
        <v>50</v>
      </c>
      <c r="E1867" s="295" t="s">
        <v>1441</v>
      </c>
    </row>
    <row r="1868" spans="1:5" x14ac:dyDescent="0.25">
      <c r="A1868" s="331"/>
      <c r="B1868" s="332"/>
      <c r="C1868" s="333"/>
      <c r="D1868" s="334"/>
      <c r="E1868" s="296" t="s">
        <v>1442</v>
      </c>
    </row>
    <row r="1869" spans="1:5" x14ac:dyDescent="0.25">
      <c r="A1869" s="315" t="s">
        <v>1928</v>
      </c>
      <c r="B1869" s="317" t="s">
        <v>2368</v>
      </c>
      <c r="C1869" s="318"/>
      <c r="D1869" s="321" t="s">
        <v>50</v>
      </c>
      <c r="E1869" s="297" t="s">
        <v>1441</v>
      </c>
    </row>
    <row r="1870" spans="1:5" x14ac:dyDescent="0.25">
      <c r="A1870" s="316"/>
      <c r="B1870" s="319"/>
      <c r="C1870" s="320"/>
      <c r="D1870" s="322"/>
      <c r="E1870" s="298" t="s">
        <v>1442</v>
      </c>
    </row>
    <row r="1871" spans="1:5" x14ac:dyDescent="0.25">
      <c r="A1871" s="323" t="s">
        <v>2370</v>
      </c>
      <c r="B1871" s="325" t="s">
        <v>2368</v>
      </c>
      <c r="C1871" s="326"/>
      <c r="D1871" s="329" t="s">
        <v>50</v>
      </c>
      <c r="E1871" s="295" t="s">
        <v>1441</v>
      </c>
    </row>
    <row r="1872" spans="1:5" x14ac:dyDescent="0.25">
      <c r="A1872" s="331"/>
      <c r="B1872" s="332"/>
      <c r="C1872" s="333"/>
      <c r="D1872" s="334"/>
      <c r="E1872" s="296" t="s">
        <v>1442</v>
      </c>
    </row>
    <row r="1873" spans="1:5" x14ac:dyDescent="0.25">
      <c r="A1873" s="315" t="s">
        <v>2371</v>
      </c>
      <c r="B1873" s="317" t="s">
        <v>2368</v>
      </c>
      <c r="C1873" s="318"/>
      <c r="D1873" s="321" t="s">
        <v>50</v>
      </c>
      <c r="E1873" s="297" t="s">
        <v>1441</v>
      </c>
    </row>
    <row r="1874" spans="1:5" x14ac:dyDescent="0.25">
      <c r="A1874" s="316"/>
      <c r="B1874" s="319"/>
      <c r="C1874" s="320"/>
      <c r="D1874" s="322"/>
      <c r="E1874" s="298" t="s">
        <v>1442</v>
      </c>
    </row>
    <row r="1875" spans="1:5" x14ac:dyDescent="0.25">
      <c r="A1875" s="323" t="s">
        <v>2372</v>
      </c>
      <c r="B1875" s="325" t="s">
        <v>2368</v>
      </c>
      <c r="C1875" s="326"/>
      <c r="D1875" s="329" t="s">
        <v>50</v>
      </c>
      <c r="E1875" s="295" t="s">
        <v>1441</v>
      </c>
    </row>
    <row r="1876" spans="1:5" x14ac:dyDescent="0.25">
      <c r="A1876" s="331"/>
      <c r="B1876" s="332"/>
      <c r="C1876" s="333"/>
      <c r="D1876" s="334"/>
      <c r="E1876" s="296" t="s">
        <v>1442</v>
      </c>
    </row>
    <row r="1877" spans="1:5" x14ac:dyDescent="0.25">
      <c r="A1877" s="315" t="s">
        <v>2373</v>
      </c>
      <c r="B1877" s="317" t="s">
        <v>2374</v>
      </c>
      <c r="C1877" s="318"/>
      <c r="D1877" s="321" t="s">
        <v>50</v>
      </c>
      <c r="E1877" s="297" t="s">
        <v>1441</v>
      </c>
    </row>
    <row r="1878" spans="1:5" x14ac:dyDescent="0.25">
      <c r="A1878" s="316"/>
      <c r="B1878" s="319"/>
      <c r="C1878" s="320"/>
      <c r="D1878" s="322"/>
      <c r="E1878" s="298" t="s">
        <v>1442</v>
      </c>
    </row>
    <row r="1879" spans="1:5" x14ac:dyDescent="0.25">
      <c r="A1879" s="323" t="s">
        <v>2375</v>
      </c>
      <c r="B1879" s="325" t="s">
        <v>2374</v>
      </c>
      <c r="C1879" s="326"/>
      <c r="D1879" s="329" t="s">
        <v>50</v>
      </c>
      <c r="E1879" s="295" t="s">
        <v>1441</v>
      </c>
    </row>
    <row r="1880" spans="1:5" x14ac:dyDescent="0.25">
      <c r="A1880" s="331"/>
      <c r="B1880" s="332"/>
      <c r="C1880" s="333"/>
      <c r="D1880" s="334"/>
      <c r="E1880" s="296" t="s">
        <v>1442</v>
      </c>
    </row>
    <row r="1881" spans="1:5" x14ac:dyDescent="0.25">
      <c r="A1881" s="315" t="s">
        <v>2376</v>
      </c>
      <c r="B1881" s="317" t="s">
        <v>2374</v>
      </c>
      <c r="C1881" s="318"/>
      <c r="D1881" s="321" t="s">
        <v>50</v>
      </c>
      <c r="E1881" s="297" t="s">
        <v>1441</v>
      </c>
    </row>
    <row r="1882" spans="1:5" x14ac:dyDescent="0.25">
      <c r="A1882" s="316"/>
      <c r="B1882" s="319"/>
      <c r="C1882" s="320"/>
      <c r="D1882" s="322"/>
      <c r="E1882" s="298" t="s">
        <v>1442</v>
      </c>
    </row>
    <row r="1883" spans="1:5" x14ac:dyDescent="0.25">
      <c r="A1883" s="323" t="s">
        <v>2377</v>
      </c>
      <c r="B1883" s="325" t="s">
        <v>2374</v>
      </c>
      <c r="C1883" s="326"/>
      <c r="D1883" s="329" t="s">
        <v>50</v>
      </c>
      <c r="E1883" s="295" t="s">
        <v>1441</v>
      </c>
    </row>
    <row r="1884" spans="1:5" x14ac:dyDescent="0.25">
      <c r="A1884" s="331"/>
      <c r="B1884" s="332"/>
      <c r="C1884" s="333"/>
      <c r="D1884" s="334"/>
      <c r="E1884" s="296" t="s">
        <v>1442</v>
      </c>
    </row>
    <row r="1885" spans="1:5" x14ac:dyDescent="0.25">
      <c r="A1885" s="315" t="s">
        <v>2378</v>
      </c>
      <c r="B1885" s="317" t="s">
        <v>2374</v>
      </c>
      <c r="C1885" s="318"/>
      <c r="D1885" s="321" t="s">
        <v>50</v>
      </c>
      <c r="E1885" s="297" t="s">
        <v>1441</v>
      </c>
    </row>
    <row r="1886" spans="1:5" x14ac:dyDescent="0.25">
      <c r="A1886" s="316"/>
      <c r="B1886" s="319"/>
      <c r="C1886" s="320"/>
      <c r="D1886" s="322"/>
      <c r="E1886" s="298" t="s">
        <v>1442</v>
      </c>
    </row>
    <row r="1887" spans="1:5" x14ac:dyDescent="0.25">
      <c r="A1887" s="323" t="s">
        <v>2379</v>
      </c>
      <c r="B1887" s="325" t="s">
        <v>2374</v>
      </c>
      <c r="C1887" s="326"/>
      <c r="D1887" s="329" t="s">
        <v>50</v>
      </c>
      <c r="E1887" s="295" t="s">
        <v>1441</v>
      </c>
    </row>
    <row r="1888" spans="1:5" x14ac:dyDescent="0.25">
      <c r="A1888" s="331"/>
      <c r="B1888" s="332"/>
      <c r="C1888" s="333"/>
      <c r="D1888" s="334"/>
      <c r="E1888" s="296" t="s">
        <v>1442</v>
      </c>
    </row>
    <row r="1889" spans="1:5" x14ac:dyDescent="0.25">
      <c r="A1889" s="315" t="s">
        <v>2380</v>
      </c>
      <c r="B1889" s="317" t="s">
        <v>2374</v>
      </c>
      <c r="C1889" s="318"/>
      <c r="D1889" s="321" t="s">
        <v>50</v>
      </c>
      <c r="E1889" s="297" t="s">
        <v>1441</v>
      </c>
    </row>
    <row r="1890" spans="1:5" x14ac:dyDescent="0.25">
      <c r="A1890" s="316"/>
      <c r="B1890" s="319"/>
      <c r="C1890" s="320"/>
      <c r="D1890" s="322"/>
      <c r="E1890" s="298" t="s">
        <v>1442</v>
      </c>
    </row>
    <row r="1891" spans="1:5" x14ac:dyDescent="0.25">
      <c r="A1891" s="323" t="s">
        <v>2381</v>
      </c>
      <c r="B1891" s="325" t="s">
        <v>2374</v>
      </c>
      <c r="C1891" s="326"/>
      <c r="D1891" s="329" t="s">
        <v>50</v>
      </c>
      <c r="E1891" s="295" t="s">
        <v>1441</v>
      </c>
    </row>
    <row r="1892" spans="1:5" x14ac:dyDescent="0.25">
      <c r="A1892" s="331"/>
      <c r="B1892" s="332"/>
      <c r="C1892" s="333"/>
      <c r="D1892" s="334"/>
      <c r="E1892" s="296" t="s">
        <v>1442</v>
      </c>
    </row>
    <row r="1893" spans="1:5" x14ac:dyDescent="0.25">
      <c r="A1893" s="315" t="s">
        <v>2382</v>
      </c>
      <c r="B1893" s="317" t="s">
        <v>2374</v>
      </c>
      <c r="C1893" s="318"/>
      <c r="D1893" s="321" t="s">
        <v>50</v>
      </c>
      <c r="E1893" s="297" t="s">
        <v>1441</v>
      </c>
    </row>
    <row r="1894" spans="1:5" x14ac:dyDescent="0.25">
      <c r="A1894" s="316"/>
      <c r="B1894" s="319"/>
      <c r="C1894" s="320"/>
      <c r="D1894" s="322"/>
      <c r="E1894" s="298" t="s">
        <v>1442</v>
      </c>
    </row>
    <row r="1895" spans="1:5" x14ac:dyDescent="0.25">
      <c r="A1895" s="323" t="s">
        <v>2383</v>
      </c>
      <c r="B1895" s="325" t="s">
        <v>2374</v>
      </c>
      <c r="C1895" s="326"/>
      <c r="D1895" s="329" t="s">
        <v>50</v>
      </c>
      <c r="E1895" s="295" t="s">
        <v>1441</v>
      </c>
    </row>
    <row r="1896" spans="1:5" x14ac:dyDescent="0.25">
      <c r="A1896" s="331"/>
      <c r="B1896" s="332"/>
      <c r="C1896" s="333"/>
      <c r="D1896" s="334"/>
      <c r="E1896" s="296" t="s">
        <v>1442</v>
      </c>
    </row>
    <row r="1897" spans="1:5" x14ac:dyDescent="0.25">
      <c r="A1897" s="315" t="s">
        <v>2384</v>
      </c>
      <c r="B1897" s="317" t="s">
        <v>2374</v>
      </c>
      <c r="C1897" s="318"/>
      <c r="D1897" s="321" t="s">
        <v>50</v>
      </c>
      <c r="E1897" s="297" t="s">
        <v>1441</v>
      </c>
    </row>
    <row r="1898" spans="1:5" x14ac:dyDescent="0.25">
      <c r="A1898" s="316"/>
      <c r="B1898" s="319"/>
      <c r="C1898" s="320"/>
      <c r="D1898" s="322"/>
      <c r="E1898" s="298" t="s">
        <v>1442</v>
      </c>
    </row>
    <row r="1899" spans="1:5" x14ac:dyDescent="0.25">
      <c r="A1899" s="323" t="s">
        <v>2385</v>
      </c>
      <c r="B1899" s="325" t="s">
        <v>2374</v>
      </c>
      <c r="C1899" s="326"/>
      <c r="D1899" s="329" t="s">
        <v>50</v>
      </c>
      <c r="E1899" s="295" t="s">
        <v>1441</v>
      </c>
    </row>
    <row r="1900" spans="1:5" x14ac:dyDescent="0.25">
      <c r="A1900" s="331"/>
      <c r="B1900" s="332"/>
      <c r="C1900" s="333"/>
      <c r="D1900" s="334"/>
      <c r="E1900" s="296" t="s">
        <v>1442</v>
      </c>
    </row>
    <row r="1901" spans="1:5" x14ac:dyDescent="0.25">
      <c r="A1901" s="315" t="s">
        <v>2386</v>
      </c>
      <c r="B1901" s="317" t="s">
        <v>2387</v>
      </c>
      <c r="C1901" s="318"/>
      <c r="D1901" s="321" t="s">
        <v>50</v>
      </c>
      <c r="E1901" s="297" t="s">
        <v>1441</v>
      </c>
    </row>
    <row r="1902" spans="1:5" x14ac:dyDescent="0.25">
      <c r="A1902" s="316"/>
      <c r="B1902" s="319"/>
      <c r="C1902" s="320"/>
      <c r="D1902" s="322"/>
      <c r="E1902" s="298" t="s">
        <v>1442</v>
      </c>
    </row>
    <row r="1903" spans="1:5" x14ac:dyDescent="0.25">
      <c r="A1903" s="323" t="s">
        <v>2388</v>
      </c>
      <c r="B1903" s="325" t="s">
        <v>2387</v>
      </c>
      <c r="C1903" s="326"/>
      <c r="D1903" s="329" t="s">
        <v>50</v>
      </c>
      <c r="E1903" s="295" t="s">
        <v>1441</v>
      </c>
    </row>
    <row r="1904" spans="1:5" x14ac:dyDescent="0.25">
      <c r="A1904" s="331"/>
      <c r="B1904" s="332"/>
      <c r="C1904" s="333"/>
      <c r="D1904" s="334"/>
      <c r="E1904" s="296" t="s">
        <v>1442</v>
      </c>
    </row>
    <row r="1905" spans="1:5" x14ac:dyDescent="0.25">
      <c r="A1905" s="315" t="s">
        <v>2014</v>
      </c>
      <c r="B1905" s="317" t="s">
        <v>2387</v>
      </c>
      <c r="C1905" s="318"/>
      <c r="D1905" s="321" t="s">
        <v>50</v>
      </c>
      <c r="E1905" s="297" t="s">
        <v>1441</v>
      </c>
    </row>
    <row r="1906" spans="1:5" x14ac:dyDescent="0.25">
      <c r="A1906" s="316"/>
      <c r="B1906" s="319"/>
      <c r="C1906" s="320"/>
      <c r="D1906" s="322"/>
      <c r="E1906" s="298" t="s">
        <v>1442</v>
      </c>
    </row>
    <row r="1907" spans="1:5" x14ac:dyDescent="0.25">
      <c r="A1907" s="323" t="s">
        <v>2389</v>
      </c>
      <c r="B1907" s="325" t="s">
        <v>2387</v>
      </c>
      <c r="C1907" s="326"/>
      <c r="D1907" s="329" t="s">
        <v>50</v>
      </c>
      <c r="E1907" s="295" t="s">
        <v>1441</v>
      </c>
    </row>
    <row r="1908" spans="1:5" x14ac:dyDescent="0.25">
      <c r="A1908" s="331"/>
      <c r="B1908" s="332"/>
      <c r="C1908" s="333"/>
      <c r="D1908" s="334"/>
      <c r="E1908" s="296" t="s">
        <v>1442</v>
      </c>
    </row>
    <row r="1909" spans="1:5" x14ac:dyDescent="0.25">
      <c r="A1909" s="315" t="s">
        <v>2390</v>
      </c>
      <c r="B1909" s="317" t="s">
        <v>2387</v>
      </c>
      <c r="C1909" s="318"/>
      <c r="D1909" s="321" t="s">
        <v>50</v>
      </c>
      <c r="E1909" s="297" t="s">
        <v>1441</v>
      </c>
    </row>
    <row r="1910" spans="1:5" x14ac:dyDescent="0.25">
      <c r="A1910" s="316"/>
      <c r="B1910" s="319"/>
      <c r="C1910" s="320"/>
      <c r="D1910" s="322"/>
      <c r="E1910" s="298" t="s">
        <v>1442</v>
      </c>
    </row>
    <row r="1911" spans="1:5" x14ac:dyDescent="0.25">
      <c r="A1911" s="323" t="s">
        <v>2391</v>
      </c>
      <c r="B1911" s="325" t="s">
        <v>2392</v>
      </c>
      <c r="C1911" s="326"/>
      <c r="D1911" s="329" t="s">
        <v>50</v>
      </c>
      <c r="E1911" s="295" t="s">
        <v>1441</v>
      </c>
    </row>
    <row r="1912" spans="1:5" x14ac:dyDescent="0.25">
      <c r="A1912" s="331"/>
      <c r="B1912" s="332"/>
      <c r="C1912" s="333"/>
      <c r="D1912" s="334"/>
      <c r="E1912" s="296" t="s">
        <v>1442</v>
      </c>
    </row>
    <row r="1913" spans="1:5" x14ac:dyDescent="0.25">
      <c r="A1913" s="315" t="s">
        <v>2393</v>
      </c>
      <c r="B1913" s="317" t="s">
        <v>2392</v>
      </c>
      <c r="C1913" s="318"/>
      <c r="D1913" s="321" t="s">
        <v>50</v>
      </c>
      <c r="E1913" s="297" t="s">
        <v>1441</v>
      </c>
    </row>
    <row r="1914" spans="1:5" x14ac:dyDescent="0.25">
      <c r="A1914" s="316"/>
      <c r="B1914" s="319"/>
      <c r="C1914" s="320"/>
      <c r="D1914" s="322"/>
      <c r="E1914" s="298" t="s">
        <v>1442</v>
      </c>
    </row>
    <row r="1915" spans="1:5" x14ac:dyDescent="0.25">
      <c r="A1915" s="323" t="s">
        <v>2394</v>
      </c>
      <c r="B1915" s="325" t="s">
        <v>2392</v>
      </c>
      <c r="C1915" s="326"/>
      <c r="D1915" s="329" t="s">
        <v>50</v>
      </c>
      <c r="E1915" s="295" t="s">
        <v>1441</v>
      </c>
    </row>
    <row r="1916" spans="1:5" x14ac:dyDescent="0.25">
      <c r="A1916" s="331"/>
      <c r="B1916" s="332"/>
      <c r="C1916" s="333"/>
      <c r="D1916" s="334"/>
      <c r="E1916" s="296" t="s">
        <v>1442</v>
      </c>
    </row>
    <row r="1917" spans="1:5" x14ac:dyDescent="0.25">
      <c r="A1917" s="315" t="s">
        <v>1742</v>
      </c>
      <c r="B1917" s="317" t="s">
        <v>2392</v>
      </c>
      <c r="C1917" s="318"/>
      <c r="D1917" s="321" t="s">
        <v>50</v>
      </c>
      <c r="E1917" s="297" t="s">
        <v>1441</v>
      </c>
    </row>
    <row r="1918" spans="1:5" x14ac:dyDescent="0.25">
      <c r="A1918" s="316"/>
      <c r="B1918" s="319"/>
      <c r="C1918" s="320"/>
      <c r="D1918" s="322"/>
      <c r="E1918" s="298" t="s">
        <v>1442</v>
      </c>
    </row>
    <row r="1919" spans="1:5" x14ac:dyDescent="0.25">
      <c r="A1919" s="323" t="s">
        <v>2395</v>
      </c>
      <c r="B1919" s="325" t="s">
        <v>2396</v>
      </c>
      <c r="C1919" s="326"/>
      <c r="D1919" s="329" t="s">
        <v>50</v>
      </c>
      <c r="E1919" s="295" t="s">
        <v>1441</v>
      </c>
    </row>
    <row r="1920" spans="1:5" x14ac:dyDescent="0.25">
      <c r="A1920" s="331"/>
      <c r="B1920" s="332"/>
      <c r="C1920" s="333"/>
      <c r="D1920" s="334"/>
      <c r="E1920" s="296" t="s">
        <v>1442</v>
      </c>
    </row>
    <row r="1921" spans="1:5" x14ac:dyDescent="0.25">
      <c r="A1921" s="315" t="s">
        <v>2397</v>
      </c>
      <c r="B1921" s="317" t="s">
        <v>2396</v>
      </c>
      <c r="C1921" s="318"/>
      <c r="D1921" s="321" t="s">
        <v>50</v>
      </c>
      <c r="E1921" s="297" t="s">
        <v>1441</v>
      </c>
    </row>
    <row r="1922" spans="1:5" x14ac:dyDescent="0.25">
      <c r="A1922" s="316"/>
      <c r="B1922" s="319"/>
      <c r="C1922" s="320"/>
      <c r="D1922" s="322"/>
      <c r="E1922" s="298" t="s">
        <v>1442</v>
      </c>
    </row>
    <row r="1923" spans="1:5" x14ac:dyDescent="0.25">
      <c r="A1923" s="323" t="s">
        <v>2398</v>
      </c>
      <c r="B1923" s="325" t="s">
        <v>2396</v>
      </c>
      <c r="C1923" s="326"/>
      <c r="D1923" s="329" t="s">
        <v>50</v>
      </c>
      <c r="E1923" s="295" t="s">
        <v>1441</v>
      </c>
    </row>
    <row r="1924" spans="1:5" x14ac:dyDescent="0.25">
      <c r="A1924" s="331"/>
      <c r="B1924" s="332"/>
      <c r="C1924" s="333"/>
      <c r="D1924" s="334"/>
      <c r="E1924" s="296" t="s">
        <v>1442</v>
      </c>
    </row>
    <row r="1925" spans="1:5" x14ac:dyDescent="0.25">
      <c r="A1925" s="315" t="s">
        <v>2399</v>
      </c>
      <c r="B1925" s="317" t="s">
        <v>2396</v>
      </c>
      <c r="C1925" s="318"/>
      <c r="D1925" s="321" t="s">
        <v>50</v>
      </c>
      <c r="E1925" s="297" t="s">
        <v>1441</v>
      </c>
    </row>
    <row r="1926" spans="1:5" x14ac:dyDescent="0.25">
      <c r="A1926" s="316"/>
      <c r="B1926" s="319"/>
      <c r="C1926" s="320"/>
      <c r="D1926" s="322"/>
      <c r="E1926" s="298" t="s">
        <v>1442</v>
      </c>
    </row>
    <row r="1927" spans="1:5" x14ac:dyDescent="0.25">
      <c r="A1927" s="323" t="s">
        <v>2400</v>
      </c>
      <c r="B1927" s="325" t="s">
        <v>2396</v>
      </c>
      <c r="C1927" s="326"/>
      <c r="D1927" s="329" t="s">
        <v>50</v>
      </c>
      <c r="E1927" s="295" t="s">
        <v>1441</v>
      </c>
    </row>
    <row r="1928" spans="1:5" x14ac:dyDescent="0.25">
      <c r="A1928" s="331"/>
      <c r="B1928" s="332"/>
      <c r="C1928" s="333"/>
      <c r="D1928" s="334"/>
      <c r="E1928" s="296" t="s">
        <v>1442</v>
      </c>
    </row>
    <row r="1929" spans="1:5" x14ac:dyDescent="0.25">
      <c r="A1929" s="315" t="s">
        <v>2401</v>
      </c>
      <c r="B1929" s="317" t="s">
        <v>2396</v>
      </c>
      <c r="C1929" s="318"/>
      <c r="D1929" s="321" t="s">
        <v>50</v>
      </c>
      <c r="E1929" s="297" t="s">
        <v>1441</v>
      </c>
    </row>
    <row r="1930" spans="1:5" x14ac:dyDescent="0.25">
      <c r="A1930" s="316"/>
      <c r="B1930" s="319"/>
      <c r="C1930" s="320"/>
      <c r="D1930" s="322"/>
      <c r="E1930" s="298" t="s">
        <v>1442</v>
      </c>
    </row>
    <row r="1931" spans="1:5" x14ac:dyDescent="0.25">
      <c r="A1931" s="323" t="s">
        <v>2402</v>
      </c>
      <c r="B1931" s="325" t="s">
        <v>2396</v>
      </c>
      <c r="C1931" s="326"/>
      <c r="D1931" s="329" t="s">
        <v>50</v>
      </c>
      <c r="E1931" s="295" t="s">
        <v>1441</v>
      </c>
    </row>
    <row r="1932" spans="1:5" x14ac:dyDescent="0.25">
      <c r="A1932" s="331"/>
      <c r="B1932" s="332"/>
      <c r="C1932" s="333"/>
      <c r="D1932" s="334"/>
      <c r="E1932" s="296" t="s">
        <v>1442</v>
      </c>
    </row>
    <row r="1933" spans="1:5" x14ac:dyDescent="0.25">
      <c r="A1933" s="315" t="s">
        <v>2403</v>
      </c>
      <c r="B1933" s="317" t="s">
        <v>2404</v>
      </c>
      <c r="C1933" s="318"/>
      <c r="D1933" s="321" t="s">
        <v>50</v>
      </c>
      <c r="E1933" s="297" t="s">
        <v>1441</v>
      </c>
    </row>
    <row r="1934" spans="1:5" x14ac:dyDescent="0.25">
      <c r="A1934" s="316"/>
      <c r="B1934" s="319"/>
      <c r="C1934" s="320"/>
      <c r="D1934" s="322"/>
      <c r="E1934" s="298" t="s">
        <v>1442</v>
      </c>
    </row>
    <row r="1935" spans="1:5" x14ac:dyDescent="0.25">
      <c r="A1935" s="323" t="s">
        <v>2405</v>
      </c>
      <c r="B1935" s="325" t="s">
        <v>2404</v>
      </c>
      <c r="C1935" s="326"/>
      <c r="D1935" s="329" t="s">
        <v>50</v>
      </c>
      <c r="E1935" s="295" t="s">
        <v>1441</v>
      </c>
    </row>
    <row r="1936" spans="1:5" x14ac:dyDescent="0.25">
      <c r="A1936" s="331"/>
      <c r="B1936" s="332"/>
      <c r="C1936" s="333"/>
      <c r="D1936" s="334"/>
      <c r="E1936" s="296" t="s">
        <v>1442</v>
      </c>
    </row>
    <row r="1937" spans="1:5" x14ac:dyDescent="0.25">
      <c r="A1937" s="315" t="s">
        <v>2406</v>
      </c>
      <c r="B1937" s="317" t="s">
        <v>2404</v>
      </c>
      <c r="C1937" s="318"/>
      <c r="D1937" s="321" t="s">
        <v>50</v>
      </c>
      <c r="E1937" s="297" t="s">
        <v>1441</v>
      </c>
    </row>
    <row r="1938" spans="1:5" x14ac:dyDescent="0.25">
      <c r="A1938" s="316"/>
      <c r="B1938" s="319"/>
      <c r="C1938" s="320"/>
      <c r="D1938" s="322"/>
      <c r="E1938" s="298" t="s">
        <v>1442</v>
      </c>
    </row>
    <row r="1939" spans="1:5" x14ac:dyDescent="0.25">
      <c r="A1939" s="323" t="s">
        <v>2407</v>
      </c>
      <c r="B1939" s="325" t="s">
        <v>2408</v>
      </c>
      <c r="C1939" s="326"/>
      <c r="D1939" s="329" t="s">
        <v>50</v>
      </c>
      <c r="E1939" s="295" t="s">
        <v>1441</v>
      </c>
    </row>
    <row r="1940" spans="1:5" x14ac:dyDescent="0.25">
      <c r="A1940" s="331"/>
      <c r="B1940" s="332"/>
      <c r="C1940" s="333"/>
      <c r="D1940" s="334"/>
      <c r="E1940" s="296" t="s">
        <v>1442</v>
      </c>
    </row>
    <row r="1941" spans="1:5" x14ac:dyDescent="0.25">
      <c r="A1941" s="315" t="s">
        <v>2409</v>
      </c>
      <c r="B1941" s="317" t="s">
        <v>2408</v>
      </c>
      <c r="C1941" s="318"/>
      <c r="D1941" s="321" t="s">
        <v>50</v>
      </c>
      <c r="E1941" s="297" t="s">
        <v>1441</v>
      </c>
    </row>
    <row r="1942" spans="1:5" x14ac:dyDescent="0.25">
      <c r="A1942" s="316"/>
      <c r="B1942" s="319"/>
      <c r="C1942" s="320"/>
      <c r="D1942" s="322"/>
      <c r="E1942" s="298" t="s">
        <v>1442</v>
      </c>
    </row>
    <row r="1943" spans="1:5" x14ac:dyDescent="0.25">
      <c r="A1943" s="323" t="s">
        <v>2410</v>
      </c>
      <c r="B1943" s="325" t="s">
        <v>2408</v>
      </c>
      <c r="C1943" s="326"/>
      <c r="D1943" s="329" t="s">
        <v>50</v>
      </c>
      <c r="E1943" s="295" t="s">
        <v>1441</v>
      </c>
    </row>
    <row r="1944" spans="1:5" x14ac:dyDescent="0.25">
      <c r="A1944" s="331"/>
      <c r="B1944" s="332"/>
      <c r="C1944" s="333"/>
      <c r="D1944" s="334"/>
      <c r="E1944" s="296" t="s">
        <v>1442</v>
      </c>
    </row>
    <row r="1945" spans="1:5" x14ac:dyDescent="0.25">
      <c r="A1945" s="315" t="s">
        <v>2411</v>
      </c>
      <c r="B1945" s="317" t="s">
        <v>2408</v>
      </c>
      <c r="C1945" s="318"/>
      <c r="D1945" s="321" t="s">
        <v>50</v>
      </c>
      <c r="E1945" s="297" t="s">
        <v>1441</v>
      </c>
    </row>
    <row r="1946" spans="1:5" x14ac:dyDescent="0.25">
      <c r="A1946" s="316"/>
      <c r="B1946" s="319"/>
      <c r="C1946" s="320"/>
      <c r="D1946" s="322"/>
      <c r="E1946" s="298" t="s">
        <v>1442</v>
      </c>
    </row>
    <row r="1947" spans="1:5" x14ac:dyDescent="0.25">
      <c r="A1947" s="323" t="s">
        <v>2218</v>
      </c>
      <c r="B1947" s="325"/>
      <c r="C1947" s="326"/>
      <c r="D1947" s="329" t="s">
        <v>50</v>
      </c>
      <c r="E1947" s="295" t="s">
        <v>1441</v>
      </c>
    </row>
    <row r="1948" spans="1:5" x14ac:dyDescent="0.25">
      <c r="A1948" s="331"/>
      <c r="B1948" s="332"/>
      <c r="C1948" s="333"/>
      <c r="D1948" s="334"/>
      <c r="E1948" s="296" t="s">
        <v>1442</v>
      </c>
    </row>
    <row r="1949" spans="1:5" x14ac:dyDescent="0.25">
      <c r="A1949" s="315" t="s">
        <v>2243</v>
      </c>
      <c r="B1949" s="317"/>
      <c r="C1949" s="318"/>
      <c r="D1949" s="321" t="s">
        <v>50</v>
      </c>
      <c r="E1949" s="297" t="s">
        <v>1441</v>
      </c>
    </row>
    <row r="1950" spans="1:5" x14ac:dyDescent="0.25">
      <c r="A1950" s="316"/>
      <c r="B1950" s="319"/>
      <c r="C1950" s="320"/>
      <c r="D1950" s="322"/>
      <c r="E1950" s="298" t="s">
        <v>1442</v>
      </c>
    </row>
    <row r="1951" spans="1:5" x14ac:dyDescent="0.25">
      <c r="A1951" s="323" t="s">
        <v>2251</v>
      </c>
      <c r="B1951" s="325"/>
      <c r="C1951" s="326"/>
      <c r="D1951" s="329" t="s">
        <v>50</v>
      </c>
      <c r="E1951" s="295" t="s">
        <v>1441</v>
      </c>
    </row>
    <row r="1952" spans="1:5" x14ac:dyDescent="0.25">
      <c r="A1952" s="331"/>
      <c r="B1952" s="332"/>
      <c r="C1952" s="333"/>
      <c r="D1952" s="334"/>
      <c r="E1952" s="296" t="s">
        <v>1442</v>
      </c>
    </row>
    <row r="1953" spans="1:5" x14ac:dyDescent="0.25">
      <c r="A1953" s="315" t="s">
        <v>2260</v>
      </c>
      <c r="B1953" s="317"/>
      <c r="C1953" s="318"/>
      <c r="D1953" s="321" t="s">
        <v>50</v>
      </c>
      <c r="E1953" s="297" t="s">
        <v>1441</v>
      </c>
    </row>
    <row r="1954" spans="1:5" x14ac:dyDescent="0.25">
      <c r="A1954" s="316"/>
      <c r="B1954" s="319"/>
      <c r="C1954" s="320"/>
      <c r="D1954" s="322"/>
      <c r="E1954" s="298" t="s">
        <v>1442</v>
      </c>
    </row>
    <row r="1955" spans="1:5" x14ac:dyDescent="0.25">
      <c r="A1955" s="323" t="s">
        <v>2412</v>
      </c>
      <c r="B1955" s="325"/>
      <c r="C1955" s="326"/>
      <c r="D1955" s="329" t="s">
        <v>50</v>
      </c>
      <c r="E1955" s="295" t="s">
        <v>1441</v>
      </c>
    </row>
    <row r="1956" spans="1:5" x14ac:dyDescent="0.25">
      <c r="A1956" s="331"/>
      <c r="B1956" s="332"/>
      <c r="C1956" s="333"/>
      <c r="D1956" s="334"/>
      <c r="E1956" s="296" t="s">
        <v>1442</v>
      </c>
    </row>
    <row r="1957" spans="1:5" x14ac:dyDescent="0.25">
      <c r="A1957" s="315" t="s">
        <v>2282</v>
      </c>
      <c r="B1957" s="317"/>
      <c r="C1957" s="318"/>
      <c r="D1957" s="321" t="s">
        <v>50</v>
      </c>
      <c r="E1957" s="297" t="s">
        <v>1441</v>
      </c>
    </row>
    <row r="1958" spans="1:5" x14ac:dyDescent="0.25">
      <c r="A1958" s="316"/>
      <c r="B1958" s="319"/>
      <c r="C1958" s="320"/>
      <c r="D1958" s="322"/>
      <c r="E1958" s="298" t="s">
        <v>1442</v>
      </c>
    </row>
    <row r="1959" spans="1:5" x14ac:dyDescent="0.25">
      <c r="A1959" s="323" t="s">
        <v>2290</v>
      </c>
      <c r="B1959" s="325"/>
      <c r="C1959" s="326"/>
      <c r="D1959" s="329" t="s">
        <v>50</v>
      </c>
      <c r="E1959" s="295" t="s">
        <v>1441</v>
      </c>
    </row>
    <row r="1960" spans="1:5" x14ac:dyDescent="0.25">
      <c r="A1960" s="331"/>
      <c r="B1960" s="332"/>
      <c r="C1960" s="333"/>
      <c r="D1960" s="334"/>
      <c r="E1960" s="296" t="s">
        <v>1442</v>
      </c>
    </row>
    <row r="1961" spans="1:5" x14ac:dyDescent="0.25">
      <c r="A1961" s="315" t="s">
        <v>2304</v>
      </c>
      <c r="B1961" s="317"/>
      <c r="C1961" s="318"/>
      <c r="D1961" s="321" t="s">
        <v>50</v>
      </c>
      <c r="E1961" s="297" t="s">
        <v>1441</v>
      </c>
    </row>
    <row r="1962" spans="1:5" x14ac:dyDescent="0.25">
      <c r="A1962" s="316"/>
      <c r="B1962" s="319"/>
      <c r="C1962" s="320"/>
      <c r="D1962" s="322"/>
      <c r="E1962" s="298" t="s">
        <v>1442</v>
      </c>
    </row>
    <row r="1963" spans="1:5" x14ac:dyDescent="0.25">
      <c r="A1963" s="323" t="s">
        <v>2310</v>
      </c>
      <c r="B1963" s="325"/>
      <c r="C1963" s="326"/>
      <c r="D1963" s="329" t="s">
        <v>50</v>
      </c>
      <c r="E1963" s="295" t="s">
        <v>1441</v>
      </c>
    </row>
    <row r="1964" spans="1:5" x14ac:dyDescent="0.25">
      <c r="A1964" s="331"/>
      <c r="B1964" s="332"/>
      <c r="C1964" s="333"/>
      <c r="D1964" s="334"/>
      <c r="E1964" s="296" t="s">
        <v>1442</v>
      </c>
    </row>
    <row r="1965" spans="1:5" x14ac:dyDescent="0.25">
      <c r="A1965" s="315" t="s">
        <v>2315</v>
      </c>
      <c r="B1965" s="317"/>
      <c r="C1965" s="318"/>
      <c r="D1965" s="321" t="s">
        <v>50</v>
      </c>
      <c r="E1965" s="297" t="s">
        <v>1441</v>
      </c>
    </row>
    <row r="1966" spans="1:5" x14ac:dyDescent="0.25">
      <c r="A1966" s="316"/>
      <c r="B1966" s="319"/>
      <c r="C1966" s="320"/>
      <c r="D1966" s="322"/>
      <c r="E1966" s="298" t="s">
        <v>1442</v>
      </c>
    </row>
    <row r="1967" spans="1:5" x14ac:dyDescent="0.25">
      <c r="A1967" s="323" t="s">
        <v>2325</v>
      </c>
      <c r="B1967" s="325"/>
      <c r="C1967" s="326"/>
      <c r="D1967" s="329" t="s">
        <v>50</v>
      </c>
      <c r="E1967" s="295" t="s">
        <v>1441</v>
      </c>
    </row>
    <row r="1968" spans="1:5" x14ac:dyDescent="0.25">
      <c r="A1968" s="331"/>
      <c r="B1968" s="332"/>
      <c r="C1968" s="333"/>
      <c r="D1968" s="334"/>
      <c r="E1968" s="296" t="s">
        <v>1442</v>
      </c>
    </row>
    <row r="1969" spans="1:5" x14ac:dyDescent="0.25">
      <c r="A1969" s="315" t="s">
        <v>2350</v>
      </c>
      <c r="B1969" s="317"/>
      <c r="C1969" s="318"/>
      <c r="D1969" s="321" t="s">
        <v>50</v>
      </c>
      <c r="E1969" s="297" t="s">
        <v>1441</v>
      </c>
    </row>
    <row r="1970" spans="1:5" x14ac:dyDescent="0.25">
      <c r="A1970" s="316"/>
      <c r="B1970" s="319"/>
      <c r="C1970" s="320"/>
      <c r="D1970" s="322"/>
      <c r="E1970" s="298" t="s">
        <v>1442</v>
      </c>
    </row>
    <row r="1971" spans="1:5" x14ac:dyDescent="0.25">
      <c r="A1971" s="323" t="s">
        <v>2368</v>
      </c>
      <c r="B1971" s="325"/>
      <c r="C1971" s="326"/>
      <c r="D1971" s="329" t="s">
        <v>50</v>
      </c>
      <c r="E1971" s="295" t="s">
        <v>1441</v>
      </c>
    </row>
    <row r="1972" spans="1:5" x14ac:dyDescent="0.25">
      <c r="A1972" s="331"/>
      <c r="B1972" s="332"/>
      <c r="C1972" s="333"/>
      <c r="D1972" s="334"/>
      <c r="E1972" s="296" t="s">
        <v>1442</v>
      </c>
    </row>
    <row r="1973" spans="1:5" x14ac:dyDescent="0.25">
      <c r="A1973" s="315" t="s">
        <v>2374</v>
      </c>
      <c r="B1973" s="317"/>
      <c r="C1973" s="318"/>
      <c r="D1973" s="321" t="s">
        <v>50</v>
      </c>
      <c r="E1973" s="297" t="s">
        <v>1441</v>
      </c>
    </row>
    <row r="1974" spans="1:5" x14ac:dyDescent="0.25">
      <c r="A1974" s="316"/>
      <c r="B1974" s="319"/>
      <c r="C1974" s="320"/>
      <c r="D1974" s="322"/>
      <c r="E1974" s="298" t="s">
        <v>1442</v>
      </c>
    </row>
    <row r="1975" spans="1:5" x14ac:dyDescent="0.25">
      <c r="A1975" s="323" t="s">
        <v>2387</v>
      </c>
      <c r="B1975" s="325"/>
      <c r="C1975" s="326"/>
      <c r="D1975" s="329" t="s">
        <v>50</v>
      </c>
      <c r="E1975" s="295" t="s">
        <v>1441</v>
      </c>
    </row>
    <row r="1976" spans="1:5" x14ac:dyDescent="0.25">
      <c r="A1976" s="331"/>
      <c r="B1976" s="332"/>
      <c r="C1976" s="333"/>
      <c r="D1976" s="334"/>
      <c r="E1976" s="296" t="s">
        <v>1442</v>
      </c>
    </row>
    <row r="1977" spans="1:5" x14ac:dyDescent="0.25">
      <c r="A1977" s="315" t="s">
        <v>2392</v>
      </c>
      <c r="B1977" s="317"/>
      <c r="C1977" s="318"/>
      <c r="D1977" s="321" t="s">
        <v>50</v>
      </c>
      <c r="E1977" s="297" t="s">
        <v>1441</v>
      </c>
    </row>
    <row r="1978" spans="1:5" x14ac:dyDescent="0.25">
      <c r="A1978" s="316"/>
      <c r="B1978" s="319"/>
      <c r="C1978" s="320"/>
      <c r="D1978" s="322"/>
      <c r="E1978" s="298" t="s">
        <v>1442</v>
      </c>
    </row>
    <row r="1979" spans="1:5" x14ac:dyDescent="0.25">
      <c r="A1979" s="323" t="s">
        <v>2396</v>
      </c>
      <c r="B1979" s="325"/>
      <c r="C1979" s="326"/>
      <c r="D1979" s="329" t="s">
        <v>50</v>
      </c>
      <c r="E1979" s="295" t="s">
        <v>1441</v>
      </c>
    </row>
    <row r="1980" spans="1:5" x14ac:dyDescent="0.25">
      <c r="A1980" s="331"/>
      <c r="B1980" s="332"/>
      <c r="C1980" s="333"/>
      <c r="D1980" s="334"/>
      <c r="E1980" s="296" t="s">
        <v>1442</v>
      </c>
    </row>
    <row r="1981" spans="1:5" x14ac:dyDescent="0.25">
      <c r="A1981" s="315" t="s">
        <v>2404</v>
      </c>
      <c r="B1981" s="317"/>
      <c r="C1981" s="318"/>
      <c r="D1981" s="321" t="s">
        <v>50</v>
      </c>
      <c r="E1981" s="297" t="s">
        <v>1441</v>
      </c>
    </row>
    <row r="1982" spans="1:5" x14ac:dyDescent="0.25">
      <c r="A1982" s="316"/>
      <c r="B1982" s="319"/>
      <c r="C1982" s="320"/>
      <c r="D1982" s="322"/>
      <c r="E1982" s="298" t="s">
        <v>1442</v>
      </c>
    </row>
    <row r="1983" spans="1:5" x14ac:dyDescent="0.25">
      <c r="A1983" s="323" t="s">
        <v>2334</v>
      </c>
      <c r="B1983" s="325"/>
      <c r="C1983" s="326"/>
      <c r="D1983" s="329" t="s">
        <v>50</v>
      </c>
      <c r="E1983" s="295" t="s">
        <v>1441</v>
      </c>
    </row>
    <row r="1984" spans="1:5" x14ac:dyDescent="0.25">
      <c r="A1984" s="331"/>
      <c r="B1984" s="332"/>
      <c r="C1984" s="333"/>
      <c r="D1984" s="334"/>
      <c r="E1984" s="296" t="s">
        <v>1442</v>
      </c>
    </row>
    <row r="1985" spans="1:5" x14ac:dyDescent="0.25">
      <c r="A1985" s="315" t="s">
        <v>2413</v>
      </c>
      <c r="B1985" s="317" t="s">
        <v>2218</v>
      </c>
      <c r="C1985" s="318"/>
      <c r="D1985" s="321" t="s">
        <v>50</v>
      </c>
      <c r="E1985" s="297" t="s">
        <v>1441</v>
      </c>
    </row>
    <row r="1986" spans="1:5" x14ac:dyDescent="0.25">
      <c r="A1986" s="316"/>
      <c r="B1986" s="319"/>
      <c r="C1986" s="320"/>
      <c r="D1986" s="322"/>
      <c r="E1986" s="298" t="s">
        <v>1442</v>
      </c>
    </row>
    <row r="1987" spans="1:5" x14ac:dyDescent="0.25">
      <c r="A1987" s="323" t="s">
        <v>2414</v>
      </c>
      <c r="B1987" s="325" t="s">
        <v>2218</v>
      </c>
      <c r="C1987" s="326"/>
      <c r="D1987" s="329" t="s">
        <v>50</v>
      </c>
      <c r="E1987" s="295" t="s">
        <v>1441</v>
      </c>
    </row>
    <row r="1988" spans="1:5" x14ac:dyDescent="0.25">
      <c r="A1988" s="331"/>
      <c r="B1988" s="332"/>
      <c r="C1988" s="333"/>
      <c r="D1988" s="334"/>
      <c r="E1988" s="296" t="s">
        <v>1442</v>
      </c>
    </row>
    <row r="1989" spans="1:5" x14ac:dyDescent="0.25">
      <c r="A1989" s="315" t="s">
        <v>2415</v>
      </c>
      <c r="B1989" s="317" t="s">
        <v>2218</v>
      </c>
      <c r="C1989" s="318"/>
      <c r="D1989" s="321" t="s">
        <v>50</v>
      </c>
      <c r="E1989" s="297" t="s">
        <v>1441</v>
      </c>
    </row>
    <row r="1990" spans="1:5" x14ac:dyDescent="0.25">
      <c r="A1990" s="316"/>
      <c r="B1990" s="319"/>
      <c r="C1990" s="320"/>
      <c r="D1990" s="322"/>
      <c r="E1990" s="298" t="s">
        <v>1442</v>
      </c>
    </row>
    <row r="1991" spans="1:5" x14ac:dyDescent="0.25">
      <c r="A1991" s="323" t="s">
        <v>2416</v>
      </c>
      <c r="B1991" s="325" t="s">
        <v>2243</v>
      </c>
      <c r="C1991" s="326"/>
      <c r="D1991" s="329" t="s">
        <v>50</v>
      </c>
      <c r="E1991" s="295" t="s">
        <v>1441</v>
      </c>
    </row>
    <row r="1992" spans="1:5" x14ac:dyDescent="0.25">
      <c r="A1992" s="331"/>
      <c r="B1992" s="332"/>
      <c r="C1992" s="333"/>
      <c r="D1992" s="334"/>
      <c r="E1992" s="296" t="s">
        <v>1442</v>
      </c>
    </row>
    <row r="1993" spans="1:5" x14ac:dyDescent="0.25">
      <c r="A1993" s="315" t="s">
        <v>2417</v>
      </c>
      <c r="B1993" s="317" t="s">
        <v>2243</v>
      </c>
      <c r="C1993" s="318"/>
      <c r="D1993" s="321" t="s">
        <v>50</v>
      </c>
      <c r="E1993" s="297" t="s">
        <v>1441</v>
      </c>
    </row>
    <row r="1994" spans="1:5" x14ac:dyDescent="0.25">
      <c r="A1994" s="316"/>
      <c r="B1994" s="319"/>
      <c r="C1994" s="320"/>
      <c r="D1994" s="322"/>
      <c r="E1994" s="298" t="s">
        <v>1442</v>
      </c>
    </row>
    <row r="1995" spans="1:5" x14ac:dyDescent="0.25">
      <c r="A1995" s="323" t="s">
        <v>1786</v>
      </c>
      <c r="B1995" s="325" t="s">
        <v>2251</v>
      </c>
      <c r="C1995" s="326"/>
      <c r="D1995" s="329" t="s">
        <v>50</v>
      </c>
      <c r="E1995" s="295" t="s">
        <v>1441</v>
      </c>
    </row>
    <row r="1996" spans="1:5" x14ac:dyDescent="0.25">
      <c r="A1996" s="331"/>
      <c r="B1996" s="332"/>
      <c r="C1996" s="333"/>
      <c r="D1996" s="334"/>
      <c r="E1996" s="296" t="s">
        <v>1442</v>
      </c>
    </row>
    <row r="1997" spans="1:5" x14ac:dyDescent="0.25">
      <c r="A1997" s="315" t="s">
        <v>2418</v>
      </c>
      <c r="B1997" s="317" t="s">
        <v>2251</v>
      </c>
      <c r="C1997" s="318"/>
      <c r="D1997" s="321" t="s">
        <v>50</v>
      </c>
      <c r="E1997" s="297" t="s">
        <v>1441</v>
      </c>
    </row>
    <row r="1998" spans="1:5" x14ac:dyDescent="0.25">
      <c r="A1998" s="316"/>
      <c r="B1998" s="319"/>
      <c r="C1998" s="320"/>
      <c r="D1998" s="322"/>
      <c r="E1998" s="298" t="s">
        <v>1442</v>
      </c>
    </row>
    <row r="1999" spans="1:5" x14ac:dyDescent="0.25">
      <c r="A1999" s="323" t="s">
        <v>2419</v>
      </c>
      <c r="B1999" s="325" t="s">
        <v>2251</v>
      </c>
      <c r="C1999" s="326"/>
      <c r="D1999" s="329" t="s">
        <v>50</v>
      </c>
      <c r="E1999" s="295" t="s">
        <v>1441</v>
      </c>
    </row>
    <row r="2000" spans="1:5" x14ac:dyDescent="0.25">
      <c r="A2000" s="331"/>
      <c r="B2000" s="332"/>
      <c r="C2000" s="333"/>
      <c r="D2000" s="334"/>
      <c r="E2000" s="296" t="s">
        <v>1442</v>
      </c>
    </row>
    <row r="2001" spans="1:5" x14ac:dyDescent="0.25">
      <c r="A2001" s="315" t="s">
        <v>2420</v>
      </c>
      <c r="B2001" s="317" t="s">
        <v>2282</v>
      </c>
      <c r="C2001" s="318"/>
      <c r="D2001" s="321" t="s">
        <v>50</v>
      </c>
      <c r="E2001" s="297" t="s">
        <v>1441</v>
      </c>
    </row>
    <row r="2002" spans="1:5" x14ac:dyDescent="0.25">
      <c r="A2002" s="316"/>
      <c r="B2002" s="319"/>
      <c r="C2002" s="320"/>
      <c r="D2002" s="322"/>
      <c r="E2002" s="298" t="s">
        <v>1442</v>
      </c>
    </row>
    <row r="2003" spans="1:5" x14ac:dyDescent="0.25">
      <c r="A2003" s="323" t="s">
        <v>2421</v>
      </c>
      <c r="B2003" s="325" t="s">
        <v>2290</v>
      </c>
      <c r="C2003" s="326"/>
      <c r="D2003" s="329" t="s">
        <v>50</v>
      </c>
      <c r="E2003" s="295" t="s">
        <v>1441</v>
      </c>
    </row>
    <row r="2004" spans="1:5" x14ac:dyDescent="0.25">
      <c r="A2004" s="331"/>
      <c r="B2004" s="332"/>
      <c r="C2004" s="333"/>
      <c r="D2004" s="334"/>
      <c r="E2004" s="296" t="s">
        <v>1442</v>
      </c>
    </row>
    <row r="2005" spans="1:5" x14ac:dyDescent="0.25">
      <c r="A2005" s="315" t="s">
        <v>2422</v>
      </c>
      <c r="B2005" s="317" t="s">
        <v>2304</v>
      </c>
      <c r="C2005" s="318"/>
      <c r="D2005" s="321" t="s">
        <v>50</v>
      </c>
      <c r="E2005" s="297" t="s">
        <v>1441</v>
      </c>
    </row>
    <row r="2006" spans="1:5" x14ac:dyDescent="0.25">
      <c r="A2006" s="316"/>
      <c r="B2006" s="319"/>
      <c r="C2006" s="320"/>
      <c r="D2006" s="322"/>
      <c r="E2006" s="298" t="s">
        <v>1442</v>
      </c>
    </row>
    <row r="2007" spans="1:5" x14ac:dyDescent="0.25">
      <c r="A2007" s="323" t="s">
        <v>2423</v>
      </c>
      <c r="B2007" s="325" t="s">
        <v>2315</v>
      </c>
      <c r="C2007" s="326"/>
      <c r="D2007" s="329" t="s">
        <v>50</v>
      </c>
      <c r="E2007" s="295" t="s">
        <v>1441</v>
      </c>
    </row>
    <row r="2008" spans="1:5" x14ac:dyDescent="0.25">
      <c r="A2008" s="331"/>
      <c r="B2008" s="332"/>
      <c r="C2008" s="333"/>
      <c r="D2008" s="334"/>
      <c r="E2008" s="296" t="s">
        <v>1442</v>
      </c>
    </row>
    <row r="2009" spans="1:5" x14ac:dyDescent="0.25">
      <c r="A2009" s="315" t="s">
        <v>2424</v>
      </c>
      <c r="B2009" s="317" t="s">
        <v>2315</v>
      </c>
      <c r="C2009" s="318"/>
      <c r="D2009" s="321" t="s">
        <v>50</v>
      </c>
      <c r="E2009" s="297" t="s">
        <v>1441</v>
      </c>
    </row>
    <row r="2010" spans="1:5" x14ac:dyDescent="0.25">
      <c r="A2010" s="316"/>
      <c r="B2010" s="319"/>
      <c r="C2010" s="320"/>
      <c r="D2010" s="322"/>
      <c r="E2010" s="298" t="s">
        <v>1442</v>
      </c>
    </row>
    <row r="2011" spans="1:5" x14ac:dyDescent="0.25">
      <c r="A2011" s="323" t="s">
        <v>2425</v>
      </c>
      <c r="B2011" s="325" t="s">
        <v>2325</v>
      </c>
      <c r="C2011" s="326"/>
      <c r="D2011" s="329" t="s">
        <v>50</v>
      </c>
      <c r="E2011" s="295" t="s">
        <v>1441</v>
      </c>
    </row>
    <row r="2012" spans="1:5" x14ac:dyDescent="0.25">
      <c r="A2012" s="331"/>
      <c r="B2012" s="332"/>
      <c r="C2012" s="333"/>
      <c r="D2012" s="334"/>
      <c r="E2012" s="296" t="s">
        <v>1442</v>
      </c>
    </row>
    <row r="2013" spans="1:5" x14ac:dyDescent="0.25">
      <c r="A2013" s="315" t="s">
        <v>2426</v>
      </c>
      <c r="B2013" s="317" t="s">
        <v>2325</v>
      </c>
      <c r="C2013" s="318"/>
      <c r="D2013" s="321" t="s">
        <v>50</v>
      </c>
      <c r="E2013" s="297" t="s">
        <v>1441</v>
      </c>
    </row>
    <row r="2014" spans="1:5" x14ac:dyDescent="0.25">
      <c r="A2014" s="316"/>
      <c r="B2014" s="319"/>
      <c r="C2014" s="320"/>
      <c r="D2014" s="322"/>
      <c r="E2014" s="298" t="s">
        <v>1442</v>
      </c>
    </row>
    <row r="2015" spans="1:5" x14ac:dyDescent="0.25">
      <c r="A2015" s="323" t="s">
        <v>2427</v>
      </c>
      <c r="B2015" s="325" t="s">
        <v>2368</v>
      </c>
      <c r="C2015" s="326"/>
      <c r="D2015" s="329" t="s">
        <v>50</v>
      </c>
      <c r="E2015" s="295" t="s">
        <v>1441</v>
      </c>
    </row>
    <row r="2016" spans="1:5" x14ac:dyDescent="0.25">
      <c r="A2016" s="331"/>
      <c r="B2016" s="332"/>
      <c r="C2016" s="333"/>
      <c r="D2016" s="334"/>
      <c r="E2016" s="296" t="s">
        <v>1442</v>
      </c>
    </row>
    <row r="2017" spans="1:5" x14ac:dyDescent="0.25">
      <c r="A2017" s="315" t="s">
        <v>2428</v>
      </c>
      <c r="B2017" s="317" t="s">
        <v>2396</v>
      </c>
      <c r="C2017" s="318"/>
      <c r="D2017" s="321" t="s">
        <v>50</v>
      </c>
      <c r="E2017" s="297" t="s">
        <v>1441</v>
      </c>
    </row>
    <row r="2018" spans="1:5" x14ac:dyDescent="0.25">
      <c r="A2018" s="316"/>
      <c r="B2018" s="319"/>
      <c r="C2018" s="320"/>
      <c r="D2018" s="322"/>
      <c r="E2018" s="298" t="s">
        <v>1442</v>
      </c>
    </row>
    <row r="2019" spans="1:5" x14ac:dyDescent="0.25">
      <c r="A2019" s="291" t="s">
        <v>2429</v>
      </c>
      <c r="B2019" s="335"/>
      <c r="C2019" s="336"/>
      <c r="D2019" s="282" t="s">
        <v>50</v>
      </c>
      <c r="E2019" s="292"/>
    </row>
    <row r="2020" spans="1:5" x14ac:dyDescent="0.25">
      <c r="A2020" s="315" t="s">
        <v>2430</v>
      </c>
      <c r="B2020" s="317" t="s">
        <v>2350</v>
      </c>
      <c r="C2020" s="318"/>
      <c r="D2020" s="321" t="s">
        <v>50</v>
      </c>
      <c r="E2020" s="297" t="s">
        <v>1441</v>
      </c>
    </row>
    <row r="2021" spans="1:5" x14ac:dyDescent="0.25">
      <c r="A2021" s="316"/>
      <c r="B2021" s="319"/>
      <c r="C2021" s="320"/>
      <c r="D2021" s="322"/>
      <c r="E2021" s="298" t="s">
        <v>1442</v>
      </c>
    </row>
    <row r="2022" spans="1:5" x14ac:dyDescent="0.25">
      <c r="A2022" s="323" t="s">
        <v>2431</v>
      </c>
      <c r="B2022" s="325" t="s">
        <v>2374</v>
      </c>
      <c r="C2022" s="326"/>
      <c r="D2022" s="329" t="s">
        <v>50</v>
      </c>
      <c r="E2022" s="295" t="s">
        <v>1441</v>
      </c>
    </row>
    <row r="2023" spans="1:5" x14ac:dyDescent="0.25">
      <c r="A2023" s="331"/>
      <c r="B2023" s="332"/>
      <c r="C2023" s="333"/>
      <c r="D2023" s="334"/>
      <c r="E2023" s="296" t="s">
        <v>1442</v>
      </c>
    </row>
    <row r="2024" spans="1:5" x14ac:dyDescent="0.25">
      <c r="A2024" s="315" t="s">
        <v>2432</v>
      </c>
      <c r="B2024" s="317" t="s">
        <v>2404</v>
      </c>
      <c r="C2024" s="318"/>
      <c r="D2024" s="321" t="s">
        <v>50</v>
      </c>
      <c r="E2024" s="297" t="s">
        <v>1441</v>
      </c>
    </row>
    <row r="2025" spans="1:5" x14ac:dyDescent="0.25">
      <c r="A2025" s="316"/>
      <c r="B2025" s="319"/>
      <c r="C2025" s="320"/>
      <c r="D2025" s="322"/>
      <c r="E2025" s="298" t="s">
        <v>1442</v>
      </c>
    </row>
    <row r="2026" spans="1:5" x14ac:dyDescent="0.25">
      <c r="A2026" s="323" t="s">
        <v>2433</v>
      </c>
      <c r="B2026" s="325" t="s">
        <v>2408</v>
      </c>
      <c r="C2026" s="326"/>
      <c r="D2026" s="329" t="s">
        <v>50</v>
      </c>
      <c r="E2026" s="295" t="s">
        <v>1441</v>
      </c>
    </row>
    <row r="2027" spans="1:5" x14ac:dyDescent="0.25">
      <c r="A2027" s="331"/>
      <c r="B2027" s="332"/>
      <c r="C2027" s="333"/>
      <c r="D2027" s="334"/>
      <c r="E2027" s="296" t="s">
        <v>1442</v>
      </c>
    </row>
    <row r="2028" spans="1:5" x14ac:dyDescent="0.25">
      <c r="A2028" s="315" t="s">
        <v>2434</v>
      </c>
      <c r="B2028" s="317" t="s">
        <v>2350</v>
      </c>
      <c r="C2028" s="318"/>
      <c r="D2028" s="321" t="s">
        <v>50</v>
      </c>
      <c r="E2028" s="297" t="s">
        <v>1441</v>
      </c>
    </row>
    <row r="2029" spans="1:5" x14ac:dyDescent="0.25">
      <c r="A2029" s="316"/>
      <c r="B2029" s="319"/>
      <c r="C2029" s="320"/>
      <c r="D2029" s="322"/>
      <c r="E2029" s="298" t="s">
        <v>1442</v>
      </c>
    </row>
    <row r="2030" spans="1:5" x14ac:dyDescent="0.25">
      <c r="A2030" s="323" t="s">
        <v>2435</v>
      </c>
      <c r="B2030" s="325" t="s">
        <v>2243</v>
      </c>
      <c r="C2030" s="326"/>
      <c r="D2030" s="329" t="s">
        <v>50</v>
      </c>
      <c r="E2030" s="295" t="s">
        <v>1441</v>
      </c>
    </row>
    <row r="2031" spans="1:5" x14ac:dyDescent="0.25">
      <c r="A2031" s="331"/>
      <c r="B2031" s="332"/>
      <c r="C2031" s="333"/>
      <c r="D2031" s="334"/>
      <c r="E2031" s="296" t="s">
        <v>1442</v>
      </c>
    </row>
    <row r="2032" spans="1:5" x14ac:dyDescent="0.25">
      <c r="A2032" s="315" t="s">
        <v>2436</v>
      </c>
      <c r="B2032" s="317" t="s">
        <v>2260</v>
      </c>
      <c r="C2032" s="318"/>
      <c r="D2032" s="321" t="s">
        <v>50</v>
      </c>
      <c r="E2032" s="297" t="s">
        <v>1441</v>
      </c>
    </row>
    <row r="2033" spans="1:5" x14ac:dyDescent="0.25">
      <c r="A2033" s="316"/>
      <c r="B2033" s="319"/>
      <c r="C2033" s="320"/>
      <c r="D2033" s="322"/>
      <c r="E2033" s="298" t="s">
        <v>1442</v>
      </c>
    </row>
    <row r="2034" spans="1:5" x14ac:dyDescent="0.25">
      <c r="A2034" s="323" t="s">
        <v>2437</v>
      </c>
      <c r="B2034" s="325" t="s">
        <v>2315</v>
      </c>
      <c r="C2034" s="326"/>
      <c r="D2034" s="329" t="s">
        <v>50</v>
      </c>
      <c r="E2034" s="295" t="s">
        <v>1441</v>
      </c>
    </row>
    <row r="2035" spans="1:5" x14ac:dyDescent="0.25">
      <c r="A2035" s="331"/>
      <c r="B2035" s="332"/>
      <c r="C2035" s="333"/>
      <c r="D2035" s="334"/>
      <c r="E2035" s="296" t="s">
        <v>1442</v>
      </c>
    </row>
    <row r="2036" spans="1:5" x14ac:dyDescent="0.25">
      <c r="A2036" s="315" t="s">
        <v>2438</v>
      </c>
      <c r="B2036" s="317" t="s">
        <v>2350</v>
      </c>
      <c r="C2036" s="318"/>
      <c r="D2036" s="321" t="s">
        <v>50</v>
      </c>
      <c r="E2036" s="297" t="s">
        <v>1441</v>
      </c>
    </row>
    <row r="2037" spans="1:5" x14ac:dyDescent="0.25">
      <c r="A2037" s="316"/>
      <c r="B2037" s="319"/>
      <c r="C2037" s="320"/>
      <c r="D2037" s="322"/>
      <c r="E2037" s="298" t="s">
        <v>1442</v>
      </c>
    </row>
    <row r="2038" spans="1:5" x14ac:dyDescent="0.25">
      <c r="A2038" s="323" t="s">
        <v>1866</v>
      </c>
      <c r="B2038" s="325" t="s">
        <v>2368</v>
      </c>
      <c r="C2038" s="326"/>
      <c r="D2038" s="329" t="s">
        <v>50</v>
      </c>
      <c r="E2038" s="295" t="s">
        <v>1441</v>
      </c>
    </row>
    <row r="2039" spans="1:5" x14ac:dyDescent="0.25">
      <c r="A2039" s="331"/>
      <c r="B2039" s="332"/>
      <c r="C2039" s="333"/>
      <c r="D2039" s="334"/>
      <c r="E2039" s="296" t="s">
        <v>1442</v>
      </c>
    </row>
    <row r="2040" spans="1:5" x14ac:dyDescent="0.25">
      <c r="A2040" s="315" t="s">
        <v>2439</v>
      </c>
      <c r="B2040" s="317" t="s">
        <v>2374</v>
      </c>
      <c r="C2040" s="318"/>
      <c r="D2040" s="321" t="s">
        <v>50</v>
      </c>
      <c r="E2040" s="297" t="s">
        <v>1441</v>
      </c>
    </row>
    <row r="2041" spans="1:5" x14ac:dyDescent="0.25">
      <c r="A2041" s="316"/>
      <c r="B2041" s="319"/>
      <c r="C2041" s="320"/>
      <c r="D2041" s="322"/>
      <c r="E2041" s="298" t="s">
        <v>1442</v>
      </c>
    </row>
    <row r="2042" spans="1:5" x14ac:dyDescent="0.25">
      <c r="A2042" s="323" t="s">
        <v>2440</v>
      </c>
      <c r="B2042" s="325" t="s">
        <v>2396</v>
      </c>
      <c r="C2042" s="326"/>
      <c r="D2042" s="329" t="s">
        <v>50</v>
      </c>
      <c r="E2042" s="295" t="s">
        <v>1441</v>
      </c>
    </row>
    <row r="2043" spans="1:5" x14ac:dyDescent="0.25">
      <c r="A2043" s="331"/>
      <c r="B2043" s="332"/>
      <c r="C2043" s="333"/>
      <c r="D2043" s="334"/>
      <c r="E2043" s="296" t="s">
        <v>1442</v>
      </c>
    </row>
    <row r="2044" spans="1:5" x14ac:dyDescent="0.25">
      <c r="A2044" s="315" t="s">
        <v>2441</v>
      </c>
      <c r="B2044" s="317" t="s">
        <v>2218</v>
      </c>
      <c r="C2044" s="318"/>
      <c r="D2044" s="321" t="s">
        <v>50</v>
      </c>
      <c r="E2044" s="297" t="s">
        <v>1441</v>
      </c>
    </row>
    <row r="2045" spans="1:5" x14ac:dyDescent="0.25">
      <c r="A2045" s="316"/>
      <c r="B2045" s="319"/>
      <c r="C2045" s="320"/>
      <c r="D2045" s="322"/>
      <c r="E2045" s="298" t="s">
        <v>1442</v>
      </c>
    </row>
    <row r="2046" spans="1:5" x14ac:dyDescent="0.25">
      <c r="A2046" s="323" t="s">
        <v>2442</v>
      </c>
      <c r="B2046" s="325" t="s">
        <v>2243</v>
      </c>
      <c r="C2046" s="326"/>
      <c r="D2046" s="329" t="s">
        <v>50</v>
      </c>
      <c r="E2046" s="295" t="s">
        <v>1441</v>
      </c>
    </row>
    <row r="2047" spans="1:5" x14ac:dyDescent="0.25">
      <c r="A2047" s="331"/>
      <c r="B2047" s="332"/>
      <c r="C2047" s="333"/>
      <c r="D2047" s="334"/>
      <c r="E2047" s="296" t="s">
        <v>1442</v>
      </c>
    </row>
    <row r="2048" spans="1:5" x14ac:dyDescent="0.25">
      <c r="A2048" s="315" t="s">
        <v>2408</v>
      </c>
      <c r="B2048" s="317"/>
      <c r="C2048" s="318"/>
      <c r="D2048" s="321" t="s">
        <v>50</v>
      </c>
      <c r="E2048" s="297" t="s">
        <v>1441</v>
      </c>
    </row>
    <row r="2049" spans="1:5" x14ac:dyDescent="0.25">
      <c r="A2049" s="316"/>
      <c r="B2049" s="319"/>
      <c r="C2049" s="320"/>
      <c r="D2049" s="322"/>
      <c r="E2049" s="298" t="s">
        <v>1442</v>
      </c>
    </row>
    <row r="2050" spans="1:5" x14ac:dyDescent="0.25">
      <c r="A2050" s="323" t="s">
        <v>2266</v>
      </c>
      <c r="B2050" s="325"/>
      <c r="C2050" s="326"/>
      <c r="D2050" s="329" t="s">
        <v>50</v>
      </c>
      <c r="E2050" s="295" t="s">
        <v>1441</v>
      </c>
    </row>
    <row r="2051" spans="1:5" ht="14.4" thickBot="1" x14ac:dyDescent="0.3">
      <c r="A2051" s="324"/>
      <c r="B2051" s="327"/>
      <c r="C2051" s="328"/>
      <c r="D2051" s="330"/>
      <c r="E2051" s="299" t="s">
        <v>1442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R7" sqref="R7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6" t="s">
        <v>54</v>
      </c>
      <c r="N1" s="346"/>
    </row>
    <row r="2" spans="1:14" x14ac:dyDescent="0.6">
      <c r="A2" s="347" t="s">
        <v>55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6">
      <c r="A3" s="347" t="str">
        <f>'1.สรุปรายงานการส่งงบ '!A3:H3</f>
        <v xml:space="preserve">สำหรับเดือน ธันวาคม  2564  ปีงบประมาณ 2565 (ข้อมูล ณ วันที่ 26 มกราคม 2565 เวลา 09.30 น.) 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x14ac:dyDescent="0.6">
      <c r="A4" s="348" t="s">
        <v>56</v>
      </c>
      <c r="B4" s="348"/>
      <c r="C4" s="349" t="s">
        <v>57</v>
      </c>
      <c r="D4" s="349"/>
      <c r="E4" s="348" t="s">
        <v>58</v>
      </c>
      <c r="F4" s="348"/>
      <c r="G4" s="350" t="s">
        <v>59</v>
      </c>
      <c r="H4" s="350"/>
      <c r="I4" s="350" t="s">
        <v>60</v>
      </c>
      <c r="J4" s="350"/>
      <c r="K4" s="350" t="s">
        <v>61</v>
      </c>
      <c r="L4" s="350"/>
      <c r="M4" s="350" t="s">
        <v>62</v>
      </c>
      <c r="N4" s="350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40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40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45</v>
      </c>
      <c r="C8" s="12" t="s">
        <v>73</v>
      </c>
      <c r="D8" s="61">
        <v>45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45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40</v>
      </c>
      <c r="E9" s="3" t="s">
        <v>81</v>
      </c>
      <c r="F9" s="61">
        <v>40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45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3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50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40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45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45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49.166666666666664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48.571428571428569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45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40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49</v>
      </c>
    </row>
    <row r="28" spans="1:14" ht="21.6" thickTop="1" x14ac:dyDescent="0.6"/>
    <row r="33" spans="2:8" x14ac:dyDescent="0.6">
      <c r="D33" s="49"/>
      <c r="E33" s="49"/>
      <c r="F33" s="49"/>
      <c r="G33" s="49"/>
      <c r="H33" s="49"/>
    </row>
    <row r="35" spans="2:8" x14ac:dyDescent="0.6">
      <c r="B35" s="4" t="s">
        <v>585</v>
      </c>
      <c r="D35" s="4" t="s">
        <v>63</v>
      </c>
      <c r="E35" s="4" t="s">
        <v>64</v>
      </c>
      <c r="F35" s="4" t="s">
        <v>586</v>
      </c>
      <c r="G35" s="4" t="s">
        <v>587</v>
      </c>
      <c r="H35" s="4" t="s">
        <v>52</v>
      </c>
    </row>
    <row r="36" spans="2:8" x14ac:dyDescent="0.6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zoomScale="90" zoomScaleNormal="90" workbookViewId="0">
      <pane xSplit="2" ySplit="4" topLeftCell="C353" activePane="bottomRight" state="frozen"/>
      <selection activeCell="B12" sqref="B12"/>
      <selection pane="topRight" activeCell="B12" sqref="B12"/>
      <selection pane="bottomLeft" activeCell="B12" sqref="B12"/>
      <selection pane="bottomRight" sqref="A1:L1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2.5" style="92" customWidth="1"/>
    <col min="6" max="6" width="5.69921875" style="92" customWidth="1"/>
    <col min="7" max="7" width="18.8984375" style="92" customWidth="1"/>
    <col min="8" max="8" width="11.5" style="166" customWidth="1"/>
    <col min="9" max="9" width="4.8984375" style="204" customWidth="1"/>
    <col min="10" max="10" width="18.19921875" style="91" customWidth="1"/>
    <col min="11" max="11" width="17.59765625" style="90" customWidth="1"/>
    <col min="12" max="13" width="17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54" t="s">
        <v>583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88" t="s">
        <v>584</v>
      </c>
      <c r="N1" s="89"/>
      <c r="O1" s="89"/>
      <c r="P1" s="89"/>
    </row>
    <row r="2" spans="1:18" ht="24" customHeight="1" x14ac:dyDescent="0.7">
      <c r="A2" s="355" t="str">
        <f>'1.สรุปรายงานการส่งงบ '!A3:H3</f>
        <v xml:space="preserve">สำหรับเดือน ธันวาคม  2564  ปีงบประมาณ 2565 (ข้อมูล ณ วันที่ 26 มกราคม 2565 เวลา 09.30 น.) 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93"/>
      <c r="N2" s="94"/>
      <c r="O2" s="94"/>
      <c r="P2" s="94"/>
    </row>
    <row r="3" spans="1:18" s="95" customFormat="1" ht="36.75" customHeight="1" x14ac:dyDescent="0.25">
      <c r="A3" s="362" t="s">
        <v>51</v>
      </c>
      <c r="B3" s="362" t="s">
        <v>149</v>
      </c>
      <c r="C3" s="362" t="s">
        <v>150</v>
      </c>
      <c r="D3" s="362" t="s">
        <v>151</v>
      </c>
      <c r="E3" s="362" t="s">
        <v>63</v>
      </c>
      <c r="F3" s="362" t="s">
        <v>152</v>
      </c>
      <c r="G3" s="362" t="s">
        <v>153</v>
      </c>
      <c r="H3" s="374" t="s">
        <v>154</v>
      </c>
      <c r="I3" s="362" t="s">
        <v>155</v>
      </c>
      <c r="J3" s="371" t="s">
        <v>156</v>
      </c>
      <c r="K3" s="372" t="s">
        <v>157</v>
      </c>
      <c r="L3" s="364" t="s">
        <v>579</v>
      </c>
      <c r="M3" s="364" t="s">
        <v>10</v>
      </c>
      <c r="N3" s="367" t="s">
        <v>158</v>
      </c>
      <c r="O3" s="368"/>
      <c r="P3" s="369"/>
      <c r="Q3" s="370" t="s">
        <v>11</v>
      </c>
      <c r="R3" s="366" t="s">
        <v>582</v>
      </c>
    </row>
    <row r="4" spans="1:18" s="95" customFormat="1" ht="55.8" customHeight="1" x14ac:dyDescent="0.25">
      <c r="A4" s="363"/>
      <c r="B4" s="363"/>
      <c r="C4" s="363"/>
      <c r="D4" s="363"/>
      <c r="E4" s="363"/>
      <c r="F4" s="363"/>
      <c r="G4" s="363"/>
      <c r="H4" s="375"/>
      <c r="I4" s="363"/>
      <c r="J4" s="371"/>
      <c r="K4" s="373"/>
      <c r="L4" s="365"/>
      <c r="M4" s="365"/>
      <c r="N4" s="96" t="s">
        <v>159</v>
      </c>
      <c r="O4" s="96" t="s">
        <v>160</v>
      </c>
      <c r="P4" s="96" t="s">
        <v>53</v>
      </c>
      <c r="Q4" s="370"/>
      <c r="R4" s="366"/>
    </row>
    <row r="5" spans="1:18" x14ac:dyDescent="0.7">
      <c r="A5" s="97">
        <v>1</v>
      </c>
      <c r="B5" s="98" t="s">
        <v>45</v>
      </c>
      <c r="C5" s="98" t="s">
        <v>161</v>
      </c>
      <c r="D5" s="98" t="s">
        <v>1405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x14ac:dyDescent="0.7">
      <c r="A6" s="97">
        <v>2</v>
      </c>
      <c r="B6" s="98" t="s">
        <v>45</v>
      </c>
      <c r="C6" s="98" t="s">
        <v>165</v>
      </c>
      <c r="D6" s="98" t="s">
        <v>1405</v>
      </c>
      <c r="E6" s="98" t="s">
        <v>162</v>
      </c>
      <c r="F6" s="98" t="s">
        <v>166</v>
      </c>
      <c r="G6" s="98" t="s">
        <v>1419</v>
      </c>
      <c r="H6" s="99">
        <v>8185</v>
      </c>
      <c r="I6" s="97">
        <v>5</v>
      </c>
      <c r="J6" s="100">
        <f>บึงกาฬ!F10</f>
        <v>1475373.01</v>
      </c>
      <c r="K6" s="101">
        <f>บึงกาฬ!AL10</f>
        <v>1416475.9500000002</v>
      </c>
      <c r="L6" s="102">
        <f>บึงกาฬ!AM10</f>
        <v>1169238.45</v>
      </c>
      <c r="M6" s="102">
        <f>บึงกาฬ!AN10</f>
        <v>1104051.53</v>
      </c>
      <c r="N6" s="98"/>
      <c r="O6" s="98"/>
      <c r="P6" s="98"/>
      <c r="Q6" s="90">
        <f>L6-M6</f>
        <v>65186.919999999925</v>
      </c>
      <c r="R6" s="91">
        <f>L6/H6</f>
        <v>142.85136835675016</v>
      </c>
    </row>
    <row r="7" spans="1:18" x14ac:dyDescent="0.7">
      <c r="A7" s="97">
        <v>3</v>
      </c>
      <c r="B7" s="98" t="s">
        <v>45</v>
      </c>
      <c r="C7" s="98" t="s">
        <v>168</v>
      </c>
      <c r="D7" s="98" t="s">
        <v>1405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863128.19</v>
      </c>
      <c r="K7" s="101">
        <f>บึงกาฬ!AL11</f>
        <v>828668.74</v>
      </c>
      <c r="L7" s="102">
        <f>บึงกาฬ!AM11</f>
        <v>714424.62</v>
      </c>
      <c r="M7" s="102">
        <f>บึงกาฬ!AN11</f>
        <v>783556.34000000008</v>
      </c>
      <c r="N7" s="98"/>
      <c r="O7" s="98"/>
      <c r="P7" s="98"/>
      <c r="Q7" s="90">
        <f t="shared" ref="Q7:Q70" si="0">L7-M7</f>
        <v>-69131.720000000088</v>
      </c>
      <c r="R7" s="91">
        <f t="shared" ref="R7:R70" si="1">L7/H7</f>
        <v>164.91796398891967</v>
      </c>
    </row>
    <row r="8" spans="1:18" x14ac:dyDescent="0.7">
      <c r="A8" s="97">
        <v>4</v>
      </c>
      <c r="B8" s="98" t="s">
        <v>45</v>
      </c>
      <c r="C8" s="98" t="s">
        <v>170</v>
      </c>
      <c r="D8" s="98" t="s">
        <v>1405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649231.38</v>
      </c>
      <c r="K8" s="101">
        <f>บึงกาฬ!AL12</f>
        <v>523159.84999999986</v>
      </c>
      <c r="L8" s="102">
        <f>บึงกาฬ!AM12</f>
        <v>1138054.26</v>
      </c>
      <c r="M8" s="102">
        <f>บึงกาฬ!AN12</f>
        <v>847448.3600000001</v>
      </c>
      <c r="N8" s="98"/>
      <c r="O8" s="98"/>
      <c r="P8" s="98"/>
      <c r="Q8" s="90">
        <f t="shared" si="0"/>
        <v>290605.89999999991</v>
      </c>
      <c r="R8" s="91">
        <f t="shared" si="1"/>
        <v>381.00243053230668</v>
      </c>
    </row>
    <row r="9" spans="1:18" x14ac:dyDescent="0.7">
      <c r="A9" s="97">
        <v>5</v>
      </c>
      <c r="B9" s="98" t="s">
        <v>45</v>
      </c>
      <c r="C9" s="98" t="s">
        <v>172</v>
      </c>
      <c r="D9" s="98" t="s">
        <v>1405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1290177.6599999999</v>
      </c>
      <c r="K9" s="101">
        <f>บึงกาฬ!AL13</f>
        <v>1234604.93</v>
      </c>
      <c r="L9" s="102">
        <f>บึงกาฬ!AM13</f>
        <v>612222.24</v>
      </c>
      <c r="M9" s="102">
        <f>บึงกาฬ!AN13</f>
        <v>636415.72</v>
      </c>
      <c r="N9" s="98"/>
      <c r="O9" s="98"/>
      <c r="P9" s="98"/>
      <c r="Q9" s="90">
        <f t="shared" si="0"/>
        <v>-24193.479999999981</v>
      </c>
      <c r="R9" s="91">
        <f t="shared" si="1"/>
        <v>269.82029087703836</v>
      </c>
    </row>
    <row r="10" spans="1:18" x14ac:dyDescent="0.7">
      <c r="A10" s="97">
        <v>6</v>
      </c>
      <c r="B10" s="98" t="s">
        <v>45</v>
      </c>
      <c r="C10" s="98" t="s">
        <v>174</v>
      </c>
      <c r="D10" s="98" t="s">
        <v>1405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874426.14</v>
      </c>
      <c r="K10" s="101">
        <f>บึงกาฬ!AL14</f>
        <v>670255.21000000008</v>
      </c>
      <c r="L10" s="102">
        <f>บึงกาฬ!AM14</f>
        <v>1062983.24</v>
      </c>
      <c r="M10" s="102">
        <f>บึงกาฬ!AN14</f>
        <v>1035335.46</v>
      </c>
      <c r="N10" s="98"/>
      <c r="O10" s="98"/>
      <c r="P10" s="98"/>
      <c r="Q10" s="90">
        <f t="shared" si="0"/>
        <v>27647.780000000028</v>
      </c>
      <c r="R10" s="91">
        <f t="shared" si="1"/>
        <v>155.49784084259801</v>
      </c>
    </row>
    <row r="11" spans="1:18" x14ac:dyDescent="0.7">
      <c r="A11" s="97">
        <v>7</v>
      </c>
      <c r="B11" s="98" t="s">
        <v>45</v>
      </c>
      <c r="C11" s="98" t="s">
        <v>176</v>
      </c>
      <c r="D11" s="98" t="s">
        <v>1405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771599.58</v>
      </c>
      <c r="K11" s="101">
        <f>บึงกาฬ!AL15</f>
        <v>1009141.07</v>
      </c>
      <c r="L11" s="102">
        <f>บึงกาฬ!AM15</f>
        <v>636849.56000000006</v>
      </c>
      <c r="M11" s="102">
        <f>บึงกาฬ!AN15</f>
        <v>812622.49</v>
      </c>
      <c r="N11" s="98"/>
      <c r="O11" s="98"/>
      <c r="P11" s="98"/>
      <c r="Q11" s="90">
        <f t="shared" si="0"/>
        <v>-175772.92999999993</v>
      </c>
      <c r="R11" s="91">
        <f t="shared" si="1"/>
        <v>118.32953548866594</v>
      </c>
    </row>
    <row r="12" spans="1:18" x14ac:dyDescent="0.7">
      <c r="A12" s="97">
        <v>8</v>
      </c>
      <c r="B12" s="98" t="s">
        <v>45</v>
      </c>
      <c r="C12" s="98" t="s">
        <v>178</v>
      </c>
      <c r="D12" s="98" t="s">
        <v>1405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187510.6</v>
      </c>
      <c r="K12" s="101">
        <f>บึงกาฬ!AL16</f>
        <v>290975.14</v>
      </c>
      <c r="L12" s="102">
        <f>บึงกาฬ!AM16</f>
        <v>296298.02</v>
      </c>
      <c r="M12" s="102">
        <f>บึงกาฬ!AN16</f>
        <v>507814.37</v>
      </c>
      <c r="N12" s="98"/>
      <c r="O12" s="98"/>
      <c r="P12" s="98"/>
      <c r="Q12" s="90">
        <f t="shared" si="0"/>
        <v>-211516.34999999998</v>
      </c>
      <c r="R12" s="91">
        <f t="shared" si="1"/>
        <v>53.28142780075526</v>
      </c>
    </row>
    <row r="13" spans="1:18" x14ac:dyDescent="0.7">
      <c r="A13" s="97">
        <v>9</v>
      </c>
      <c r="B13" s="98" t="s">
        <v>45</v>
      </c>
      <c r="C13" s="98" t="s">
        <v>180</v>
      </c>
      <c r="D13" s="98" t="s">
        <v>1405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580909.52</v>
      </c>
      <c r="K13" s="101">
        <f>บึงกาฬ!AL17</f>
        <v>516854.81000000006</v>
      </c>
      <c r="L13" s="102">
        <f>บึงกาฬ!AM17</f>
        <v>546355.33000000007</v>
      </c>
      <c r="M13" s="102">
        <f>บึงกาฬ!AN17</f>
        <v>513895.55</v>
      </c>
      <c r="N13" s="98"/>
      <c r="O13" s="98"/>
      <c r="P13" s="98"/>
      <c r="Q13" s="90">
        <f t="shared" si="0"/>
        <v>32459.780000000086</v>
      </c>
      <c r="R13" s="91">
        <f t="shared" si="1"/>
        <v>137.41331237424549</v>
      </c>
    </row>
    <row r="14" spans="1:18" x14ac:dyDescent="0.7">
      <c r="A14" s="97">
        <v>10</v>
      </c>
      <c r="B14" s="98" t="s">
        <v>45</v>
      </c>
      <c r="C14" s="98" t="s">
        <v>182</v>
      </c>
      <c r="D14" s="98" t="s">
        <v>1405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622390.43999999994</v>
      </c>
      <c r="K14" s="101">
        <f>บึงกาฬ!AL18</f>
        <v>288427.39999999991</v>
      </c>
      <c r="L14" s="102">
        <f>บึงกาฬ!AM18</f>
        <v>439255.43000000005</v>
      </c>
      <c r="M14" s="102">
        <f>บึงกาฬ!AN18</f>
        <v>541368.97</v>
      </c>
      <c r="N14" s="98"/>
      <c r="O14" s="98"/>
      <c r="P14" s="98"/>
      <c r="Q14" s="90">
        <f t="shared" si="0"/>
        <v>-102113.53999999992</v>
      </c>
      <c r="R14" s="91">
        <f t="shared" si="1"/>
        <v>165.0715633220594</v>
      </c>
    </row>
    <row r="15" spans="1:18" x14ac:dyDescent="0.7">
      <c r="A15" s="97">
        <v>11</v>
      </c>
      <c r="B15" s="98" t="s">
        <v>45</v>
      </c>
      <c r="C15" s="98" t="s">
        <v>184</v>
      </c>
      <c r="D15" s="98" t="s">
        <v>1405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556346.56000000006</v>
      </c>
      <c r="K15" s="101">
        <f>บึงกาฬ!AL19</f>
        <v>706183.64000000013</v>
      </c>
      <c r="L15" s="102">
        <f>บึงกาฬ!AM19</f>
        <v>874336.67999999993</v>
      </c>
      <c r="M15" s="102">
        <f>บึงกาฬ!AN19</f>
        <v>851002.11</v>
      </c>
      <c r="N15" s="98"/>
      <c r="O15" s="98"/>
      <c r="P15" s="98"/>
      <c r="Q15" s="90">
        <f t="shared" si="0"/>
        <v>23334.569999999949</v>
      </c>
      <c r="R15" s="91">
        <f t="shared" si="1"/>
        <v>211.90903538536111</v>
      </c>
    </row>
    <row r="16" spans="1:18" x14ac:dyDescent="0.7">
      <c r="A16" s="97">
        <v>12</v>
      </c>
      <c r="B16" s="98" t="s">
        <v>45</v>
      </c>
      <c r="C16" s="98" t="s">
        <v>186</v>
      </c>
      <c r="D16" s="98" t="s">
        <v>1405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399433.08</v>
      </c>
      <c r="K16" s="101">
        <f>บึงกาฬ!AL20</f>
        <v>-399660.11000000004</v>
      </c>
      <c r="L16" s="102">
        <f>บึงกาฬ!AM20</f>
        <v>972251.02</v>
      </c>
      <c r="M16" s="102">
        <f>บึงกาฬ!AN20</f>
        <v>1085755.8999999999</v>
      </c>
      <c r="N16" s="98"/>
      <c r="O16" s="98"/>
      <c r="P16" s="98"/>
      <c r="Q16" s="90">
        <f t="shared" si="0"/>
        <v>-113504.87999999989</v>
      </c>
      <c r="R16" s="91">
        <f t="shared" si="1"/>
        <v>137.42063886925794</v>
      </c>
    </row>
    <row r="17" spans="1:18" x14ac:dyDescent="0.7">
      <c r="A17" s="97">
        <v>13</v>
      </c>
      <c r="B17" s="98" t="s">
        <v>45</v>
      </c>
      <c r="C17" s="98" t="s">
        <v>188</v>
      </c>
      <c r="D17" s="98" t="s">
        <v>1405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451463.32</v>
      </c>
      <c r="K17" s="101">
        <f>บึงกาฬ!AL21</f>
        <v>442854.86</v>
      </c>
      <c r="L17" s="102">
        <f>บึงกาฬ!AM21</f>
        <v>657558.71</v>
      </c>
      <c r="M17" s="102">
        <f>บึงกาฬ!AN21</f>
        <v>822271.70000000007</v>
      </c>
      <c r="N17" s="98"/>
      <c r="O17" s="98"/>
      <c r="P17" s="98"/>
      <c r="Q17" s="90">
        <f t="shared" si="0"/>
        <v>-164712.99000000011</v>
      </c>
      <c r="R17" s="91">
        <f t="shared" si="1"/>
        <v>156.74820262216923</v>
      </c>
    </row>
    <row r="18" spans="1:18" x14ac:dyDescent="0.7">
      <c r="A18" s="97">
        <v>14</v>
      </c>
      <c r="B18" s="98" t="s">
        <v>45</v>
      </c>
      <c r="C18" s="98" t="s">
        <v>190</v>
      </c>
      <c r="D18" s="98" t="s">
        <v>1405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953561.12</v>
      </c>
      <c r="K18" s="101">
        <f>บึงกาฬ!AL22</f>
        <v>445498.92999999993</v>
      </c>
      <c r="L18" s="102">
        <f>บึงกาฬ!AM22</f>
        <v>789841.88</v>
      </c>
      <c r="M18" s="102">
        <f>บึงกาฬ!AN22</f>
        <v>1292167.72</v>
      </c>
      <c r="N18" s="98"/>
      <c r="O18" s="98"/>
      <c r="P18" s="98"/>
      <c r="Q18" s="90">
        <f t="shared" si="0"/>
        <v>-502325.83999999997</v>
      </c>
      <c r="R18" s="91">
        <f t="shared" si="1"/>
        <v>199.30403229876356</v>
      </c>
    </row>
    <row r="19" spans="1:18" x14ac:dyDescent="0.7">
      <c r="A19" s="97">
        <v>15</v>
      </c>
      <c r="B19" s="98" t="s">
        <v>45</v>
      </c>
      <c r="C19" s="98" t="s">
        <v>192</v>
      </c>
      <c r="D19" s="98" t="s">
        <v>1405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512760.5</v>
      </c>
      <c r="K19" s="101">
        <f>บึงกาฬ!AL23</f>
        <v>634186.74</v>
      </c>
      <c r="L19" s="102">
        <f>บึงกาฬ!AM23</f>
        <v>445852.32</v>
      </c>
      <c r="M19" s="102">
        <f>บึงกาฬ!AN23</f>
        <v>461061.6</v>
      </c>
      <c r="N19" s="98"/>
      <c r="O19" s="98"/>
      <c r="P19" s="98"/>
      <c r="Q19" s="90">
        <f t="shared" si="0"/>
        <v>-15209.27999999997</v>
      </c>
      <c r="R19" s="91">
        <f t="shared" si="1"/>
        <v>376.88277261200341</v>
      </c>
    </row>
    <row r="20" spans="1:18" s="109" customForma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10188311.1</v>
      </c>
      <c r="K20" s="106">
        <f>SUM(K5:K19)</f>
        <v>8607627.1600000001</v>
      </c>
      <c r="L20" s="106">
        <f>SUM(L5:L19)</f>
        <v>10355521.76</v>
      </c>
      <c r="M20" s="106">
        <f>SUM(M5:M19)</f>
        <v>11294767.82</v>
      </c>
      <c r="N20" s="104">
        <v>14</v>
      </c>
      <c r="O20" s="104">
        <v>14</v>
      </c>
      <c r="P20" s="104">
        <f>N20-O20</f>
        <v>0</v>
      </c>
      <c r="Q20" s="107">
        <f t="shared" si="0"/>
        <v>-939246.06000000052</v>
      </c>
      <c r="R20" s="108">
        <f>L20/H20</f>
        <v>165.07821906234557</v>
      </c>
    </row>
    <row r="21" spans="1:18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418518.63</v>
      </c>
      <c r="K22" s="101">
        <f>บึงกาฬ!AL24</f>
        <v>451501.01</v>
      </c>
      <c r="L22" s="102">
        <f>บึงกาฬ!AM24</f>
        <v>1313740.0299999998</v>
      </c>
      <c r="M22" s="102">
        <f>บึงกาฬ!AN24</f>
        <v>1074662.8799999999</v>
      </c>
      <c r="N22" s="98"/>
      <c r="O22" s="98"/>
      <c r="P22" s="98"/>
      <c r="Q22" s="90">
        <f t="shared" si="0"/>
        <v>239077.14999999991</v>
      </c>
      <c r="R22" s="91">
        <f t="shared" si="1"/>
        <v>213.13108857884487</v>
      </c>
    </row>
    <row r="23" spans="1:18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288919.45</v>
      </c>
      <c r="K23" s="101">
        <f>บึงกาฬ!AL25</f>
        <v>336507.97</v>
      </c>
      <c r="L23" s="102">
        <f>บึงกาฬ!AM25</f>
        <v>711593.54</v>
      </c>
      <c r="M23" s="102">
        <f>บึงกาฬ!AN25</f>
        <v>470628.37</v>
      </c>
      <c r="N23" s="98"/>
      <c r="O23" s="98"/>
      <c r="P23" s="98"/>
      <c r="Q23" s="90">
        <f t="shared" si="0"/>
        <v>240965.17000000004</v>
      </c>
      <c r="R23" s="91">
        <f t="shared" si="1"/>
        <v>164.07506110214436</v>
      </c>
    </row>
    <row r="24" spans="1:18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383840.17</v>
      </c>
      <c r="K24" s="101">
        <f>บึงกาฬ!AL26</f>
        <v>2064662.2599999998</v>
      </c>
      <c r="L24" s="102">
        <f>บึงกาฬ!AM26</f>
        <v>995657.16</v>
      </c>
      <c r="M24" s="102">
        <f>บึงกาฬ!AN26</f>
        <v>584900.9</v>
      </c>
      <c r="N24" s="98"/>
      <c r="O24" s="98"/>
      <c r="P24" s="98"/>
      <c r="Q24" s="90">
        <f t="shared" si="0"/>
        <v>410756.26</v>
      </c>
      <c r="R24" s="91">
        <f t="shared" si="1"/>
        <v>269.46066576454672</v>
      </c>
    </row>
    <row r="25" spans="1:18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บึงกาฬ!AL27</f>
        <v>198041.58</v>
      </c>
      <c r="L25" s="102">
        <f>บึงกาฬ!AM27</f>
        <v>180832</v>
      </c>
      <c r="M25" s="102">
        <f>บึงกาฬ!AN27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18560.66</v>
      </c>
      <c r="K26" s="101">
        <f>บึงกาฬ!AL28</f>
        <v>20902.28</v>
      </c>
      <c r="L26" s="102">
        <f>บึงกาฬ!AM28</f>
        <v>264239.08999999997</v>
      </c>
      <c r="M26" s="102">
        <f>บึงกาฬ!AN28</f>
        <v>498968.93</v>
      </c>
      <c r="N26" s="98"/>
      <c r="O26" s="98"/>
      <c r="P26" s="98"/>
      <c r="Q26" s="90">
        <f t="shared" si="0"/>
        <v>-234729.84000000003</v>
      </c>
      <c r="R26" s="91">
        <f t="shared" si="1"/>
        <v>98.780968224299059</v>
      </c>
    </row>
    <row r="27" spans="1:18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653494.46</v>
      </c>
      <c r="K27" s="101">
        <f>บึงกาฬ!AL29</f>
        <v>397838.31999999995</v>
      </c>
      <c r="L27" s="102">
        <f>บึงกาฬ!AM29</f>
        <v>636277.97</v>
      </c>
      <c r="M27" s="102">
        <f>บึงกาฬ!AN29</f>
        <v>300032.37999999995</v>
      </c>
      <c r="N27" s="98"/>
      <c r="O27" s="98"/>
      <c r="P27" s="98"/>
      <c r="Q27" s="90">
        <f t="shared" si="0"/>
        <v>336245.59</v>
      </c>
      <c r="R27" s="91">
        <f t="shared" si="1"/>
        <v>198.96121638524076</v>
      </c>
    </row>
    <row r="28" spans="1:18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609127.46</v>
      </c>
      <c r="K28" s="101">
        <f>บึงกาฬ!AL30</f>
        <v>1159602.48</v>
      </c>
      <c r="L28" s="102">
        <f>บึงกาฬ!AM30</f>
        <v>1000344.33</v>
      </c>
      <c r="M28" s="102">
        <f>บึงกาฬ!AN30</f>
        <v>416098.05000000005</v>
      </c>
      <c r="N28" s="98"/>
      <c r="O28" s="98"/>
      <c r="P28" s="98"/>
      <c r="Q28" s="90">
        <f t="shared" si="0"/>
        <v>584246.27999999991</v>
      </c>
      <c r="R28" s="91">
        <f t="shared" si="1"/>
        <v>539.85123043712895</v>
      </c>
    </row>
    <row r="29" spans="1:18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429794.08</v>
      </c>
      <c r="K29" s="101">
        <f>บึงกาฬ!AL31</f>
        <v>434850.78</v>
      </c>
      <c r="L29" s="102">
        <f>บึงกาฬ!AM31</f>
        <v>937724.13</v>
      </c>
      <c r="M29" s="102">
        <f>บึงกาฬ!AN31</f>
        <v>774050.27</v>
      </c>
      <c r="N29" s="98"/>
      <c r="O29" s="98"/>
      <c r="P29" s="98"/>
      <c r="Q29" s="90">
        <f t="shared" si="0"/>
        <v>163673.85999999999</v>
      </c>
      <c r="R29" s="91">
        <f t="shared" si="1"/>
        <v>330.53370814240395</v>
      </c>
    </row>
    <row r="30" spans="1:18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1053331.1000000001</v>
      </c>
      <c r="K30" s="101">
        <f>บึงกาฬ!AL32</f>
        <v>1121065.2200000002</v>
      </c>
      <c r="L30" s="102">
        <f>บึงกาฬ!AM32</f>
        <v>1702630.28</v>
      </c>
      <c r="M30" s="102">
        <f>บึงกาฬ!AN32</f>
        <v>912889.37</v>
      </c>
      <c r="N30" s="98"/>
      <c r="O30" s="98"/>
      <c r="P30" s="98"/>
      <c r="Q30" s="90">
        <f t="shared" si="0"/>
        <v>789740.91</v>
      </c>
      <c r="R30" s="91">
        <f t="shared" si="1"/>
        <v>245.01802849330841</v>
      </c>
    </row>
    <row r="31" spans="1:18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504860.44</v>
      </c>
      <c r="K31" s="101">
        <f>บึงกาฬ!AL33</f>
        <v>541484.73</v>
      </c>
      <c r="L31" s="102">
        <f>บึงกาฬ!AM33</f>
        <v>570621.41</v>
      </c>
      <c r="M31" s="102">
        <f>บึงกาฬ!AN33</f>
        <v>110021.95999999999</v>
      </c>
      <c r="N31" s="98"/>
      <c r="O31" s="98"/>
      <c r="P31" s="98"/>
      <c r="Q31" s="90">
        <f t="shared" si="0"/>
        <v>460599.45000000007</v>
      </c>
      <c r="R31" s="91">
        <f t="shared" si="1"/>
        <v>108.79340514775977</v>
      </c>
    </row>
    <row r="32" spans="1:18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643204.09</v>
      </c>
      <c r="K32" s="101">
        <f>บึงกาฬ!AL34</f>
        <v>964591.11</v>
      </c>
      <c r="L32" s="102">
        <f>บึงกาฬ!AM34</f>
        <v>308315.59999999998</v>
      </c>
      <c r="M32" s="102">
        <f>บึงกาฬ!AN34</f>
        <v>313324.99</v>
      </c>
      <c r="N32" s="98"/>
      <c r="O32" s="98"/>
      <c r="P32" s="98"/>
      <c r="Q32" s="90">
        <f t="shared" si="0"/>
        <v>-5009.390000000014</v>
      </c>
      <c r="R32" s="91">
        <f t="shared" si="1"/>
        <v>62.716761594792509</v>
      </c>
    </row>
    <row r="33" spans="1:18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604121.66</v>
      </c>
      <c r="K33" s="101">
        <f>บึงกาฬ!AL35</f>
        <v>369142.27</v>
      </c>
      <c r="L33" s="102">
        <f>บึงกาฬ!AM35</f>
        <v>383198.59</v>
      </c>
      <c r="M33" s="102">
        <f>บึงกาฬ!AN35</f>
        <v>395921.70999999996</v>
      </c>
      <c r="N33" s="98"/>
      <c r="O33" s="98"/>
      <c r="P33" s="98"/>
      <c r="Q33" s="90">
        <f t="shared" si="0"/>
        <v>-12723.119999999937</v>
      </c>
      <c r="R33" s="91">
        <f t="shared" si="1"/>
        <v>256.83551608579091</v>
      </c>
    </row>
    <row r="34" spans="1:18" s="109" customForma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5802283.79</v>
      </c>
      <c r="K34" s="106">
        <f>SUM(K21:K33)</f>
        <v>8060190.0100000016</v>
      </c>
      <c r="L34" s="106">
        <f>SUM(L21:L33)</f>
        <v>9005174.1300000008</v>
      </c>
      <c r="M34" s="106">
        <f>SUM(M21:M33)</f>
        <v>6101974.4100000011</v>
      </c>
      <c r="N34" s="104">
        <v>12</v>
      </c>
      <c r="O34" s="104">
        <v>12</v>
      </c>
      <c r="P34" s="104">
        <f>N34-O34</f>
        <v>0</v>
      </c>
      <c r="Q34" s="107">
        <f t="shared" si="0"/>
        <v>2903199.7199999997</v>
      </c>
      <c r="R34" s="108">
        <f>L34/H34</f>
        <v>189.0175502707695</v>
      </c>
    </row>
    <row r="35" spans="1:18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998048.63</v>
      </c>
      <c r="K36" s="101">
        <f>บึงกาฬ!AL36</f>
        <v>521060.42999999993</v>
      </c>
      <c r="L36" s="102">
        <f>บึงกาฬ!AM36</f>
        <v>1279997.1200000001</v>
      </c>
      <c r="M36" s="102">
        <f>บึงกาฬ!AN36</f>
        <v>920205.34</v>
      </c>
      <c r="N36" s="98"/>
      <c r="O36" s="98"/>
      <c r="P36" s="98"/>
      <c r="Q36" s="90">
        <f t="shared" si="0"/>
        <v>359791.78000000014</v>
      </c>
      <c r="R36" s="91">
        <f t="shared" si="1"/>
        <v>204.37444036404281</v>
      </c>
    </row>
    <row r="37" spans="1:18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760072.24</v>
      </c>
      <c r="K37" s="101">
        <f>บึงกาฬ!AL37</f>
        <v>804731.47</v>
      </c>
      <c r="L37" s="102">
        <f>บึงกาฬ!AM37</f>
        <v>634892.25</v>
      </c>
      <c r="M37" s="102">
        <f>บึงกาฬ!AN37</f>
        <v>601298.19999999995</v>
      </c>
      <c r="N37" s="98"/>
      <c r="O37" s="98"/>
      <c r="P37" s="98"/>
      <c r="Q37" s="90">
        <f t="shared" si="0"/>
        <v>33594.050000000047</v>
      </c>
      <c r="R37" s="91">
        <f t="shared" si="1"/>
        <v>148.79124677759549</v>
      </c>
    </row>
    <row r="38" spans="1:18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1402</v>
      </c>
      <c r="H38" s="99">
        <v>5651</v>
      </c>
      <c r="I38" s="97">
        <v>4</v>
      </c>
      <c r="J38" s="100">
        <f>บึงกาฬ!F38</f>
        <v>354276.58</v>
      </c>
      <c r="K38" s="101">
        <f>บึงกาฬ!AL38</f>
        <v>353007.95000000007</v>
      </c>
      <c r="L38" s="102">
        <f>บึงกาฬ!AM38</f>
        <v>1330147.31</v>
      </c>
      <c r="M38" s="102">
        <f>บึงกาฬ!AN38</f>
        <v>1143093.5499999998</v>
      </c>
      <c r="N38" s="98"/>
      <c r="O38" s="98"/>
      <c r="P38" s="98"/>
      <c r="Q38" s="90">
        <f t="shared" si="0"/>
        <v>187053.76000000024</v>
      </c>
      <c r="R38" s="91">
        <f t="shared" si="1"/>
        <v>235.38264201026368</v>
      </c>
    </row>
    <row r="39" spans="1:18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563804.04</v>
      </c>
      <c r="K39" s="101">
        <f>บึงกาฬ!AL39</f>
        <v>617806.43000000005</v>
      </c>
      <c r="L39" s="102">
        <f>บึงกาฬ!AM39</f>
        <v>370121.67</v>
      </c>
      <c r="M39" s="102">
        <f>บึงกาฬ!AN39</f>
        <v>247523.78</v>
      </c>
      <c r="N39" s="98"/>
      <c r="O39" s="98"/>
      <c r="P39" s="98"/>
      <c r="Q39" s="90">
        <f t="shared" si="0"/>
        <v>122597.88999999998</v>
      </c>
      <c r="R39" s="91">
        <f t="shared" si="1"/>
        <v>147.51760462335591</v>
      </c>
    </row>
    <row r="40" spans="1:18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524685.82999999996</v>
      </c>
      <c r="K40" s="101">
        <f>บึงกาฬ!AL40</f>
        <v>555114.55000000005</v>
      </c>
      <c r="L40" s="102">
        <f>บึงกาฬ!AM40</f>
        <v>797440.83000000007</v>
      </c>
      <c r="M40" s="102">
        <f>บึงกาฬ!AN40</f>
        <v>701304.53</v>
      </c>
      <c r="N40" s="98"/>
      <c r="O40" s="98"/>
      <c r="P40" s="98"/>
      <c r="Q40" s="90">
        <f t="shared" si="0"/>
        <v>96136.300000000047</v>
      </c>
      <c r="R40" s="91">
        <f t="shared" si="1"/>
        <v>368.33294688221713</v>
      </c>
    </row>
    <row r="41" spans="1:18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307892.98</v>
      </c>
      <c r="K41" s="101">
        <f>บึงกาฬ!AL41</f>
        <v>452782.39999999991</v>
      </c>
      <c r="L41" s="102">
        <f>บึงกาฬ!AM41</f>
        <v>473720.53</v>
      </c>
      <c r="M41" s="102">
        <f>บึงกาฬ!AN41</f>
        <v>532449.36</v>
      </c>
      <c r="N41" s="98"/>
      <c r="O41" s="98"/>
      <c r="P41" s="98"/>
      <c r="Q41" s="90">
        <f t="shared" si="0"/>
        <v>-58728.829999999958</v>
      </c>
      <c r="R41" s="91">
        <f t="shared" si="1"/>
        <v>186.87200394477318</v>
      </c>
    </row>
    <row r="42" spans="1:18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693303.7</v>
      </c>
      <c r="K42" s="101">
        <f>บึงกาฬ!AL42</f>
        <v>767846.51</v>
      </c>
      <c r="L42" s="102">
        <f>บึงกาฬ!AM42</f>
        <v>1010445.0700000001</v>
      </c>
      <c r="M42" s="102">
        <f>บึงกาฬ!AN42</f>
        <v>752821.15999999992</v>
      </c>
      <c r="N42" s="98"/>
      <c r="O42" s="98"/>
      <c r="P42" s="98"/>
      <c r="Q42" s="90">
        <f t="shared" si="0"/>
        <v>257623.91000000015</v>
      </c>
      <c r="R42" s="91">
        <f t="shared" si="1"/>
        <v>221.39462532865909</v>
      </c>
    </row>
    <row r="43" spans="1:18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567633.03</v>
      </c>
      <c r="K43" s="101">
        <f>บึงกาฬ!AL43</f>
        <v>798070.56</v>
      </c>
      <c r="L43" s="102">
        <f>บึงกาฬ!AM43</f>
        <v>603568.19999999995</v>
      </c>
      <c r="M43" s="102">
        <f>บึงกาฬ!AN43</f>
        <v>490031.50999999995</v>
      </c>
      <c r="N43" s="98"/>
      <c r="O43" s="98"/>
      <c r="P43" s="98"/>
      <c r="Q43" s="90">
        <f t="shared" si="0"/>
        <v>113536.69</v>
      </c>
      <c r="R43" s="91">
        <f t="shared" si="1"/>
        <v>213.65246017699113</v>
      </c>
    </row>
    <row r="44" spans="1:18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451661.21</v>
      </c>
      <c r="K44" s="101">
        <f>บึงกาฬ!AL44</f>
        <v>494202.18000000005</v>
      </c>
      <c r="L44" s="102">
        <f>บึงกาฬ!AM44</f>
        <v>531712.84000000008</v>
      </c>
      <c r="M44" s="102">
        <f>บึงกาฬ!AN44</f>
        <v>622798.12</v>
      </c>
      <c r="N44" s="98"/>
      <c r="O44" s="98"/>
      <c r="P44" s="98"/>
      <c r="Q44" s="90">
        <f t="shared" si="0"/>
        <v>-91085.279999999912</v>
      </c>
      <c r="R44" s="91">
        <f t="shared" si="1"/>
        <v>152.04828138404349</v>
      </c>
    </row>
    <row r="45" spans="1:18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216383.69</v>
      </c>
      <c r="K45" s="101">
        <f>บึงกาฬ!AL45</f>
        <v>259586.56000000006</v>
      </c>
      <c r="L45" s="102">
        <f>บึงกาฬ!AM45</f>
        <v>944054.63</v>
      </c>
      <c r="M45" s="102">
        <f>บึงกาฬ!AN45</f>
        <v>844633.1</v>
      </c>
      <c r="N45" s="98" t="s">
        <v>223</v>
      </c>
      <c r="O45" s="98"/>
      <c r="P45" s="98"/>
      <c r="Q45" s="90">
        <f t="shared" si="0"/>
        <v>99421.530000000028</v>
      </c>
      <c r="R45" s="91">
        <f t="shared" si="1"/>
        <v>222.33976212906265</v>
      </c>
    </row>
    <row r="46" spans="1:18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345659.87</v>
      </c>
      <c r="K46" s="101">
        <f>บึงกาฬ!AL46</f>
        <v>360078.63999999996</v>
      </c>
      <c r="L46" s="102">
        <f>บึงกาฬ!AM46</f>
        <v>878043.62</v>
      </c>
      <c r="M46" s="102">
        <f>บึงกาฬ!AN46</f>
        <v>651846.88</v>
      </c>
      <c r="N46" s="98"/>
      <c r="O46" s="98"/>
      <c r="P46" s="98"/>
      <c r="Q46" s="90">
        <f t="shared" si="0"/>
        <v>226196.74</v>
      </c>
      <c r="R46" s="91">
        <f t="shared" si="1"/>
        <v>290.83922490891024</v>
      </c>
    </row>
    <row r="47" spans="1:18" s="109" customForma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5783421.8000000007</v>
      </c>
      <c r="K47" s="106">
        <f>SUM(K35:K46)</f>
        <v>5984287.6800000006</v>
      </c>
      <c r="L47" s="106">
        <f>SUM(L35:L46)</f>
        <v>8854144.0700000003</v>
      </c>
      <c r="M47" s="106">
        <f>SUM(M35:M46)</f>
        <v>7508005.5299999984</v>
      </c>
      <c r="N47" s="104">
        <v>11</v>
      </c>
      <c r="O47" s="104">
        <v>11</v>
      </c>
      <c r="P47" s="104">
        <f>N47-O47</f>
        <v>0</v>
      </c>
      <c r="Q47" s="107">
        <f t="shared" si="0"/>
        <v>1346138.5400000019</v>
      </c>
      <c r="R47" s="108">
        <f>L47/H47</f>
        <v>213.14229484124118</v>
      </c>
    </row>
    <row r="48" spans="1:18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222584.14</v>
      </c>
      <c r="K49" s="101">
        <f>บึงกาฬ!AL47</f>
        <v>245557.19</v>
      </c>
      <c r="L49" s="102">
        <f>บึงกาฬ!AM47</f>
        <v>303616.07999999996</v>
      </c>
      <c r="M49" s="102">
        <f>บึงกาฬ!AN47</f>
        <v>337465.91000000003</v>
      </c>
      <c r="N49" s="98"/>
      <c r="O49" s="98"/>
      <c r="P49" s="98"/>
      <c r="Q49" s="90">
        <f t="shared" si="0"/>
        <v>-33849.830000000075</v>
      </c>
      <c r="R49" s="91">
        <f t="shared" si="1"/>
        <v>107.47471858407079</v>
      </c>
    </row>
    <row r="50" spans="1:18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602152.64</v>
      </c>
      <c r="K50" s="101">
        <f>บึงกาฬ!AL48</f>
        <v>534304.88</v>
      </c>
      <c r="L50" s="102">
        <f>บึงกาฬ!AM48</f>
        <v>352715.21</v>
      </c>
      <c r="M50" s="102">
        <f>บึงกาฬ!AN48</f>
        <v>475648.97</v>
      </c>
      <c r="N50" s="98"/>
      <c r="O50" s="98"/>
      <c r="P50" s="98"/>
      <c r="Q50" s="90">
        <f t="shared" si="0"/>
        <v>-122933.75999999995</v>
      </c>
      <c r="R50" s="91">
        <f t="shared" si="1"/>
        <v>92.382192247249876</v>
      </c>
    </row>
    <row r="51" spans="1:18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1128103.3999999999</v>
      </c>
      <c r="K51" s="101">
        <f>บึงกาฬ!AL49</f>
        <v>1138657.24</v>
      </c>
      <c r="L51" s="102">
        <f>บึงกาฬ!AM49</f>
        <v>247007.13</v>
      </c>
      <c r="M51" s="102">
        <f>บึงกาฬ!AN49</f>
        <v>397067.63</v>
      </c>
      <c r="N51" s="98"/>
      <c r="O51" s="98"/>
      <c r="P51" s="98"/>
      <c r="Q51" s="90">
        <f t="shared" si="0"/>
        <v>-150060.5</v>
      </c>
      <c r="R51" s="91">
        <f t="shared" si="1"/>
        <v>120.96333496571988</v>
      </c>
    </row>
    <row r="52" spans="1:18" s="109" customForma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1952840.18</v>
      </c>
      <c r="K52" s="106">
        <f>SUM(K48:K51)</f>
        <v>1918519.31</v>
      </c>
      <c r="L52" s="106">
        <f>SUM(L48:L51)</f>
        <v>903338.42</v>
      </c>
      <c r="M52" s="106">
        <f>SUM(M48:M51)</f>
        <v>1210182.51</v>
      </c>
      <c r="N52" s="104">
        <v>3</v>
      </c>
      <c r="O52" s="104">
        <v>3</v>
      </c>
      <c r="P52" s="104">
        <f>N52-O52</f>
        <v>0</v>
      </c>
      <c r="Q52" s="107">
        <f t="shared" si="0"/>
        <v>-306844.08999999997</v>
      </c>
      <c r="R52" s="108">
        <f>L52/H52</f>
        <v>104.01133218192287</v>
      </c>
    </row>
    <row r="53" spans="1:18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784934.29</v>
      </c>
      <c r="K54" s="101">
        <f>บึงกาฬ!AL50</f>
        <v>350079.19000000006</v>
      </c>
      <c r="L54" s="102">
        <f>บึงกาฬ!AM50</f>
        <v>532639.60000000009</v>
      </c>
      <c r="M54" s="102">
        <f>บึงกาฬ!AN50</f>
        <v>650229.82000000007</v>
      </c>
      <c r="N54" s="98"/>
      <c r="O54" s="98"/>
      <c r="P54" s="98"/>
      <c r="Q54" s="90">
        <f t="shared" si="0"/>
        <v>-117590.21999999997</v>
      </c>
      <c r="R54" s="91">
        <f t="shared" si="1"/>
        <v>182.66104252400552</v>
      </c>
    </row>
    <row r="55" spans="1:18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1092486.6000000001</v>
      </c>
      <c r="K55" s="101">
        <f>บึงกาฬ!AL51</f>
        <v>-307479.57999999984</v>
      </c>
      <c r="L55" s="102">
        <f>บึงกาฬ!AM51</f>
        <v>1267688.6200000001</v>
      </c>
      <c r="M55" s="102">
        <f>บึงกาฬ!AN51</f>
        <v>1269400.3900000001</v>
      </c>
      <c r="N55" s="98"/>
      <c r="O55" s="98"/>
      <c r="P55" s="98"/>
      <c r="Q55" s="90">
        <f t="shared" si="0"/>
        <v>-1711.7700000000186</v>
      </c>
      <c r="R55" s="91">
        <f t="shared" si="1"/>
        <v>129.38238620126558</v>
      </c>
    </row>
    <row r="56" spans="1:18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116126.8</v>
      </c>
      <c r="K56" s="101">
        <f>บึงกาฬ!AL52</f>
        <v>55885.850000000006</v>
      </c>
      <c r="L56" s="102">
        <f>บึงกาฬ!AM52</f>
        <v>675806.2</v>
      </c>
      <c r="M56" s="102">
        <f>บึงกาฬ!AN52</f>
        <v>938081.13</v>
      </c>
      <c r="N56" s="98"/>
      <c r="O56" s="98"/>
      <c r="P56" s="98"/>
      <c r="Q56" s="90">
        <f t="shared" si="0"/>
        <v>-262274.93000000005</v>
      </c>
      <c r="R56" s="91">
        <f t="shared" si="1"/>
        <v>139.54288664051208</v>
      </c>
    </row>
    <row r="57" spans="1:18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1021260.05</v>
      </c>
      <c r="K57" s="101">
        <f>บึงกาฬ!AL53</f>
        <v>-325525.51</v>
      </c>
      <c r="L57" s="102">
        <f>บึงกาฬ!AM53</f>
        <v>680612.09</v>
      </c>
      <c r="M57" s="102">
        <f>บึงกาฬ!AN53</f>
        <v>902463.07</v>
      </c>
      <c r="N57" s="98"/>
      <c r="O57" s="98"/>
      <c r="P57" s="98"/>
      <c r="Q57" s="90">
        <f t="shared" si="0"/>
        <v>-221850.97999999998</v>
      </c>
      <c r="R57" s="91">
        <f t="shared" si="1"/>
        <v>121.29960613081447</v>
      </c>
    </row>
    <row r="58" spans="1:18" s="109" customForma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3014807.74</v>
      </c>
      <c r="K58" s="106">
        <f>SUM(K53:K57)</f>
        <v>-227040.04999999978</v>
      </c>
      <c r="L58" s="106">
        <f>SUM(L53:L57)</f>
        <v>3156746.51</v>
      </c>
      <c r="M58" s="106">
        <f>SUM(M53:M57)</f>
        <v>3760174.41</v>
      </c>
      <c r="N58" s="104">
        <v>4</v>
      </c>
      <c r="O58" s="104">
        <v>4</v>
      </c>
      <c r="P58" s="104">
        <f>N58-O58</f>
        <v>0</v>
      </c>
      <c r="Q58" s="107">
        <f t="shared" si="0"/>
        <v>-603427.90000000037</v>
      </c>
      <c r="R58" s="108">
        <f>L58/H58</f>
        <v>136.25459728936463</v>
      </c>
    </row>
    <row r="59" spans="1:18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112" t="s">
        <v>241</v>
      </c>
      <c r="H60" s="113">
        <v>2845</v>
      </c>
      <c r="I60" s="111">
        <v>2</v>
      </c>
      <c r="J60" s="102">
        <f>บึงกาฬ!F54</f>
        <v>1293010.2</v>
      </c>
      <c r="K60" s="114">
        <f>บึงกาฬ!AL54</f>
        <v>1184575.46</v>
      </c>
      <c r="L60" s="102">
        <f>บึงกาฬ!AM54</f>
        <v>645261.02</v>
      </c>
      <c r="M60" s="102">
        <f>บึงกาฬ!AN54</f>
        <v>593288.09</v>
      </c>
      <c r="N60" s="112"/>
      <c r="O60" s="112"/>
      <c r="P60" s="112"/>
      <c r="Q60" s="115">
        <f t="shared" si="0"/>
        <v>51972.930000000051</v>
      </c>
      <c r="R60" s="116">
        <f t="shared" si="1"/>
        <v>226.80527943760984</v>
      </c>
    </row>
    <row r="61" spans="1:18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98" t="s">
        <v>242</v>
      </c>
      <c r="H61" s="99">
        <v>4775</v>
      </c>
      <c r="I61" s="97">
        <v>4</v>
      </c>
      <c r="J61" s="102">
        <f>บึงกาฬ!F55</f>
        <v>1403699.62</v>
      </c>
      <c r="K61" s="114">
        <f>บึงกาฬ!AL55</f>
        <v>7046.5000000002328</v>
      </c>
      <c r="L61" s="102">
        <f>บึงกาฬ!AM55</f>
        <v>333213.61</v>
      </c>
      <c r="M61" s="102">
        <f>บึงกาฬ!AN55</f>
        <v>481129.68999999994</v>
      </c>
      <c r="N61" s="98"/>
      <c r="O61" s="98"/>
      <c r="P61" s="98"/>
      <c r="Q61" s="90">
        <f t="shared" si="0"/>
        <v>-147916.07999999996</v>
      </c>
      <c r="R61" s="91">
        <f t="shared" si="1"/>
        <v>69.782954973821987</v>
      </c>
    </row>
    <row r="62" spans="1:18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98" t="s">
        <v>243</v>
      </c>
      <c r="H62" s="99">
        <v>2422</v>
      </c>
      <c r="I62" s="97">
        <v>2</v>
      </c>
      <c r="J62" s="102">
        <f>บึงกาฬ!F56</f>
        <v>423526.04</v>
      </c>
      <c r="K62" s="231">
        <f>บึงกาฬ!AL56</f>
        <v>1258226.8699999999</v>
      </c>
      <c r="L62" s="102">
        <f>บึงกาฬ!AM56</f>
        <v>985661.53</v>
      </c>
      <c r="M62" s="102">
        <f>บึงกาฬ!AN56</f>
        <v>794305.79</v>
      </c>
      <c r="N62" s="98"/>
      <c r="O62" s="98"/>
      <c r="P62" s="98"/>
      <c r="Q62" s="90">
        <f t="shared" si="0"/>
        <v>191355.74</v>
      </c>
      <c r="R62" s="91">
        <f t="shared" si="1"/>
        <v>406.96182080924859</v>
      </c>
    </row>
    <row r="63" spans="1:18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98" t="s">
        <v>244</v>
      </c>
      <c r="H63" s="99">
        <v>4314</v>
      </c>
      <c r="I63" s="97">
        <v>3</v>
      </c>
      <c r="J63" s="102">
        <f>บึงกาฬ!F57</f>
        <v>440699.42</v>
      </c>
      <c r="K63" s="102">
        <f>บึงกาฬ!AL57</f>
        <v>537036.41</v>
      </c>
      <c r="L63" s="102">
        <f>บึงกาฬ!AM57</f>
        <v>361146.08</v>
      </c>
      <c r="M63" s="102">
        <f>บึงกาฬ!AN57</f>
        <v>455218.08</v>
      </c>
      <c r="N63" s="98"/>
      <c r="O63" s="98"/>
      <c r="P63" s="98"/>
      <c r="Q63" s="90">
        <f t="shared" si="0"/>
        <v>-94072</v>
      </c>
      <c r="R63" s="91">
        <f t="shared" si="1"/>
        <v>83.714900324524805</v>
      </c>
    </row>
    <row r="64" spans="1:18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98" t="s">
        <v>245</v>
      </c>
      <c r="H64" s="99">
        <v>3240</v>
      </c>
      <c r="I64" s="97">
        <v>3</v>
      </c>
      <c r="J64" s="102">
        <f>บึงกาฬ!F58</f>
        <v>671668.33</v>
      </c>
      <c r="K64" s="102">
        <f>บึงกาฬ!AL58</f>
        <v>525242.62999999989</v>
      </c>
      <c r="L64" s="102">
        <f>บึงกาฬ!AM58</f>
        <v>820077.26</v>
      </c>
      <c r="M64" s="102">
        <f>บึงกาฬ!AN58</f>
        <v>718345.53</v>
      </c>
      <c r="N64" s="98"/>
      <c r="O64" s="98"/>
      <c r="P64" s="98"/>
      <c r="Q64" s="90">
        <f t="shared" si="0"/>
        <v>101731.72999999998</v>
      </c>
      <c r="R64" s="91">
        <f t="shared" si="1"/>
        <v>253.11026543209877</v>
      </c>
    </row>
    <row r="65" spans="1:18" s="117" customForma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112" t="s">
        <v>246</v>
      </c>
      <c r="H65" s="113">
        <v>1140</v>
      </c>
      <c r="I65" s="111">
        <v>1</v>
      </c>
      <c r="J65" s="102">
        <f>บึงกาฬ!F59</f>
        <v>498417.67</v>
      </c>
      <c r="K65" s="102">
        <f>บึงกาฬ!AL59</f>
        <v>353679.83999999997</v>
      </c>
      <c r="L65" s="102">
        <f>บึงกาฬ!AM59</f>
        <v>328760.61</v>
      </c>
      <c r="M65" s="102">
        <f>บึงกาฬ!AN59</f>
        <v>333910.32</v>
      </c>
      <c r="N65" s="112"/>
      <c r="O65" s="112"/>
      <c r="P65" s="112"/>
      <c r="Q65" s="115">
        <f t="shared" si="0"/>
        <v>-5149.710000000021</v>
      </c>
      <c r="R65" s="116">
        <f t="shared" si="1"/>
        <v>288.38650000000001</v>
      </c>
    </row>
    <row r="66" spans="1:18" s="109" customForma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4731021.28</v>
      </c>
      <c r="K66" s="106">
        <f>SUM(K59:K65)</f>
        <v>3865807.71</v>
      </c>
      <c r="L66" s="106">
        <f>SUM(L59:L65)</f>
        <v>3474120.11</v>
      </c>
      <c r="M66" s="106">
        <f>SUM(M59:M65)</f>
        <v>3376197.4999999995</v>
      </c>
      <c r="N66" s="104">
        <v>6</v>
      </c>
      <c r="O66" s="104">
        <v>6</v>
      </c>
      <c r="P66" s="104">
        <f>N66-O66</f>
        <v>0</v>
      </c>
      <c r="Q66" s="107">
        <f t="shared" si="0"/>
        <v>97922.610000000335</v>
      </c>
      <c r="R66" s="108">
        <f>L66/H66</f>
        <v>185.4248564261315</v>
      </c>
    </row>
    <row r="67" spans="1:18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1403</v>
      </c>
      <c r="H68" s="99">
        <v>3670</v>
      </c>
      <c r="I68" s="97">
        <v>3</v>
      </c>
      <c r="J68" s="100">
        <f>บึงกาฬ!F60</f>
        <v>947390.76</v>
      </c>
      <c r="K68" s="101">
        <f>บึงกาฬ!AL60</f>
        <v>542105.1</v>
      </c>
      <c r="L68" s="102">
        <f>บึงกาฬ!AM60</f>
        <v>792193.60000000009</v>
      </c>
      <c r="M68" s="102">
        <f>บึงกาฬ!AN60</f>
        <v>685995.53999999992</v>
      </c>
      <c r="N68" s="98"/>
      <c r="O68" s="98"/>
      <c r="P68" s="98"/>
      <c r="Q68" s="90">
        <f t="shared" si="0"/>
        <v>106198.06000000017</v>
      </c>
      <c r="R68" s="91">
        <f t="shared" si="1"/>
        <v>215.85656675749323</v>
      </c>
    </row>
    <row r="69" spans="1:18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572212.23</v>
      </c>
      <c r="K69" s="101">
        <f>บึงกาฬ!AL61</f>
        <v>615747.27</v>
      </c>
      <c r="L69" s="102">
        <f>บึงกาฬ!AM61</f>
        <v>1222380.2</v>
      </c>
      <c r="M69" s="102">
        <f>บึงกาฬ!AN61</f>
        <v>1051481.4000000001</v>
      </c>
      <c r="N69" s="98"/>
      <c r="O69" s="98"/>
      <c r="P69" s="98"/>
      <c r="Q69" s="90">
        <f t="shared" si="0"/>
        <v>170898.79999999981</v>
      </c>
      <c r="R69" s="91">
        <f t="shared" si="1"/>
        <v>350.55354172641239</v>
      </c>
    </row>
    <row r="70" spans="1:18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331670.95</v>
      </c>
      <c r="K70" s="101">
        <f>บึงกาฬ!AL62</f>
        <v>229910.39</v>
      </c>
      <c r="L70" s="102">
        <f>บึงกาฬ!AM62</f>
        <v>584587.72000000009</v>
      </c>
      <c r="M70" s="102">
        <f>บึงกาฬ!AN62</f>
        <v>394963.17000000004</v>
      </c>
      <c r="N70" s="98"/>
      <c r="O70" s="98"/>
      <c r="P70" s="98"/>
      <c r="Q70" s="90">
        <f t="shared" si="0"/>
        <v>189624.55000000005</v>
      </c>
      <c r="R70" s="91">
        <f t="shared" si="1"/>
        <v>92.998364619790024</v>
      </c>
    </row>
    <row r="71" spans="1:18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1720650.49</v>
      </c>
      <c r="K71" s="101">
        <f>บึงกาฬ!AL63</f>
        <v>217607.29000000004</v>
      </c>
      <c r="L71" s="102">
        <f>บึงกาฬ!AM63</f>
        <v>1142751.53</v>
      </c>
      <c r="M71" s="102">
        <f>บึงกาฬ!AN63</f>
        <v>1008810.7999999999</v>
      </c>
      <c r="N71" s="98"/>
      <c r="O71" s="98"/>
      <c r="P71" s="98"/>
      <c r="Q71" s="90">
        <f t="shared" ref="Q71:Q134" si="2">L71-M71</f>
        <v>133940.7300000001</v>
      </c>
      <c r="R71" s="91">
        <f t="shared" ref="R71:R134" si="3">L71/H71</f>
        <v>332.58193538998836</v>
      </c>
    </row>
    <row r="72" spans="1:18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411875.8</v>
      </c>
      <c r="K72" s="101">
        <f>บึงกาฬ!AL64</f>
        <v>105307.45000000001</v>
      </c>
      <c r="L72" s="102">
        <f>บึงกาฬ!AM64</f>
        <v>1072278.57</v>
      </c>
      <c r="M72" s="102">
        <f>บึงกาฬ!AN64</f>
        <v>1144269.81</v>
      </c>
      <c r="N72" s="98"/>
      <c r="O72" s="98"/>
      <c r="P72" s="98"/>
      <c r="Q72" s="90">
        <f t="shared" si="2"/>
        <v>-71991.239999999991</v>
      </c>
      <c r="R72" s="91">
        <f t="shared" si="3"/>
        <v>295.47494351060902</v>
      </c>
    </row>
    <row r="73" spans="1:18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811843.12</v>
      </c>
      <c r="K73" s="101">
        <f>บึงกาฬ!AL65</f>
        <v>709062.05999999994</v>
      </c>
      <c r="L73" s="102">
        <f>บึงกาฬ!AM65</f>
        <v>813127.36</v>
      </c>
      <c r="M73" s="102">
        <f>บึงกาฬ!AN65</f>
        <v>688933.44000000006</v>
      </c>
      <c r="N73" s="98"/>
      <c r="O73" s="98"/>
      <c r="P73" s="98"/>
      <c r="Q73" s="90">
        <f t="shared" si="2"/>
        <v>124193.91999999993</v>
      </c>
      <c r="R73" s="91">
        <f t="shared" si="3"/>
        <v>177.81048764487207</v>
      </c>
    </row>
    <row r="74" spans="1:18" s="109" customForma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4795643.3499999996</v>
      </c>
      <c r="K74" s="106">
        <f>SUM(K67:K73)</f>
        <v>2419739.56</v>
      </c>
      <c r="L74" s="106">
        <f>SUM(L67:L73)</f>
        <v>5627318.9800000004</v>
      </c>
      <c r="M74" s="106">
        <f>SUM(M67:M73)</f>
        <v>4974454.16</v>
      </c>
      <c r="N74" s="104">
        <v>6</v>
      </c>
      <c r="O74" s="104">
        <v>6</v>
      </c>
      <c r="P74" s="104">
        <f>N74-O74</f>
        <v>0</v>
      </c>
      <c r="Q74" s="107">
        <f>L74-M74</f>
        <v>652864.8200000003</v>
      </c>
      <c r="R74" s="108">
        <f>L74/H74</f>
        <v>224.36581396276068</v>
      </c>
    </row>
    <row r="75" spans="1:18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1094549.1599999999</v>
      </c>
      <c r="K76" s="101">
        <f>บึงกาฬ!AL66</f>
        <v>1067581.73</v>
      </c>
      <c r="L76" s="101">
        <f>บึงกาฬ!AM66</f>
        <v>905944.66</v>
      </c>
      <c r="M76" s="101">
        <f>บึงกาฬ!AN66</f>
        <v>360627.87</v>
      </c>
      <c r="N76" s="98"/>
      <c r="O76" s="98"/>
      <c r="P76" s="98"/>
      <c r="Q76" s="90">
        <f t="shared" si="2"/>
        <v>545316.79</v>
      </c>
      <c r="R76" s="91">
        <f t="shared" si="3"/>
        <v>157.50081015299028</v>
      </c>
    </row>
    <row r="77" spans="1:18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969367.22</v>
      </c>
      <c r="K77" s="101">
        <f>บึงกาฬ!AL67</f>
        <v>976970.67999999993</v>
      </c>
      <c r="L77" s="101">
        <f>บึงกาฬ!AM67</f>
        <v>517590.02</v>
      </c>
      <c r="M77" s="101">
        <f>บึงกาฬ!AN67</f>
        <v>265725.19</v>
      </c>
      <c r="N77" s="98"/>
      <c r="O77" s="98"/>
      <c r="P77" s="98"/>
      <c r="Q77" s="90">
        <f t="shared" si="2"/>
        <v>251864.83000000002</v>
      </c>
      <c r="R77" s="91">
        <f t="shared" si="3"/>
        <v>118.09035363906001</v>
      </c>
    </row>
    <row r="78" spans="1:18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457920.86</v>
      </c>
      <c r="K78" s="101">
        <f>บึงกาฬ!AL68</f>
        <v>439280.17999999993</v>
      </c>
      <c r="L78" s="101">
        <f>บึงกาฬ!AM68</f>
        <v>438033.21</v>
      </c>
      <c r="M78" s="101">
        <f>บึงกาฬ!AN68</f>
        <v>171004.93</v>
      </c>
      <c r="N78" s="98"/>
      <c r="O78" s="98"/>
      <c r="P78" s="98"/>
      <c r="Q78" s="90">
        <f t="shared" si="2"/>
        <v>267028.28000000003</v>
      </c>
      <c r="R78" s="91">
        <f t="shared" si="3"/>
        <v>222.01379118094275</v>
      </c>
    </row>
    <row r="79" spans="1:18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559909.55000000005</v>
      </c>
      <c r="K79" s="101">
        <f>บึงกาฬ!AL69</f>
        <v>589076.22000000009</v>
      </c>
      <c r="L79" s="101">
        <f>บึงกาฬ!AM69</f>
        <v>605670.09</v>
      </c>
      <c r="M79" s="101">
        <f>บึงกาฬ!AN69</f>
        <v>252962.19999999998</v>
      </c>
      <c r="N79" s="98"/>
      <c r="O79" s="98"/>
      <c r="P79" s="98"/>
      <c r="Q79" s="90">
        <f t="shared" si="2"/>
        <v>352707.89</v>
      </c>
      <c r="R79" s="91">
        <f t="shared" si="3"/>
        <v>120.96466746554823</v>
      </c>
    </row>
    <row r="80" spans="1:18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970022.65</v>
      </c>
      <c r="K80" s="101">
        <f>บึงกาฬ!AL70</f>
        <v>744680.33000000007</v>
      </c>
      <c r="L80" s="101">
        <f>บึงกาฬ!AM70</f>
        <v>630405.12</v>
      </c>
      <c r="M80" s="101">
        <f>บึงกาฬ!AN70</f>
        <v>344895.4</v>
      </c>
      <c r="N80" s="98"/>
      <c r="O80" s="98"/>
      <c r="P80" s="98"/>
      <c r="Q80" s="90">
        <f t="shared" si="2"/>
        <v>285509.71999999997</v>
      </c>
      <c r="R80" s="91">
        <f t="shared" si="3"/>
        <v>118.54176758179767</v>
      </c>
    </row>
    <row r="81" spans="1:18" s="109" customForma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4051769.44</v>
      </c>
      <c r="K81" s="106">
        <f>SUM(K75:K80)</f>
        <v>3817589.14</v>
      </c>
      <c r="L81" s="106">
        <f>SUM(L75:L80)</f>
        <v>3097643.1</v>
      </c>
      <c r="M81" s="106">
        <f>SUM(M75:M80)</f>
        <v>1395215.5899999999</v>
      </c>
      <c r="N81" s="104">
        <v>5</v>
      </c>
      <c r="O81" s="104">
        <v>5</v>
      </c>
      <c r="P81" s="104">
        <f>N81-O81</f>
        <v>0</v>
      </c>
      <c r="Q81" s="107">
        <f t="shared" si="2"/>
        <v>1702427.5100000002</v>
      </c>
      <c r="R81" s="108">
        <f t="shared" si="3"/>
        <v>138.08421076093256</v>
      </c>
    </row>
    <row r="82" spans="1:18" s="109" customFormat="1" ht="25.2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40320098.68</v>
      </c>
      <c r="K82" s="122">
        <f t="shared" si="4"/>
        <v>34446720.519999996</v>
      </c>
      <c r="L82" s="121">
        <f t="shared" si="4"/>
        <v>44474007.080000006</v>
      </c>
      <c r="M82" s="121">
        <f t="shared" si="4"/>
        <v>39620971.930000007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4853035.1499999985</v>
      </c>
      <c r="R82" s="108">
        <f t="shared" si="3"/>
        <v>177.88393221260955</v>
      </c>
    </row>
    <row r="83" spans="1:18" s="109" customFormat="1" ht="25.8" thickTop="1" thickBot="1" x14ac:dyDescent="0.75">
      <c r="A83" s="123"/>
      <c r="B83" s="124"/>
      <c r="C83" s="124"/>
      <c r="D83" s="124"/>
      <c r="E83" s="359" t="s">
        <v>266</v>
      </c>
      <c r="F83" s="360"/>
      <c r="G83" s="361"/>
      <c r="H83" s="125"/>
      <c r="I83" s="123"/>
      <c r="J83" s="126">
        <f>J82/O82</f>
        <v>660985.22426229506</v>
      </c>
      <c r="K83" s="127">
        <f>K82/O82</f>
        <v>564700.33639344259</v>
      </c>
      <c r="L83" s="126">
        <f>L82/O82</f>
        <v>729082.0832786886</v>
      </c>
      <c r="M83" s="126">
        <f>M82/O82</f>
        <v>649524.13000000012</v>
      </c>
      <c r="N83" s="124"/>
      <c r="O83" s="124"/>
      <c r="P83" s="124"/>
      <c r="Q83" s="90"/>
      <c r="R83" s="91"/>
    </row>
    <row r="84" spans="1:18" ht="25.2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588</v>
      </c>
      <c r="H85" s="99">
        <v>4951</v>
      </c>
      <c r="I85" s="97">
        <v>4</v>
      </c>
      <c r="J85" s="100">
        <f>หนองบัวลำภู!F4</f>
        <v>595478.67000000004</v>
      </c>
      <c r="K85" s="232">
        <f>หนองบัวลำภู!AD4</f>
        <v>664058.30000000005</v>
      </c>
      <c r="L85" s="102">
        <f>หนองบัวลำภู!AE4</f>
        <v>543457.21</v>
      </c>
      <c r="M85" s="102">
        <f>หนองบัวลำภู!AF4</f>
        <v>52805549.939999998</v>
      </c>
      <c r="N85" s="98"/>
      <c r="O85" s="98"/>
      <c r="P85" s="98"/>
      <c r="Q85" s="90">
        <f t="shared" si="2"/>
        <v>-52262092.729999997</v>
      </c>
      <c r="R85" s="91">
        <f t="shared" si="3"/>
        <v>109.76716016966269</v>
      </c>
    </row>
    <row r="86" spans="1:18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589</v>
      </c>
      <c r="H86" s="99">
        <v>4392</v>
      </c>
      <c r="I86" s="97">
        <v>3</v>
      </c>
      <c r="J86" s="100">
        <f>หนองบัวลำภู!F5</f>
        <v>666766.03</v>
      </c>
      <c r="K86" s="232">
        <f>หนองบัวลำภู!AD5</f>
        <v>811404.97</v>
      </c>
      <c r="L86" s="102">
        <f>หนองบัวลำภู!AE5</f>
        <v>489687.82</v>
      </c>
      <c r="M86" s="102">
        <f>หนองบัวลำภู!AF5</f>
        <v>737097.94</v>
      </c>
      <c r="N86" s="98"/>
      <c r="O86" s="98"/>
      <c r="P86" s="98"/>
      <c r="Q86" s="90">
        <f t="shared" si="2"/>
        <v>-247410.11999999994</v>
      </c>
      <c r="R86" s="91">
        <f t="shared" si="3"/>
        <v>111.49540528233152</v>
      </c>
    </row>
    <row r="87" spans="1:18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590</v>
      </c>
      <c r="H87" s="99">
        <v>5135</v>
      </c>
      <c r="I87" s="97">
        <v>4</v>
      </c>
      <c r="J87" s="100">
        <f>หนองบัวลำภู!F6</f>
        <v>583533.31000000006</v>
      </c>
      <c r="K87" s="232">
        <f>หนองบัวลำภู!AD6</f>
        <v>676068.2300000001</v>
      </c>
      <c r="L87" s="102">
        <f>หนองบัวลำภู!AE6</f>
        <v>706944.41</v>
      </c>
      <c r="M87" s="102">
        <f>หนองบัวลำภู!AF6</f>
        <v>713638.41999999993</v>
      </c>
      <c r="N87" s="98"/>
      <c r="O87" s="98"/>
      <c r="P87" s="98"/>
      <c r="Q87" s="90">
        <f t="shared" si="2"/>
        <v>-6694.0099999998929</v>
      </c>
      <c r="R87" s="91">
        <f t="shared" si="3"/>
        <v>137.67174488802337</v>
      </c>
    </row>
    <row r="88" spans="1:18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591</v>
      </c>
      <c r="H88" s="99">
        <v>7670</v>
      </c>
      <c r="I88" s="97">
        <v>5</v>
      </c>
      <c r="J88" s="100">
        <f>หนองบัวลำภู!F7</f>
        <v>579174.11</v>
      </c>
      <c r="K88" s="232">
        <f>หนองบัวลำภู!AD7</f>
        <v>655714.37</v>
      </c>
      <c r="L88" s="102">
        <f>หนองบัวลำภู!AE7</f>
        <v>630357.07999999996</v>
      </c>
      <c r="M88" s="102">
        <f>หนองบัวลำภู!AF7</f>
        <v>897132.86</v>
      </c>
      <c r="N88" s="98"/>
      <c r="O88" s="98"/>
      <c r="P88" s="98"/>
      <c r="Q88" s="90">
        <f t="shared" si="2"/>
        <v>-266775.78000000003</v>
      </c>
      <c r="R88" s="91">
        <f t="shared" si="3"/>
        <v>82.184756192959583</v>
      </c>
    </row>
    <row r="89" spans="1:18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592</v>
      </c>
      <c r="H89" s="99">
        <v>5043</v>
      </c>
      <c r="I89" s="97">
        <v>4</v>
      </c>
      <c r="J89" s="100">
        <f>หนองบัวลำภู!F8</f>
        <v>805660.88</v>
      </c>
      <c r="K89" s="232">
        <f>หนองบัวลำภู!AD8</f>
        <v>874594.36</v>
      </c>
      <c r="L89" s="102">
        <f>หนองบัวลำภู!AE8</f>
        <v>541123.11</v>
      </c>
      <c r="M89" s="102">
        <f>หนองบัวลำภู!AF8</f>
        <v>1002708.7599999999</v>
      </c>
      <c r="N89" s="98"/>
      <c r="O89" s="98"/>
      <c r="P89" s="98"/>
      <c r="Q89" s="90">
        <f t="shared" si="2"/>
        <v>-461585.64999999991</v>
      </c>
      <c r="R89" s="91">
        <f t="shared" si="3"/>
        <v>107.30182629387269</v>
      </c>
    </row>
    <row r="90" spans="1:18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593</v>
      </c>
      <c r="H90" s="99">
        <v>1849</v>
      </c>
      <c r="I90" s="97">
        <v>2</v>
      </c>
      <c r="J90" s="100">
        <f>หนองบัวลำภู!F9</f>
        <v>369579.07</v>
      </c>
      <c r="K90" s="232">
        <f>หนองบัวลำภู!AD9</f>
        <v>448082.63</v>
      </c>
      <c r="L90" s="102">
        <f>หนองบัวลำภู!AE9</f>
        <v>158415.91</v>
      </c>
      <c r="M90" s="102">
        <f>หนองบัวลำภู!AF9</f>
        <v>636929.15999999992</v>
      </c>
      <c r="N90" s="98"/>
      <c r="O90" s="98"/>
      <c r="P90" s="98"/>
      <c r="Q90" s="90">
        <f t="shared" si="2"/>
        <v>-478513.24999999988</v>
      </c>
      <c r="R90" s="91">
        <f t="shared" si="3"/>
        <v>85.676533261222289</v>
      </c>
    </row>
    <row r="91" spans="1:18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594</v>
      </c>
      <c r="H91" s="99">
        <v>7078</v>
      </c>
      <c r="I91" s="97">
        <v>5</v>
      </c>
      <c r="J91" s="100">
        <f>หนองบัวลำภู!F10</f>
        <v>738283.14</v>
      </c>
      <c r="K91" s="101">
        <f>หนองบัวลำภู!AD10</f>
        <v>1050103.01</v>
      </c>
      <c r="L91" s="102">
        <f>หนองบัวลำภู!AE10</f>
        <v>595328.44999999995</v>
      </c>
      <c r="M91" s="102">
        <f>หนองบัวลำภู!AF10</f>
        <v>305231.87</v>
      </c>
      <c r="N91" s="98"/>
      <c r="O91" s="98"/>
      <c r="P91" s="98"/>
      <c r="Q91" s="90">
        <f t="shared" si="2"/>
        <v>290096.57999999996</v>
      </c>
      <c r="R91" s="91">
        <f t="shared" si="3"/>
        <v>84.109699067533199</v>
      </c>
    </row>
    <row r="92" spans="1:18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595</v>
      </c>
      <c r="H92" s="99">
        <v>2787</v>
      </c>
      <c r="I92" s="97">
        <v>2</v>
      </c>
      <c r="J92" s="100">
        <f>หนองบัวลำภู!F11</f>
        <v>489023.87</v>
      </c>
      <c r="K92" s="232">
        <f>หนองบัวลำภู!AD11</f>
        <v>520758.12</v>
      </c>
      <c r="L92" s="102">
        <f>หนองบัวลำภู!AE11</f>
        <v>361868.51</v>
      </c>
      <c r="M92" s="102">
        <f>หนองบัวลำภู!AF11</f>
        <v>856967.93</v>
      </c>
      <c r="N92" s="98"/>
      <c r="O92" s="98"/>
      <c r="P92" s="98"/>
      <c r="Q92" s="90">
        <f t="shared" si="2"/>
        <v>-495099.42000000004</v>
      </c>
      <c r="R92" s="91">
        <f t="shared" si="3"/>
        <v>129.84158952278435</v>
      </c>
    </row>
    <row r="93" spans="1:18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596</v>
      </c>
      <c r="H93" s="99">
        <v>4346</v>
      </c>
      <c r="I93" s="97">
        <v>3</v>
      </c>
      <c r="J93" s="100">
        <f>หนองบัวลำภู!F12</f>
        <v>845539.55</v>
      </c>
      <c r="K93" s="101">
        <f>หนองบัวลำภู!AD12</f>
        <v>1051580.4300000002</v>
      </c>
      <c r="L93" s="102">
        <f>หนองบัวลำภู!AE12</f>
        <v>491671.7</v>
      </c>
      <c r="M93" s="102">
        <f>หนองบัวลำภู!AF12</f>
        <v>536653.65</v>
      </c>
      <c r="N93" s="98"/>
      <c r="O93" s="98"/>
      <c r="P93" s="98"/>
      <c r="Q93" s="90">
        <f t="shared" si="2"/>
        <v>-44981.950000000012</v>
      </c>
      <c r="R93" s="91">
        <f t="shared" si="3"/>
        <v>113.13200644270594</v>
      </c>
    </row>
    <row r="94" spans="1:18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597</v>
      </c>
      <c r="H94" s="99">
        <v>2971</v>
      </c>
      <c r="I94" s="97">
        <v>2</v>
      </c>
      <c r="J94" s="100">
        <f>หนองบัวลำภู!F13</f>
        <v>229553.61</v>
      </c>
      <c r="K94" s="101">
        <f>หนองบัวลำภู!AD13</f>
        <v>247325.43999999997</v>
      </c>
      <c r="L94" s="102">
        <f>หนองบัวลำภู!AE13</f>
        <v>161578.76</v>
      </c>
      <c r="M94" s="102">
        <f>หนองบัวลำภู!AF13</f>
        <v>683378.08000000007</v>
      </c>
      <c r="N94" s="98"/>
      <c r="O94" s="98"/>
      <c r="P94" s="98"/>
      <c r="Q94" s="90">
        <f t="shared" si="2"/>
        <v>-521799.32000000007</v>
      </c>
      <c r="R94" s="91">
        <f t="shared" si="3"/>
        <v>54.385311342982163</v>
      </c>
    </row>
    <row r="95" spans="1:18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598</v>
      </c>
      <c r="H95" s="99">
        <v>2720</v>
      </c>
      <c r="I95" s="97">
        <v>2</v>
      </c>
      <c r="J95" s="100">
        <f>หนองบัวลำภู!F14</f>
        <v>355050.67</v>
      </c>
      <c r="K95" s="101">
        <f>หนองบัวลำภู!AD14</f>
        <v>419272.93999999994</v>
      </c>
      <c r="L95" s="102">
        <f>หนองบัวลำภู!AE14</f>
        <v>399317.26</v>
      </c>
      <c r="M95" s="102">
        <f>หนองบัวลำภู!AF14</f>
        <v>260514.91999999998</v>
      </c>
      <c r="N95" s="98"/>
      <c r="O95" s="98"/>
      <c r="P95" s="98"/>
      <c r="Q95" s="90">
        <f t="shared" si="2"/>
        <v>138802.34000000003</v>
      </c>
      <c r="R95" s="91">
        <f t="shared" si="3"/>
        <v>146.8078161764706</v>
      </c>
    </row>
    <row r="96" spans="1:18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599</v>
      </c>
      <c r="H96" s="99">
        <v>4608</v>
      </c>
      <c r="I96" s="97">
        <v>4</v>
      </c>
      <c r="J96" s="100">
        <f>หนองบัวลำภู!F15</f>
        <v>908495.85</v>
      </c>
      <c r="K96" s="232">
        <f>หนองบัวลำภู!AD15</f>
        <v>971714.74</v>
      </c>
      <c r="L96" s="102">
        <f>หนองบัวลำภู!AE15</f>
        <v>506464.70999999996</v>
      </c>
      <c r="M96" s="102">
        <f>หนองบัวลำภู!AF15</f>
        <v>507240.63</v>
      </c>
      <c r="N96" s="98"/>
      <c r="O96" s="98"/>
      <c r="P96" s="98"/>
      <c r="Q96" s="90">
        <f t="shared" si="2"/>
        <v>-775.92000000004191</v>
      </c>
      <c r="R96" s="91">
        <f t="shared" si="3"/>
        <v>109.90987630208332</v>
      </c>
    </row>
    <row r="97" spans="1:18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600</v>
      </c>
      <c r="H97" s="99">
        <v>4866</v>
      </c>
      <c r="I97" s="97">
        <v>4</v>
      </c>
      <c r="J97" s="100">
        <f>หนองบัวลำภู!F16</f>
        <v>721614.94</v>
      </c>
      <c r="K97" s="101">
        <f>หนองบัวลำภู!AD16</f>
        <v>821164.7699999999</v>
      </c>
      <c r="L97" s="102">
        <f>หนองบัวลำภู!AE16</f>
        <v>472647.2</v>
      </c>
      <c r="M97" s="102">
        <f>หนองบัวลำภู!AF16</f>
        <v>733467.71</v>
      </c>
      <c r="N97" s="98"/>
      <c r="O97" s="98"/>
      <c r="P97" s="98"/>
      <c r="Q97" s="90">
        <f t="shared" si="2"/>
        <v>-260820.50999999995</v>
      </c>
      <c r="R97" s="91">
        <f t="shared" si="3"/>
        <v>97.132593505959719</v>
      </c>
    </row>
    <row r="98" spans="1:18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601</v>
      </c>
      <c r="H98" s="99">
        <v>3427</v>
      </c>
      <c r="I98" s="97">
        <v>3</v>
      </c>
      <c r="J98" s="100">
        <f>หนองบัวลำภู!F17</f>
        <v>889501.68</v>
      </c>
      <c r="K98" s="101">
        <f>หนองบัวลำภู!AD17</f>
        <v>1027860.6300000001</v>
      </c>
      <c r="L98" s="102">
        <f>หนองบัวลำภู!AE17</f>
        <v>535345.21</v>
      </c>
      <c r="M98" s="102">
        <f>หนองบัวลำภู!AF17</f>
        <v>735148.19000000006</v>
      </c>
      <c r="N98" s="98"/>
      <c r="O98" s="98"/>
      <c r="P98" s="98"/>
      <c r="Q98" s="90">
        <f t="shared" si="2"/>
        <v>-199802.9800000001</v>
      </c>
      <c r="R98" s="91">
        <f t="shared" si="3"/>
        <v>156.21395097753137</v>
      </c>
    </row>
    <row r="99" spans="1:18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602</v>
      </c>
      <c r="H99" s="99">
        <v>5652</v>
      </c>
      <c r="I99" s="97">
        <v>4</v>
      </c>
      <c r="J99" s="100">
        <f>หนองบัวลำภู!F18</f>
        <v>840928.27</v>
      </c>
      <c r="K99" s="101">
        <f>หนองบัวลำภู!AD18</f>
        <v>888534.61</v>
      </c>
      <c r="L99" s="102">
        <f>หนองบัวลำภู!AE18</f>
        <v>515213.53</v>
      </c>
      <c r="M99" s="102">
        <f>หนองบัวลำภู!AF18</f>
        <v>885951.70000000007</v>
      </c>
      <c r="N99" s="98"/>
      <c r="O99" s="98"/>
      <c r="P99" s="98"/>
      <c r="Q99" s="90">
        <f t="shared" si="2"/>
        <v>-370738.17000000004</v>
      </c>
      <c r="R99" s="91">
        <f t="shared" si="3"/>
        <v>91.155967799009204</v>
      </c>
    </row>
    <row r="100" spans="1:18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603</v>
      </c>
      <c r="H100" s="99">
        <v>3912</v>
      </c>
      <c r="I100" s="97">
        <v>3</v>
      </c>
      <c r="J100" s="100">
        <f>หนองบัวลำภู!F19</f>
        <v>678517.39</v>
      </c>
      <c r="K100" s="232">
        <f>หนองบัวลำภู!AD19</f>
        <v>743612.16999999993</v>
      </c>
      <c r="L100" s="102">
        <f>หนองบัวลำภู!AE19</f>
        <v>852842.49</v>
      </c>
      <c r="M100" s="102">
        <f>หนองบัวลำภู!AF19</f>
        <v>808745.67</v>
      </c>
      <c r="N100" s="98"/>
      <c r="O100" s="98"/>
      <c r="P100" s="98"/>
      <c r="Q100" s="90">
        <f t="shared" si="2"/>
        <v>44096.819999999949</v>
      </c>
      <c r="R100" s="91">
        <f t="shared" si="3"/>
        <v>218.00677147239264</v>
      </c>
    </row>
    <row r="101" spans="1:18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604</v>
      </c>
      <c r="H101" s="99">
        <v>2731</v>
      </c>
      <c r="I101" s="97">
        <v>2</v>
      </c>
      <c r="J101" s="100">
        <f>หนองบัวลำภู!F20</f>
        <v>739102.8</v>
      </c>
      <c r="K101" s="232">
        <f>หนองบัวลำภู!AD20</f>
        <v>790424.81</v>
      </c>
      <c r="L101" s="102">
        <f>หนองบัวลำภู!AE20</f>
        <v>398317.94</v>
      </c>
      <c r="M101" s="102">
        <f>หนองบัวลำภู!AF20</f>
        <v>873472.34</v>
      </c>
      <c r="N101" s="98"/>
      <c r="O101" s="98"/>
      <c r="P101" s="98"/>
      <c r="Q101" s="90">
        <f t="shared" si="2"/>
        <v>-475154.39999999997</v>
      </c>
      <c r="R101" s="91">
        <f t="shared" si="3"/>
        <v>145.85058220432077</v>
      </c>
    </row>
    <row r="102" spans="1:18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605</v>
      </c>
      <c r="H102" s="99">
        <v>2945</v>
      </c>
      <c r="I102" s="97">
        <v>2</v>
      </c>
      <c r="J102" s="100">
        <f>หนองบัวลำภู!F21</f>
        <v>357698.08</v>
      </c>
      <c r="K102" s="101">
        <f>หนองบัวลำภู!AD21</f>
        <v>437245.1</v>
      </c>
      <c r="L102" s="102">
        <f>หนองบัวลำภู!AE21</f>
        <v>496028.68</v>
      </c>
      <c r="M102" s="102">
        <f>หนองบัวลำภู!AF21</f>
        <v>684785.89</v>
      </c>
      <c r="N102" s="98"/>
      <c r="O102" s="98"/>
      <c r="P102" s="98"/>
      <c r="Q102" s="90">
        <f t="shared" si="2"/>
        <v>-188757.21000000002</v>
      </c>
      <c r="R102" s="91">
        <f t="shared" si="3"/>
        <v>168.43079117147707</v>
      </c>
    </row>
    <row r="103" spans="1:18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606</v>
      </c>
      <c r="H103" s="99">
        <v>3678</v>
      </c>
      <c r="I103" s="97">
        <v>3</v>
      </c>
      <c r="J103" s="100">
        <f>หนองบัวลำภู!F22</f>
        <v>718576.55</v>
      </c>
      <c r="K103" s="232">
        <f>หนองบัวลำภู!AD22</f>
        <v>748371.03</v>
      </c>
      <c r="L103" s="102">
        <f>หนองบัวลำภู!AE22</f>
        <v>446362.5</v>
      </c>
      <c r="M103" s="102">
        <f>หนองบัวลำภู!AF22</f>
        <v>708826.16</v>
      </c>
      <c r="N103" s="98"/>
      <c r="O103" s="98"/>
      <c r="P103" s="98"/>
      <c r="Q103" s="90">
        <f t="shared" si="2"/>
        <v>-262463.66000000003</v>
      </c>
      <c r="R103" s="91">
        <f t="shared" si="3"/>
        <v>121.36011419249593</v>
      </c>
    </row>
    <row r="104" spans="1:18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607</v>
      </c>
      <c r="H104" s="99">
        <v>4213</v>
      </c>
      <c r="I104" s="97">
        <v>3</v>
      </c>
      <c r="J104" s="100">
        <f>หนองบัวลำภู!F23</f>
        <v>1476489.7</v>
      </c>
      <c r="K104" s="101">
        <f>หนองบัวลำภู!AD23</f>
        <v>1534455.43</v>
      </c>
      <c r="L104" s="102">
        <f>หนองบัวลำภู!AE23</f>
        <v>357733.85</v>
      </c>
      <c r="M104" s="102">
        <f>หนองบัวลำภู!AF23</f>
        <v>612739.54</v>
      </c>
      <c r="N104" s="98"/>
      <c r="O104" s="98"/>
      <c r="P104" s="98"/>
      <c r="Q104" s="90">
        <f t="shared" si="2"/>
        <v>-255005.69000000006</v>
      </c>
      <c r="R104" s="91">
        <f t="shared" si="3"/>
        <v>84.911903631616426</v>
      </c>
    </row>
    <row r="105" spans="1:18" s="109" customForma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13588568.17</v>
      </c>
      <c r="K105" s="106">
        <f>SUM(K84:K104)</f>
        <v>15382346.09</v>
      </c>
      <c r="L105" s="106">
        <f>SUM(L84:L104)</f>
        <v>9660706.3300000001</v>
      </c>
      <c r="M105" s="106">
        <f>SUM(M84:M104)</f>
        <v>65986181.359999992</v>
      </c>
      <c r="N105" s="104">
        <v>20</v>
      </c>
      <c r="O105" s="104">
        <v>20</v>
      </c>
      <c r="P105" s="104">
        <f>N105-O105</f>
        <v>0</v>
      </c>
      <c r="Q105" s="107">
        <f t="shared" si="2"/>
        <v>-56325475.029999994</v>
      </c>
      <c r="R105" s="108">
        <f>L105/H105</f>
        <v>113.69014439710971</v>
      </c>
    </row>
    <row r="106" spans="1:18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608</v>
      </c>
      <c r="H107" s="99">
        <v>7384</v>
      </c>
      <c r="I107" s="97">
        <v>5</v>
      </c>
      <c r="J107" s="100">
        <f>หนองบัวลำภู!F24</f>
        <v>1328685.79</v>
      </c>
      <c r="K107" s="101">
        <f>หนองบัวลำภู!AD24</f>
        <v>1438723.19</v>
      </c>
      <c r="L107" s="102">
        <f>หนองบัวลำภู!AE24</f>
        <v>1761013.58</v>
      </c>
      <c r="M107" s="102">
        <f>หนองบัวลำภู!AF24</f>
        <v>496138.23000000004</v>
      </c>
      <c r="N107" s="98"/>
      <c r="O107" s="98"/>
      <c r="P107" s="98"/>
      <c r="Q107" s="90">
        <f t="shared" si="2"/>
        <v>1264875.3500000001</v>
      </c>
      <c r="R107" s="91">
        <f t="shared" si="3"/>
        <v>238.49046316359698</v>
      </c>
    </row>
    <row r="108" spans="1:18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609</v>
      </c>
      <c r="H108" s="99">
        <v>4311</v>
      </c>
      <c r="I108" s="97">
        <v>3</v>
      </c>
      <c r="J108" s="100">
        <f>หนองบัวลำภู!F25</f>
        <v>158151.32999999999</v>
      </c>
      <c r="K108" s="100">
        <f>หนองบัวลำภู!AD25</f>
        <v>332624.36</v>
      </c>
      <c r="L108" s="102">
        <f>หนองบัวลำภู!AE25</f>
        <v>726849.11</v>
      </c>
      <c r="M108" s="102">
        <f>หนองบัวลำภู!AF25</f>
        <v>1450722.5000000002</v>
      </c>
      <c r="N108" s="98"/>
      <c r="O108" s="98"/>
      <c r="P108" s="98"/>
      <c r="Q108" s="90">
        <f t="shared" si="2"/>
        <v>-723873.39000000025</v>
      </c>
      <c r="R108" s="91">
        <f t="shared" si="3"/>
        <v>168.60336580839711</v>
      </c>
    </row>
    <row r="109" spans="1:18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610</v>
      </c>
      <c r="H109" s="99">
        <v>7424</v>
      </c>
      <c r="I109" s="97">
        <v>5</v>
      </c>
      <c r="J109" s="100">
        <f>หนองบัวลำภู!F26</f>
        <v>660130.19999999995</v>
      </c>
      <c r="K109" s="101">
        <f>หนองบัวลำภู!AD26</f>
        <v>756002.91</v>
      </c>
      <c r="L109" s="102">
        <f>หนองบัวลำภู!AE26</f>
        <v>1066786.8400000001</v>
      </c>
      <c r="M109" s="102">
        <f>หนองบัวลำภู!AF26</f>
        <v>772065.14999999991</v>
      </c>
      <c r="N109" s="98"/>
      <c r="O109" s="98"/>
      <c r="P109" s="98"/>
      <c r="Q109" s="90">
        <f t="shared" si="2"/>
        <v>294721.69000000018</v>
      </c>
      <c r="R109" s="91">
        <f t="shared" si="3"/>
        <v>143.69434806034485</v>
      </c>
    </row>
    <row r="110" spans="1:18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611</v>
      </c>
      <c r="H110" s="99">
        <v>4841</v>
      </c>
      <c r="I110" s="97">
        <v>4</v>
      </c>
      <c r="J110" s="100">
        <f>หนองบัวลำภู!F27</f>
        <v>614271.23</v>
      </c>
      <c r="K110" s="101">
        <f>หนองบัวลำภู!AD27</f>
        <v>714317.40999999992</v>
      </c>
      <c r="L110" s="102">
        <f>หนองบัวลำภู!AE27</f>
        <v>980774.42999999993</v>
      </c>
      <c r="M110" s="102">
        <f>หนองบัวลำภู!AF27</f>
        <v>1039717.3200000001</v>
      </c>
      <c r="N110" s="98"/>
      <c r="O110" s="98"/>
      <c r="P110" s="98"/>
      <c r="Q110" s="90">
        <f t="shared" si="2"/>
        <v>-58942.89000000013</v>
      </c>
      <c r="R110" s="91">
        <f t="shared" si="3"/>
        <v>202.59748605659988</v>
      </c>
    </row>
    <row r="111" spans="1:18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612</v>
      </c>
      <c r="H111" s="99">
        <v>3165</v>
      </c>
      <c r="I111" s="97">
        <v>3</v>
      </c>
      <c r="J111" s="100">
        <f>หนองบัวลำภู!F28</f>
        <v>579985.68000000005</v>
      </c>
      <c r="K111" s="101">
        <f>หนองบัวลำภู!AD28</f>
        <v>624464.21000000008</v>
      </c>
      <c r="L111" s="102">
        <f>หนองบัวลำภู!AE28</f>
        <v>979596.23</v>
      </c>
      <c r="M111" s="102">
        <f>หนองบัวลำภู!AF28</f>
        <v>1047025.2099999998</v>
      </c>
      <c r="N111" s="98"/>
      <c r="O111" s="98"/>
      <c r="P111" s="98"/>
      <c r="Q111" s="90">
        <f t="shared" si="2"/>
        <v>-67428.979999999865</v>
      </c>
      <c r="R111" s="91">
        <f t="shared" si="3"/>
        <v>309.50907740916273</v>
      </c>
    </row>
    <row r="112" spans="1:18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613</v>
      </c>
      <c r="H112" s="99">
        <v>3662</v>
      </c>
      <c r="I112" s="97">
        <v>3</v>
      </c>
      <c r="J112" s="100">
        <f>หนองบัวลำภู!F29</f>
        <v>508014.02</v>
      </c>
      <c r="K112" s="101">
        <f>หนองบัวลำภู!AD29</f>
        <v>625129.12000000011</v>
      </c>
      <c r="L112" s="102">
        <f>หนองบัวลำภู!AE29</f>
        <v>975332.48</v>
      </c>
      <c r="M112" s="102">
        <f>หนองบัวลำภู!AF29</f>
        <v>868921.48</v>
      </c>
      <c r="N112" s="98"/>
      <c r="O112" s="98"/>
      <c r="P112" s="98"/>
      <c r="Q112" s="90">
        <f t="shared" si="2"/>
        <v>106411</v>
      </c>
      <c r="R112" s="91">
        <f t="shared" si="3"/>
        <v>266.33874385581646</v>
      </c>
    </row>
    <row r="113" spans="1:18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614</v>
      </c>
      <c r="H113" s="99">
        <v>2860</v>
      </c>
      <c r="I113" s="97">
        <v>2</v>
      </c>
      <c r="J113" s="100">
        <f>หนองบัวลำภู!F30</f>
        <v>366287.09</v>
      </c>
      <c r="K113" s="101">
        <f>หนองบัวลำภู!AD30</f>
        <v>543233.13</v>
      </c>
      <c r="L113" s="102">
        <f>หนองบัวลำภู!AE30</f>
        <v>475638.8</v>
      </c>
      <c r="M113" s="102">
        <f>หนองบัวลำภู!AF30</f>
        <v>655337.26</v>
      </c>
      <c r="N113" s="98"/>
      <c r="O113" s="98"/>
      <c r="P113" s="98"/>
      <c r="Q113" s="90">
        <f t="shared" si="2"/>
        <v>-179698.46000000002</v>
      </c>
      <c r="R113" s="91">
        <f t="shared" si="3"/>
        <v>166.30727272727273</v>
      </c>
    </row>
    <row r="114" spans="1:18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615</v>
      </c>
      <c r="H114" s="99">
        <v>6859</v>
      </c>
      <c r="I114" s="97">
        <v>5</v>
      </c>
      <c r="J114" s="100">
        <f>หนองบัวลำภู!F31</f>
        <v>671730.79</v>
      </c>
      <c r="K114" s="101">
        <f>หนองบัวลำภู!AD31</f>
        <v>737403.42999999993</v>
      </c>
      <c r="L114" s="102">
        <f>หนองบัวลำภู!AE31</f>
        <v>1017858.79</v>
      </c>
      <c r="M114" s="102">
        <f>หนองบัวลำภู!AF31</f>
        <v>519272.84</v>
      </c>
      <c r="N114" s="98"/>
      <c r="O114" s="98"/>
      <c r="P114" s="98"/>
      <c r="Q114" s="90">
        <f t="shared" si="2"/>
        <v>498585.95</v>
      </c>
      <c r="R114" s="91">
        <f t="shared" si="3"/>
        <v>148.39754920542353</v>
      </c>
    </row>
    <row r="115" spans="1:18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616</v>
      </c>
      <c r="H115" s="99">
        <v>2919</v>
      </c>
      <c r="I115" s="97">
        <v>2</v>
      </c>
      <c r="J115" s="100">
        <f>หนองบัวลำภู!F32</f>
        <v>287909.32</v>
      </c>
      <c r="K115" s="101">
        <f>หนองบัวลำภู!AD32</f>
        <v>341280.22</v>
      </c>
      <c r="L115" s="102">
        <f>หนองบัวลำภู!AE32</f>
        <v>596595.74</v>
      </c>
      <c r="M115" s="102">
        <f>หนองบัวลำภู!AF32</f>
        <v>934082.27</v>
      </c>
      <c r="N115" s="98"/>
      <c r="O115" s="98"/>
      <c r="P115" s="98"/>
      <c r="Q115" s="90">
        <f t="shared" si="2"/>
        <v>-337486.53</v>
      </c>
      <c r="R115" s="91">
        <f t="shared" si="3"/>
        <v>204.38360397396369</v>
      </c>
    </row>
    <row r="116" spans="1:18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617</v>
      </c>
      <c r="H116" s="99">
        <v>5877</v>
      </c>
      <c r="I116" s="97">
        <v>4</v>
      </c>
      <c r="J116" s="100">
        <f>หนองบัวลำภู!F33</f>
        <v>245713.92000000001</v>
      </c>
      <c r="K116" s="101">
        <f>หนองบัวลำภู!AD33</f>
        <v>393169.85</v>
      </c>
      <c r="L116" s="102">
        <f>หนองบัวลำภู!AE33</f>
        <v>964770.5</v>
      </c>
      <c r="M116" s="102">
        <f>หนองบัวลำภู!AF33</f>
        <v>550707.38</v>
      </c>
      <c r="N116" s="98"/>
      <c r="O116" s="98"/>
      <c r="P116" s="98"/>
      <c r="Q116" s="90">
        <f t="shared" si="2"/>
        <v>414063.12</v>
      </c>
      <c r="R116" s="91">
        <f t="shared" si="3"/>
        <v>164.16037093755318</v>
      </c>
    </row>
    <row r="117" spans="1:18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618</v>
      </c>
      <c r="H117" s="99">
        <v>5647</v>
      </c>
      <c r="I117" s="97">
        <v>4</v>
      </c>
      <c r="J117" s="100">
        <f>หนองบัวลำภู!F34</f>
        <v>728376.82</v>
      </c>
      <c r="K117" s="101">
        <f>หนองบัวลำภู!AD34</f>
        <v>858233.1399999999</v>
      </c>
      <c r="L117" s="102">
        <f>หนองบัวลำภู!AE34</f>
        <v>1022918.94</v>
      </c>
      <c r="M117" s="102">
        <f>หนองบัวลำภู!AF34</f>
        <v>860437.02</v>
      </c>
      <c r="N117" s="98"/>
      <c r="O117" s="98"/>
      <c r="P117" s="98"/>
      <c r="Q117" s="90">
        <f t="shared" si="2"/>
        <v>162481.91999999993</v>
      </c>
      <c r="R117" s="91">
        <f t="shared" si="3"/>
        <v>181.14378253940143</v>
      </c>
    </row>
    <row r="118" spans="1:18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619</v>
      </c>
      <c r="H118" s="99">
        <v>4300</v>
      </c>
      <c r="I118" s="97">
        <v>3</v>
      </c>
      <c r="J118" s="100">
        <f>หนองบัวลำภู!F35</f>
        <v>489090.75</v>
      </c>
      <c r="K118" s="101">
        <f>หนองบัวลำภู!AD35</f>
        <v>646084.37</v>
      </c>
      <c r="L118" s="102">
        <f>หนองบัวลำภู!AE35</f>
        <v>665294.35</v>
      </c>
      <c r="M118" s="102">
        <f>หนองบัวลำภู!AF35</f>
        <v>796584.34</v>
      </c>
      <c r="N118" s="98"/>
      <c r="O118" s="98"/>
      <c r="P118" s="98"/>
      <c r="Q118" s="90">
        <f t="shared" si="2"/>
        <v>-131289.99</v>
      </c>
      <c r="R118" s="91">
        <f t="shared" si="3"/>
        <v>154.71961627906975</v>
      </c>
    </row>
    <row r="119" spans="1:18" s="109" customForma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6638346.9400000013</v>
      </c>
      <c r="K119" s="106">
        <f>SUM(K106:K118)</f>
        <v>8010665.3399999989</v>
      </c>
      <c r="L119" s="106">
        <f>SUM(L106:L118)</f>
        <v>11233429.789999999</v>
      </c>
      <c r="M119" s="106">
        <f>SUM(M106:M118)</f>
        <v>9991011</v>
      </c>
      <c r="N119" s="104">
        <v>12</v>
      </c>
      <c r="O119" s="104">
        <v>12</v>
      </c>
      <c r="P119" s="104">
        <f>N119-O119</f>
        <v>0</v>
      </c>
      <c r="Q119" s="107">
        <f t="shared" si="2"/>
        <v>1242418.7899999991</v>
      </c>
      <c r="R119" s="108">
        <f>L119/H119</f>
        <v>189.59695167850933</v>
      </c>
    </row>
    <row r="120" spans="1:18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620</v>
      </c>
      <c r="H121" s="99">
        <v>1926</v>
      </c>
      <c r="I121" s="97">
        <v>2</v>
      </c>
      <c r="J121" s="100">
        <f>หนองบัวลำภู!F36</f>
        <v>571898.86</v>
      </c>
      <c r="K121" s="101">
        <f>หนองบัวลำภู!AD36</f>
        <v>635854.49999999988</v>
      </c>
      <c r="L121" s="102">
        <f>หนองบัวลำภู!AE36</f>
        <v>389995.31</v>
      </c>
      <c r="M121" s="102">
        <f>หนองบัวลำภู!AF36</f>
        <v>662334.87</v>
      </c>
      <c r="N121" s="98"/>
      <c r="O121" s="98"/>
      <c r="P121" s="98"/>
      <c r="Q121" s="90">
        <f t="shared" si="2"/>
        <v>-272339.56</v>
      </c>
      <c r="R121" s="91">
        <f t="shared" si="3"/>
        <v>202.48977673935619</v>
      </c>
    </row>
    <row r="122" spans="1:18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621</v>
      </c>
      <c r="H122" s="99">
        <v>4146</v>
      </c>
      <c r="I122" s="97">
        <v>3</v>
      </c>
      <c r="J122" s="100">
        <f>หนองบัวลำภู!F37</f>
        <v>872468.45</v>
      </c>
      <c r="K122" s="101">
        <f>หนองบัวลำภู!AD37</f>
        <v>1006177.08</v>
      </c>
      <c r="L122" s="102">
        <f>หนองบัวลำภู!AE37</f>
        <v>767245.66999999993</v>
      </c>
      <c r="M122" s="102">
        <f>หนองบัวลำภู!AF37</f>
        <v>101205.94</v>
      </c>
      <c r="N122" s="98"/>
      <c r="O122" s="98"/>
      <c r="P122" s="98"/>
      <c r="Q122" s="90">
        <f t="shared" si="2"/>
        <v>666039.73</v>
      </c>
      <c r="R122" s="91">
        <f t="shared" si="3"/>
        <v>185.05684273999034</v>
      </c>
    </row>
    <row r="123" spans="1:18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622</v>
      </c>
      <c r="H123" s="99">
        <v>1218</v>
      </c>
      <c r="I123" s="97">
        <v>1</v>
      </c>
      <c r="J123" s="100">
        <f>หนองบัวลำภู!F38</f>
        <v>354236.34</v>
      </c>
      <c r="K123" s="101">
        <f>หนองบัวลำภู!AD38</f>
        <v>385591.39</v>
      </c>
      <c r="L123" s="102">
        <f>หนองบัวลำภู!AE38</f>
        <v>100625.7</v>
      </c>
      <c r="M123" s="102">
        <f>หนองบัวลำภู!AF38</f>
        <v>189343.81</v>
      </c>
      <c r="N123" s="98"/>
      <c r="O123" s="98"/>
      <c r="P123" s="98"/>
      <c r="Q123" s="90">
        <f t="shared" si="2"/>
        <v>-88718.11</v>
      </c>
      <c r="R123" s="91">
        <f t="shared" si="3"/>
        <v>82.615517241379308</v>
      </c>
    </row>
    <row r="124" spans="1:18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623</v>
      </c>
      <c r="H124" s="99">
        <v>5296</v>
      </c>
      <c r="I124" s="97">
        <v>4</v>
      </c>
      <c r="J124" s="100">
        <f>หนองบัวลำภู!F39</f>
        <v>1744943.8</v>
      </c>
      <c r="K124" s="101">
        <f>หนองบัวลำภู!AD39</f>
        <v>1885215.33</v>
      </c>
      <c r="L124" s="102">
        <f>หนองบัวลำภู!AE39</f>
        <v>1030236.39</v>
      </c>
      <c r="M124" s="102">
        <f>หนองบัวลำภู!AF39</f>
        <v>156076.78999999998</v>
      </c>
      <c r="N124" s="98"/>
      <c r="O124" s="98"/>
      <c r="P124" s="98"/>
      <c r="Q124" s="90">
        <f t="shared" si="2"/>
        <v>874159.60000000009</v>
      </c>
      <c r="R124" s="91">
        <f t="shared" si="3"/>
        <v>194.53104040785499</v>
      </c>
    </row>
    <row r="125" spans="1:18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624</v>
      </c>
      <c r="H125" s="99">
        <v>3642</v>
      </c>
      <c r="I125" s="97">
        <v>3</v>
      </c>
      <c r="J125" s="100">
        <f>หนองบัวลำภู!F40</f>
        <v>1291135.57</v>
      </c>
      <c r="K125" s="101">
        <f>หนองบัวลำภู!AD40</f>
        <v>1413244.7100000002</v>
      </c>
      <c r="L125" s="102">
        <f>หนองบัวลำภู!AE40</f>
        <v>550809.77</v>
      </c>
      <c r="M125" s="102">
        <f>หนองบัวลำภู!AF40</f>
        <v>247112.07</v>
      </c>
      <c r="N125" s="98"/>
      <c r="O125" s="98"/>
      <c r="P125" s="98"/>
      <c r="Q125" s="90">
        <f t="shared" si="2"/>
        <v>303697.7</v>
      </c>
      <c r="R125" s="91">
        <f t="shared" si="3"/>
        <v>151.23826743547502</v>
      </c>
    </row>
    <row r="126" spans="1:18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625</v>
      </c>
      <c r="H126" s="99">
        <v>3621</v>
      </c>
      <c r="I126" s="97">
        <v>3</v>
      </c>
      <c r="J126" s="100">
        <f>หนองบัวลำภู!F41</f>
        <v>1219528.1499999999</v>
      </c>
      <c r="K126" s="101">
        <f>หนองบัวลำภู!AD41</f>
        <v>1372700.34</v>
      </c>
      <c r="L126" s="102">
        <f>หนองบัวลำภู!AE41</f>
        <v>538844.03</v>
      </c>
      <c r="M126" s="102">
        <f>หนองบัวลำภู!AF41</f>
        <v>276441.53999999998</v>
      </c>
      <c r="N126" s="98"/>
      <c r="O126" s="98"/>
      <c r="P126" s="98"/>
      <c r="Q126" s="90">
        <f t="shared" si="2"/>
        <v>262402.49000000005</v>
      </c>
      <c r="R126" s="91">
        <f t="shared" si="3"/>
        <v>148.81083402375035</v>
      </c>
    </row>
    <row r="127" spans="1:18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626</v>
      </c>
      <c r="H127" s="99">
        <v>1853</v>
      </c>
      <c r="I127" s="97">
        <v>2</v>
      </c>
      <c r="J127" s="100">
        <f>หนองบัวลำภู!F42</f>
        <v>624966.31000000006</v>
      </c>
      <c r="K127" s="101">
        <f>หนองบัวลำภู!AD42</f>
        <v>703833.45000000007</v>
      </c>
      <c r="L127" s="102">
        <f>หนองบัวลำภู!AE42</f>
        <v>367331.73</v>
      </c>
      <c r="M127" s="102">
        <f>หนองบัวลำภู!AF42</f>
        <v>156935.72</v>
      </c>
      <c r="N127" s="98"/>
      <c r="O127" s="98"/>
      <c r="P127" s="98"/>
      <c r="Q127" s="90">
        <f t="shared" si="2"/>
        <v>210396.00999999998</v>
      </c>
      <c r="R127" s="91">
        <f t="shared" si="3"/>
        <v>198.23622773880194</v>
      </c>
    </row>
    <row r="128" spans="1:18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627</v>
      </c>
      <c r="H128" s="99">
        <v>1606</v>
      </c>
      <c r="I128" s="97">
        <v>2</v>
      </c>
      <c r="J128" s="100">
        <f>หนองบัวลำภู!F43</f>
        <v>628443.73</v>
      </c>
      <c r="K128" s="101">
        <f>หนองบัวลำภู!AD43</f>
        <v>670104.89</v>
      </c>
      <c r="L128" s="102">
        <f>หนองบัวลำภู!AE43</f>
        <v>256985.25</v>
      </c>
      <c r="M128" s="102">
        <f>หนองบัวลำภู!AF43</f>
        <v>194133.78999999998</v>
      </c>
      <c r="N128" s="98"/>
      <c r="O128" s="98"/>
      <c r="P128" s="98"/>
      <c r="Q128" s="90">
        <f t="shared" si="2"/>
        <v>62851.460000000021</v>
      </c>
      <c r="R128" s="91">
        <f t="shared" si="3"/>
        <v>160.01572229140723</v>
      </c>
    </row>
    <row r="129" spans="1:18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628</v>
      </c>
      <c r="H129" s="99">
        <v>4293</v>
      </c>
      <c r="I129" s="97">
        <v>3</v>
      </c>
      <c r="J129" s="100">
        <f>หนองบัวลำภู!F44</f>
        <v>1130876.42</v>
      </c>
      <c r="K129" s="101">
        <f>หนองบัวลำภู!AD44</f>
        <v>1239253.2199999997</v>
      </c>
      <c r="L129" s="102">
        <f>หนองบัวลำภู!AE44</f>
        <v>561110.56000000006</v>
      </c>
      <c r="M129" s="102">
        <f>หนองบัวลำภู!AF44</f>
        <v>121338.57</v>
      </c>
      <c r="N129" s="98"/>
      <c r="O129" s="98"/>
      <c r="P129" s="98"/>
      <c r="Q129" s="90">
        <f t="shared" si="2"/>
        <v>439771.99000000005</v>
      </c>
      <c r="R129" s="91">
        <f t="shared" si="3"/>
        <v>130.70360121127419</v>
      </c>
    </row>
    <row r="130" spans="1:18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629</v>
      </c>
      <c r="H130" s="99">
        <v>2536</v>
      </c>
      <c r="I130" s="97">
        <v>2</v>
      </c>
      <c r="J130" s="100">
        <f>หนองบัวลำภู!F45</f>
        <v>414328.54</v>
      </c>
      <c r="K130" s="101">
        <f>หนองบัวลำภู!AD45</f>
        <v>444112.84</v>
      </c>
      <c r="L130" s="102">
        <f>หนองบัวลำภู!AE45</f>
        <v>64125.3</v>
      </c>
      <c r="M130" s="102">
        <f>หนองบัวลำภู!AF45</f>
        <v>189123.57</v>
      </c>
      <c r="N130" s="98"/>
      <c r="O130" s="98"/>
      <c r="P130" s="98"/>
      <c r="Q130" s="90">
        <f t="shared" si="2"/>
        <v>-124998.27</v>
      </c>
      <c r="R130" s="91">
        <f t="shared" si="3"/>
        <v>25.286001577287067</v>
      </c>
    </row>
    <row r="131" spans="1:18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630</v>
      </c>
      <c r="H131" s="99">
        <v>3568</v>
      </c>
      <c r="I131" s="97">
        <v>3</v>
      </c>
      <c r="J131" s="100">
        <f>หนองบัวลำภู!F46</f>
        <v>469080.91</v>
      </c>
      <c r="K131" s="101">
        <f>หนองบัวลำภู!AD46</f>
        <v>565291.28999999992</v>
      </c>
      <c r="L131" s="102">
        <f>หนองบัวลำภู!AE46</f>
        <v>570619.32999999996</v>
      </c>
      <c r="M131" s="102">
        <f>หนองบัวลำภู!AF46</f>
        <v>98684.329999999987</v>
      </c>
      <c r="N131" s="98"/>
      <c r="O131" s="98"/>
      <c r="P131" s="98"/>
      <c r="Q131" s="90">
        <f t="shared" si="2"/>
        <v>471935</v>
      </c>
      <c r="R131" s="91">
        <f t="shared" si="3"/>
        <v>159.92694226457397</v>
      </c>
    </row>
    <row r="132" spans="1:18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631</v>
      </c>
      <c r="H132" s="99">
        <v>2724</v>
      </c>
      <c r="I132" s="97">
        <v>2</v>
      </c>
      <c r="J132" s="100">
        <f>หนองบัวลำภู!F47</f>
        <v>99450.17</v>
      </c>
      <c r="K132" s="101">
        <f>หนองบัวลำภู!AD47</f>
        <v>322018.67</v>
      </c>
      <c r="L132" s="102">
        <f>หนองบัวลำภู!AE47</f>
        <v>450128.13</v>
      </c>
      <c r="M132" s="102">
        <f>หนองบัวลำภู!AF47</f>
        <v>320199.71000000002</v>
      </c>
      <c r="N132" s="98"/>
      <c r="O132" s="98"/>
      <c r="P132" s="98"/>
      <c r="Q132" s="90">
        <f t="shared" si="2"/>
        <v>129928.41999999998</v>
      </c>
      <c r="R132" s="91">
        <f t="shared" si="3"/>
        <v>165.24527533039648</v>
      </c>
    </row>
    <row r="133" spans="1:18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632</v>
      </c>
      <c r="H133" s="99">
        <v>1550</v>
      </c>
      <c r="I133" s="97">
        <v>2</v>
      </c>
      <c r="J133" s="100">
        <f>หนองบัวลำภู!F48</f>
        <v>353620.54</v>
      </c>
      <c r="K133" s="101">
        <f>หนองบัวลำภู!AD48</f>
        <v>440878.97</v>
      </c>
      <c r="L133" s="102">
        <f>หนองบัวลำภู!AE48</f>
        <v>209218.18</v>
      </c>
      <c r="M133" s="102">
        <f>หนองบัวลำภู!AF48</f>
        <v>331717.17</v>
      </c>
      <c r="N133" s="98"/>
      <c r="O133" s="98"/>
      <c r="P133" s="98"/>
      <c r="Q133" s="90">
        <f t="shared" si="2"/>
        <v>-122498.98999999999</v>
      </c>
      <c r="R133" s="91">
        <f t="shared" si="3"/>
        <v>134.97947096774192</v>
      </c>
    </row>
    <row r="134" spans="1:18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633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หนองบัวลำภู!AD49</f>
        <v>630503.42000000004</v>
      </c>
      <c r="L134" s="102">
        <f>หนองบัวลำภู!AE49</f>
        <v>13023.47</v>
      </c>
      <c r="M134" s="102">
        <f>หนองบัวลำภู!AF49</f>
        <v>275505.30000000005</v>
      </c>
      <c r="N134" s="98"/>
      <c r="O134" s="98"/>
      <c r="P134" s="98"/>
      <c r="Q134" s="90">
        <f t="shared" si="2"/>
        <v>-262481.83000000007</v>
      </c>
      <c r="R134" s="91">
        <f t="shared" si="3"/>
        <v>5.5466226575809197</v>
      </c>
    </row>
    <row r="135" spans="1:18" s="109" customForma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10397308.6</v>
      </c>
      <c r="K135" s="106">
        <f>SUM(K120:K134)</f>
        <v>11714780.1</v>
      </c>
      <c r="L135" s="106">
        <f>SUM(L120:L134)</f>
        <v>5870298.8199999994</v>
      </c>
      <c r="M135" s="106">
        <f>SUM(M120:M134)</f>
        <v>3320153.1799999997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2550145.6399999997</v>
      </c>
      <c r="R135" s="108">
        <f>L135/H135</f>
        <v>145.5674565427629</v>
      </c>
    </row>
    <row r="136" spans="1:18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634</v>
      </c>
      <c r="H137" s="99">
        <v>5674</v>
      </c>
      <c r="I137" s="97">
        <v>4</v>
      </c>
      <c r="J137" s="100">
        <f>หนองบัวลำภู!F50</f>
        <v>1267031.95</v>
      </c>
      <c r="K137" s="101">
        <f>หนองบัวลำภู!AD50</f>
        <v>1278649.93</v>
      </c>
      <c r="L137" s="102">
        <f>หนองบัวลำภู!AE50</f>
        <v>1851825.98</v>
      </c>
      <c r="M137" s="102">
        <f>หนองบัวลำภู!AF50</f>
        <v>59374.48</v>
      </c>
      <c r="N137" s="98"/>
      <c r="O137" s="98"/>
      <c r="P137" s="98"/>
      <c r="Q137" s="90">
        <f t="shared" si="5"/>
        <v>1792451.5</v>
      </c>
      <c r="R137" s="91">
        <f t="shared" ref="R137:R197" si="6">L137/H137</f>
        <v>326.37045823052517</v>
      </c>
    </row>
    <row r="138" spans="1:18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635</v>
      </c>
      <c r="H138" s="99">
        <v>5329</v>
      </c>
      <c r="I138" s="97">
        <v>4</v>
      </c>
      <c r="J138" s="100">
        <f>หนองบัวลำภู!F51</f>
        <v>1409593.42</v>
      </c>
      <c r="K138" s="101">
        <f>หนองบัวลำภู!AD51</f>
        <v>1558004.75</v>
      </c>
      <c r="L138" s="102">
        <f>หนองบัวลำภู!AE51</f>
        <v>1464621.3599999999</v>
      </c>
      <c r="M138" s="102">
        <f>หนองบัวลำภู!AF51</f>
        <v>1093748.28</v>
      </c>
      <c r="N138" s="98"/>
      <c r="O138" s="98"/>
      <c r="P138" s="98"/>
      <c r="Q138" s="90">
        <f t="shared" si="5"/>
        <v>370873.07999999984</v>
      </c>
      <c r="R138" s="91">
        <f t="shared" si="6"/>
        <v>274.83981234753236</v>
      </c>
    </row>
    <row r="139" spans="1:18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636</v>
      </c>
      <c r="H139" s="99">
        <v>3741</v>
      </c>
      <c r="I139" s="97">
        <v>3</v>
      </c>
      <c r="J139" s="100">
        <f>หนองบัวลำภู!F52</f>
        <v>864058.3</v>
      </c>
      <c r="K139" s="101">
        <f>หนองบัวลำภู!AD52</f>
        <v>1007252.4400000001</v>
      </c>
      <c r="L139" s="102">
        <f>หนองบัวลำภู!AE52</f>
        <v>844870.62</v>
      </c>
      <c r="M139" s="102">
        <f>หนองบัวลำภู!AF52</f>
        <v>1130556.71</v>
      </c>
      <c r="N139" s="98"/>
      <c r="O139" s="98"/>
      <c r="P139" s="98"/>
      <c r="Q139" s="90">
        <f t="shared" si="5"/>
        <v>-285686.08999999997</v>
      </c>
      <c r="R139" s="91">
        <f t="shared" si="6"/>
        <v>225.84085004009623</v>
      </c>
    </row>
    <row r="140" spans="1:18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637</v>
      </c>
      <c r="H140" s="99">
        <v>10085</v>
      </c>
      <c r="I140" s="97">
        <v>5</v>
      </c>
      <c r="J140" s="100">
        <f>หนองบัวลำภู!F53</f>
        <v>878911.82</v>
      </c>
      <c r="K140" s="101">
        <f>หนองบัวลำภู!AD53</f>
        <v>1038539.1399999999</v>
      </c>
      <c r="L140" s="102">
        <f>หนองบัวลำภู!AE53</f>
        <v>1665550.2799999998</v>
      </c>
      <c r="M140" s="102">
        <f>หนองบัวลำภู!AF53</f>
        <v>474807.43000000005</v>
      </c>
      <c r="N140" s="98"/>
      <c r="O140" s="98"/>
      <c r="P140" s="98"/>
      <c r="Q140" s="90">
        <f t="shared" si="5"/>
        <v>1190742.8499999996</v>
      </c>
      <c r="R140" s="91">
        <f t="shared" si="6"/>
        <v>165.15124243926621</v>
      </c>
    </row>
    <row r="141" spans="1:18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638</v>
      </c>
      <c r="H141" s="99">
        <v>1758</v>
      </c>
      <c r="I141" s="97">
        <v>2</v>
      </c>
      <c r="J141" s="100">
        <f>หนองบัวลำภู!F54</f>
        <v>802936.56</v>
      </c>
      <c r="K141" s="101">
        <f>หนองบัวลำภู!AD54</f>
        <v>833871.33000000007</v>
      </c>
      <c r="L141" s="102">
        <f>หนองบัวลำภู!AE54</f>
        <v>797367.38</v>
      </c>
      <c r="M141" s="102">
        <f>หนองบัวลำภู!AF54</f>
        <v>1469494.76</v>
      </c>
      <c r="N141" s="98"/>
      <c r="O141" s="98"/>
      <c r="P141" s="98"/>
      <c r="Q141" s="90">
        <f t="shared" si="5"/>
        <v>-672127.38</v>
      </c>
      <c r="R141" s="91">
        <f t="shared" si="6"/>
        <v>453.56506257110351</v>
      </c>
    </row>
    <row r="142" spans="1:18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639</v>
      </c>
      <c r="H142" s="99">
        <v>3359</v>
      </c>
      <c r="I142" s="97">
        <v>3</v>
      </c>
      <c r="J142" s="100">
        <f>หนองบัวลำภู!F55</f>
        <v>502385</v>
      </c>
      <c r="K142" s="101">
        <f>หนองบัวลำภู!AD55</f>
        <v>550214.30000000005</v>
      </c>
      <c r="L142" s="102">
        <f>หนองบัวลำภู!AE55</f>
        <v>1293892.1200000001</v>
      </c>
      <c r="M142" s="102">
        <f>หนองบัวลำภู!AF55</f>
        <v>590022.72</v>
      </c>
      <c r="N142" s="98"/>
      <c r="O142" s="98"/>
      <c r="P142" s="98"/>
      <c r="Q142" s="90">
        <f t="shared" si="5"/>
        <v>703869.40000000014</v>
      </c>
      <c r="R142" s="91">
        <f t="shared" si="6"/>
        <v>385.20158380470383</v>
      </c>
    </row>
    <row r="143" spans="1:18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1404</v>
      </c>
      <c r="H143" s="99">
        <v>5691</v>
      </c>
      <c r="I143" s="97">
        <v>4</v>
      </c>
      <c r="J143" s="100">
        <f>หนองบัวลำภู!F56</f>
        <v>1284479.54</v>
      </c>
      <c r="K143" s="101">
        <f>หนองบัวลำภู!AD56</f>
        <v>1333656.4000000001</v>
      </c>
      <c r="L143" s="102">
        <f>หนองบัวลำภู!AE56</f>
        <v>1705990.58</v>
      </c>
      <c r="M143" s="102">
        <f>หนองบัวลำภู!AF56</f>
        <v>1035945.29</v>
      </c>
      <c r="N143" s="98"/>
      <c r="O143" s="98"/>
      <c r="P143" s="98"/>
      <c r="Q143" s="90">
        <f t="shared" si="5"/>
        <v>670045.29</v>
      </c>
      <c r="R143" s="91">
        <f t="shared" si="6"/>
        <v>299.769913899139</v>
      </c>
    </row>
    <row r="144" spans="1:18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641</v>
      </c>
      <c r="H144" s="99">
        <v>2989</v>
      </c>
      <c r="I144" s="97">
        <v>2</v>
      </c>
      <c r="J144" s="100">
        <f>หนองบัวลำภู!F57</f>
        <v>507845</v>
      </c>
      <c r="K144" s="101">
        <f>หนองบัวลำภู!AD57</f>
        <v>511052.51</v>
      </c>
      <c r="L144" s="102">
        <f>หนองบัวลำภู!AE57</f>
        <v>841226.12</v>
      </c>
      <c r="M144" s="102">
        <f>หนองบัวลำภู!AF57</f>
        <v>824604.48</v>
      </c>
      <c r="N144" s="98"/>
      <c r="O144" s="98"/>
      <c r="P144" s="98"/>
      <c r="Q144" s="90">
        <f t="shared" si="5"/>
        <v>16621.640000000014</v>
      </c>
      <c r="R144" s="91">
        <f t="shared" si="6"/>
        <v>281.4406557377049</v>
      </c>
    </row>
    <row r="145" spans="1:18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642</v>
      </c>
      <c r="H145" s="99">
        <v>5028</v>
      </c>
      <c r="I145" s="97">
        <v>4</v>
      </c>
      <c r="J145" s="100">
        <f>หนองบัวลำภู!F58</f>
        <v>608925.86</v>
      </c>
      <c r="K145" s="101">
        <f>หนองบัวลำภู!AD58</f>
        <v>778741.66999999993</v>
      </c>
      <c r="L145" s="102">
        <f>หนองบัวลำภู!AE58</f>
        <v>1520632.2</v>
      </c>
      <c r="M145" s="102">
        <f>หนองบัวลำภู!AF58</f>
        <v>667045.16</v>
      </c>
      <c r="N145" s="98"/>
      <c r="O145" s="98"/>
      <c r="P145" s="98"/>
      <c r="Q145" s="90">
        <f t="shared" si="5"/>
        <v>853587.03999999992</v>
      </c>
      <c r="R145" s="91">
        <f t="shared" si="6"/>
        <v>302.43281622911695</v>
      </c>
    </row>
    <row r="146" spans="1:18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643</v>
      </c>
      <c r="H146" s="99">
        <v>3475</v>
      </c>
      <c r="I146" s="97">
        <v>3</v>
      </c>
      <c r="J146" s="100">
        <f>หนองบัวลำภู!F59</f>
        <v>644005.56000000006</v>
      </c>
      <c r="K146" s="101">
        <f>หนองบัวลำภู!AD59</f>
        <v>855942.8</v>
      </c>
      <c r="L146" s="102">
        <f>หนองบัวลำภู!AE59</f>
        <v>912243.54</v>
      </c>
      <c r="M146" s="102">
        <f>หนองบัวลำภู!AF59</f>
        <v>1105889.8799999999</v>
      </c>
      <c r="N146" s="98"/>
      <c r="O146" s="98"/>
      <c r="P146" s="98"/>
      <c r="Q146" s="90">
        <f t="shared" si="5"/>
        <v>-193646.33999999985</v>
      </c>
      <c r="R146" s="91">
        <f t="shared" si="6"/>
        <v>262.51612661870507</v>
      </c>
    </row>
    <row r="147" spans="1:18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644</v>
      </c>
      <c r="H147" s="99">
        <v>2888</v>
      </c>
      <c r="I147" s="97">
        <v>2</v>
      </c>
      <c r="J147" s="100">
        <f>หนองบัวลำภู!F60</f>
        <v>321882.68</v>
      </c>
      <c r="K147" s="101">
        <f>หนองบัวลำภู!AD60</f>
        <v>327302.68</v>
      </c>
      <c r="L147" s="102">
        <f>หนองบัวลำภู!AE60</f>
        <v>758393.96</v>
      </c>
      <c r="M147" s="102">
        <f>หนองบัวลำภู!AF60</f>
        <v>657996.54999999993</v>
      </c>
      <c r="N147" s="98"/>
      <c r="O147" s="98"/>
      <c r="P147" s="98"/>
      <c r="Q147" s="90">
        <f t="shared" si="5"/>
        <v>100397.41000000003</v>
      </c>
      <c r="R147" s="91">
        <f t="shared" si="6"/>
        <v>262.60178670360108</v>
      </c>
    </row>
    <row r="148" spans="1:18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645</v>
      </c>
      <c r="H148" s="99">
        <v>1354</v>
      </c>
      <c r="I148" s="97">
        <v>1</v>
      </c>
      <c r="J148" s="100">
        <f>หนองบัวลำภู!F61</f>
        <v>367741.26</v>
      </c>
      <c r="K148" s="101">
        <f>หนองบัวลำภู!AD61</f>
        <v>475742.23</v>
      </c>
      <c r="L148" s="102">
        <f>หนองบัวลำภู!AE61</f>
        <v>629268.37</v>
      </c>
      <c r="M148" s="102">
        <f>หนองบัวลำภู!AF61</f>
        <v>545948.21</v>
      </c>
      <c r="N148" s="98"/>
      <c r="O148" s="98"/>
      <c r="P148" s="98"/>
      <c r="Q148" s="90">
        <f t="shared" si="5"/>
        <v>83320.160000000033</v>
      </c>
      <c r="R148" s="91">
        <f t="shared" si="6"/>
        <v>464.74768833087148</v>
      </c>
    </row>
    <row r="149" spans="1:18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646</v>
      </c>
      <c r="H149" s="99">
        <v>3500</v>
      </c>
      <c r="I149" s="97">
        <v>3</v>
      </c>
      <c r="J149" s="100">
        <f>หนองบัวลำภู!F62</f>
        <v>803796.47</v>
      </c>
      <c r="K149" s="101">
        <f>หนองบัวลำภู!AD62</f>
        <v>884133.73</v>
      </c>
      <c r="L149" s="102">
        <f>หนองบัวลำภู!AE62</f>
        <v>976068.2</v>
      </c>
      <c r="M149" s="102">
        <f>หนองบัวลำภู!AF62</f>
        <v>556986.84</v>
      </c>
      <c r="N149" s="98"/>
      <c r="O149" s="98"/>
      <c r="P149" s="98"/>
      <c r="Q149" s="90">
        <f t="shared" si="5"/>
        <v>419081.36</v>
      </c>
      <c r="R149" s="91">
        <f t="shared" si="6"/>
        <v>278.87662857142857</v>
      </c>
    </row>
    <row r="150" spans="1:18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647</v>
      </c>
      <c r="H150" s="99">
        <v>6506</v>
      </c>
      <c r="I150" s="97">
        <v>5</v>
      </c>
      <c r="J150" s="100">
        <f>หนองบัวลำภู!F63</f>
        <v>1323612.44</v>
      </c>
      <c r="K150" s="101">
        <f>หนองบัวลำภู!AD63</f>
        <v>1404515.99</v>
      </c>
      <c r="L150" s="102">
        <f>หนองบัวลำภู!AE63</f>
        <v>1471691.3900000001</v>
      </c>
      <c r="M150" s="102">
        <f>หนองบัวลำภู!AF63</f>
        <v>711171.7</v>
      </c>
      <c r="N150" s="98"/>
      <c r="O150" s="98"/>
      <c r="P150" s="98"/>
      <c r="Q150" s="90">
        <f t="shared" si="5"/>
        <v>760519.69000000018</v>
      </c>
      <c r="R150" s="91">
        <f t="shared" si="6"/>
        <v>226.20525514909318</v>
      </c>
    </row>
    <row r="151" spans="1:18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648</v>
      </c>
      <c r="H151" s="99">
        <v>4556</v>
      </c>
      <c r="I151" s="97">
        <v>4</v>
      </c>
      <c r="J151" s="100">
        <f>หนองบัวลำภู!F64</f>
        <v>1179402.69</v>
      </c>
      <c r="K151" s="101">
        <f>หนองบัวลำภู!AD64</f>
        <v>1347668.54</v>
      </c>
      <c r="L151" s="102">
        <f>หนองบัวลำภู!AE64</f>
        <v>1058746.44</v>
      </c>
      <c r="M151" s="102">
        <f>หนองบัวลำภู!AF64</f>
        <v>1032538.83</v>
      </c>
      <c r="N151" s="98"/>
      <c r="O151" s="98"/>
      <c r="P151" s="98"/>
      <c r="Q151" s="90">
        <f t="shared" si="5"/>
        <v>26207.609999999986</v>
      </c>
      <c r="R151" s="91">
        <f t="shared" si="6"/>
        <v>232.3850834064969</v>
      </c>
    </row>
    <row r="152" spans="1:18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649</v>
      </c>
      <c r="H152" s="99">
        <v>3413</v>
      </c>
      <c r="I152" s="97">
        <v>3</v>
      </c>
      <c r="J152" s="100">
        <f>หนองบัวลำภู!F65</f>
        <v>747919.66</v>
      </c>
      <c r="K152" s="101">
        <f>หนองบัวลำภู!AD65</f>
        <v>804252.34000000008</v>
      </c>
      <c r="L152" s="102">
        <f>หนองบัวลำภู!AE65</f>
        <v>1024385.6699999999</v>
      </c>
      <c r="M152" s="102">
        <f>หนองบัวลำภู!AF65</f>
        <v>758083.63</v>
      </c>
      <c r="N152" s="98"/>
      <c r="O152" s="98"/>
      <c r="P152" s="98"/>
      <c r="Q152" s="90">
        <f t="shared" si="5"/>
        <v>266302.03999999992</v>
      </c>
      <c r="R152" s="91">
        <f t="shared" si="6"/>
        <v>300.14230002929969</v>
      </c>
    </row>
    <row r="153" spans="1:18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650</v>
      </c>
      <c r="H153" s="99">
        <v>3744</v>
      </c>
      <c r="I153" s="97">
        <v>3</v>
      </c>
      <c r="J153" s="100">
        <f>หนองบัวลำภู!F66</f>
        <v>1061196.18</v>
      </c>
      <c r="K153" s="101">
        <f>หนองบัวลำภู!AD66</f>
        <v>1090908.8499999999</v>
      </c>
      <c r="L153" s="102">
        <f>หนองบัวลำภู!AE66</f>
        <v>845263</v>
      </c>
      <c r="M153" s="102">
        <f>หนองบัวลำภู!AF66</f>
        <v>812795.2</v>
      </c>
      <c r="N153" s="98"/>
      <c r="O153" s="98"/>
      <c r="P153" s="98"/>
      <c r="Q153" s="90">
        <f t="shared" si="5"/>
        <v>32467.800000000047</v>
      </c>
      <c r="R153" s="91">
        <f t="shared" si="6"/>
        <v>225.76469017094018</v>
      </c>
    </row>
    <row r="154" spans="1:18" s="109" customForma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14575724.390000001</v>
      </c>
      <c r="K154" s="106">
        <f>SUM(K136:K153)</f>
        <v>16080449.630000001</v>
      </c>
      <c r="L154" s="106">
        <f>SUM(L136:L153)</f>
        <v>19662037.210000001</v>
      </c>
      <c r="M154" s="106">
        <f>SUM(M136:M153)</f>
        <v>13527010.150000002</v>
      </c>
      <c r="N154" s="104">
        <v>17</v>
      </c>
      <c r="O154" s="104">
        <v>17</v>
      </c>
      <c r="P154" s="104">
        <f>N154-O154</f>
        <v>0</v>
      </c>
      <c r="Q154" s="107">
        <f t="shared" si="5"/>
        <v>6135027.0599999987</v>
      </c>
      <c r="R154" s="108">
        <f>L154/H154</f>
        <v>269.01131769051852</v>
      </c>
    </row>
    <row r="155" spans="1:18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651</v>
      </c>
      <c r="H156" s="99">
        <v>3395</v>
      </c>
      <c r="I156" s="97">
        <v>3</v>
      </c>
      <c r="J156" s="100">
        <f>หนองบัวลำภู!F67</f>
        <v>989403.35</v>
      </c>
      <c r="K156" s="101">
        <f>หนองบัวลำภู!AD67</f>
        <v>1070129.93</v>
      </c>
      <c r="L156" s="102">
        <f>หนองบัวลำภู!AE67</f>
        <v>789153.18</v>
      </c>
      <c r="M156" s="102">
        <f>หนองบัวลำภู!AF67</f>
        <v>614191.06000000006</v>
      </c>
      <c r="N156" s="98"/>
      <c r="O156" s="98"/>
      <c r="P156" s="98"/>
      <c r="Q156" s="90">
        <f t="shared" si="5"/>
        <v>174962.12</v>
      </c>
      <c r="R156" s="91">
        <f t="shared" si="6"/>
        <v>232.4457083946981</v>
      </c>
    </row>
    <row r="157" spans="1:18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652</v>
      </c>
      <c r="H157" s="99">
        <v>3310</v>
      </c>
      <c r="I157" s="97">
        <v>3</v>
      </c>
      <c r="J157" s="100">
        <f>หนองบัวลำภู!F68</f>
        <v>631934.97</v>
      </c>
      <c r="K157" s="100">
        <f>หนองบัวลำภู!AD68</f>
        <v>678595.25</v>
      </c>
      <c r="L157" s="102">
        <f>หนองบัวลำภู!AE68</f>
        <v>856860.79</v>
      </c>
      <c r="M157" s="102">
        <f>หนองบัวลำภู!AF68</f>
        <v>536573.39</v>
      </c>
      <c r="N157" s="98"/>
      <c r="O157" s="98"/>
      <c r="P157" s="98"/>
      <c r="Q157" s="90">
        <f t="shared" si="5"/>
        <v>320287.40000000002</v>
      </c>
      <c r="R157" s="91">
        <f t="shared" si="6"/>
        <v>258.87032930513595</v>
      </c>
    </row>
    <row r="158" spans="1:18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653</v>
      </c>
      <c r="H158" s="99">
        <v>9421</v>
      </c>
      <c r="I158" s="97">
        <v>5</v>
      </c>
      <c r="J158" s="100">
        <f>หนองบัวลำภู!F69</f>
        <v>1338746.67</v>
      </c>
      <c r="K158" s="101">
        <f>หนองบัวลำภู!AD69</f>
        <v>1415955.8599999999</v>
      </c>
      <c r="L158" s="102">
        <f>หนองบัวลำภู!AE69</f>
        <v>1640718.96</v>
      </c>
      <c r="M158" s="102">
        <f>หนองบัวลำภู!AF69</f>
        <v>487747.79000000004</v>
      </c>
      <c r="N158" s="98"/>
      <c r="O158" s="98"/>
      <c r="P158" s="98"/>
      <c r="Q158" s="90">
        <f t="shared" si="5"/>
        <v>1152971.17</v>
      </c>
      <c r="R158" s="91">
        <f t="shared" si="6"/>
        <v>174.15549941619784</v>
      </c>
    </row>
    <row r="159" spans="1:18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654</v>
      </c>
      <c r="H159" s="99">
        <v>2850</v>
      </c>
      <c r="I159" s="97">
        <v>2</v>
      </c>
      <c r="J159" s="100">
        <f>หนองบัวลำภู!F70</f>
        <v>54547.85</v>
      </c>
      <c r="K159" s="100">
        <f>หนองบัวลำภู!AD70</f>
        <v>95677.37</v>
      </c>
      <c r="L159" s="102">
        <f>หนองบัวลำภู!AE70</f>
        <v>362697.71</v>
      </c>
      <c r="M159" s="102">
        <f>หนองบัวลำภู!AF70</f>
        <v>861919.35</v>
      </c>
      <c r="N159" s="98"/>
      <c r="O159" s="98"/>
      <c r="P159" s="98"/>
      <c r="Q159" s="90">
        <f t="shared" si="5"/>
        <v>-499221.63999999996</v>
      </c>
      <c r="R159" s="91">
        <f t="shared" si="6"/>
        <v>127.26235438596493</v>
      </c>
    </row>
    <row r="160" spans="1:18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655</v>
      </c>
      <c r="H160" s="99">
        <v>3674</v>
      </c>
      <c r="I160" s="97">
        <v>3</v>
      </c>
      <c r="J160" s="100">
        <f>หนองบัวลำภู!F71</f>
        <v>989403.35</v>
      </c>
      <c r="K160" s="101">
        <f>หนองบัวลำภู!AD71</f>
        <v>1070129.93</v>
      </c>
      <c r="L160" s="102">
        <f>หนองบัวลำภู!AE71</f>
        <v>789153.18</v>
      </c>
      <c r="M160" s="102">
        <f>หนองบัวลำภู!AF71</f>
        <v>362831.57</v>
      </c>
      <c r="N160" s="98"/>
      <c r="O160" s="98"/>
      <c r="P160" s="98"/>
      <c r="Q160" s="90">
        <f t="shared" si="5"/>
        <v>426321.61000000004</v>
      </c>
      <c r="R160" s="91">
        <f t="shared" si="6"/>
        <v>214.79400653238977</v>
      </c>
    </row>
    <row r="161" spans="1:18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656</v>
      </c>
      <c r="H161" s="99">
        <v>3134</v>
      </c>
      <c r="I161" s="97">
        <v>3</v>
      </c>
      <c r="J161" s="100">
        <f>หนองบัวลำภู!F72</f>
        <v>649756.52</v>
      </c>
      <c r="K161" s="101">
        <f>หนองบัวลำภู!AD72</f>
        <v>757129.10000000009</v>
      </c>
      <c r="L161" s="102">
        <f>หนองบัวลำภู!AE72</f>
        <v>831441.9</v>
      </c>
      <c r="M161" s="102">
        <f>หนองบัวลำภู!AF72</f>
        <v>536573.39</v>
      </c>
      <c r="N161" s="98"/>
      <c r="O161" s="98"/>
      <c r="P161" s="98"/>
      <c r="Q161" s="90">
        <f t="shared" si="5"/>
        <v>294868.51</v>
      </c>
      <c r="R161" s="91">
        <f t="shared" si="6"/>
        <v>265.29735162731333</v>
      </c>
    </row>
    <row r="162" spans="1:18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657</v>
      </c>
      <c r="H162" s="99">
        <v>3983</v>
      </c>
      <c r="I162" s="97">
        <v>3</v>
      </c>
      <c r="J162" s="100">
        <f>หนองบัวลำภู!F73</f>
        <v>672688.95</v>
      </c>
      <c r="K162" s="100">
        <f>หนองบัวลำภู!AD73</f>
        <v>763110.21</v>
      </c>
      <c r="L162" s="102">
        <f>หนองบัวลำภู!AE73</f>
        <v>898197.4</v>
      </c>
      <c r="M162" s="102">
        <f>หนองบัวลำภู!AF73</f>
        <v>708949.5</v>
      </c>
      <c r="N162" s="98"/>
      <c r="O162" s="98"/>
      <c r="P162" s="98"/>
      <c r="Q162" s="90">
        <f t="shared" si="5"/>
        <v>189247.90000000002</v>
      </c>
      <c r="R162" s="91">
        <f t="shared" si="6"/>
        <v>225.50775797137837</v>
      </c>
    </row>
    <row r="163" spans="1:18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658</v>
      </c>
      <c r="H163" s="99">
        <v>4514</v>
      </c>
      <c r="I163" s="97">
        <v>4</v>
      </c>
      <c r="J163" s="100">
        <f>หนองบัวลำภู!F74</f>
        <v>1019311.05</v>
      </c>
      <c r="K163" s="100">
        <f>หนองบัวลำภู!AD74</f>
        <v>1098149.1200000001</v>
      </c>
      <c r="L163" s="102">
        <f>หนองบัวลำภู!AE74</f>
        <v>1241934.04</v>
      </c>
      <c r="M163" s="102">
        <f>หนองบัวลำภู!AF74</f>
        <v>650401.74</v>
      </c>
      <c r="N163" s="98"/>
      <c r="O163" s="98"/>
      <c r="P163" s="98"/>
      <c r="Q163" s="90">
        <f t="shared" si="5"/>
        <v>591532.30000000005</v>
      </c>
      <c r="R163" s="91">
        <f t="shared" si="6"/>
        <v>275.12938413823662</v>
      </c>
    </row>
    <row r="164" spans="1:18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659</v>
      </c>
      <c r="H164" s="99">
        <v>2730</v>
      </c>
      <c r="I164" s="97">
        <v>2</v>
      </c>
      <c r="J164" s="100">
        <f>หนองบัวลำภู!F75</f>
        <v>469431.69</v>
      </c>
      <c r="K164" s="100">
        <f>หนองบัวลำภู!AD75</f>
        <v>546421.42000000004</v>
      </c>
      <c r="L164" s="102">
        <f>หนองบัวลำภู!AE75</f>
        <v>882550.85</v>
      </c>
      <c r="M164" s="102">
        <f>หนองบัวลำภู!AF75</f>
        <v>722949.60000000009</v>
      </c>
      <c r="N164" s="98"/>
      <c r="O164" s="98"/>
      <c r="P164" s="98"/>
      <c r="Q164" s="90">
        <f t="shared" si="5"/>
        <v>159601.24999999988</v>
      </c>
      <c r="R164" s="91">
        <f t="shared" si="6"/>
        <v>323.2786996336996</v>
      </c>
    </row>
    <row r="165" spans="1:18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660</v>
      </c>
      <c r="H165" s="99">
        <v>2300</v>
      </c>
      <c r="I165" s="97">
        <v>2</v>
      </c>
      <c r="J165" s="100">
        <f>หนองบัวลำภู!F76</f>
        <v>247262.24</v>
      </c>
      <c r="K165" s="101">
        <f>หนองบัวลำภู!AD76</f>
        <v>264701.89</v>
      </c>
      <c r="L165" s="102">
        <f>หนองบัวลำภู!AE76</f>
        <v>665085.81999999995</v>
      </c>
      <c r="M165" s="102">
        <f>หนองบัวลำภู!AF76</f>
        <v>641191.27999999991</v>
      </c>
      <c r="N165" s="98"/>
      <c r="O165" s="98"/>
      <c r="P165" s="98"/>
      <c r="Q165" s="90">
        <f t="shared" si="5"/>
        <v>23894.540000000037</v>
      </c>
      <c r="R165" s="91">
        <f t="shared" si="6"/>
        <v>289.16774782608695</v>
      </c>
    </row>
    <row r="166" spans="1:18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661</v>
      </c>
      <c r="H166" s="99">
        <v>4344</v>
      </c>
      <c r="I166" s="97">
        <v>3</v>
      </c>
      <c r="J166" s="100">
        <f>หนองบัวลำภู!F77</f>
        <v>897796.01</v>
      </c>
      <c r="K166" s="101">
        <f>หนองบัวลำภู!AD77</f>
        <v>1003569.51</v>
      </c>
      <c r="L166" s="102">
        <f>หนองบัวลำภู!AE77</f>
        <v>1327940.28</v>
      </c>
      <c r="M166" s="102">
        <f>หนองบัวลำภู!AF77</f>
        <v>470797.98</v>
      </c>
      <c r="N166" s="98"/>
      <c r="O166" s="98"/>
      <c r="P166" s="98"/>
      <c r="Q166" s="90">
        <f t="shared" si="5"/>
        <v>857142.3</v>
      </c>
      <c r="R166" s="91">
        <f t="shared" si="6"/>
        <v>305.69527624309393</v>
      </c>
    </row>
    <row r="167" spans="1:18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662</v>
      </c>
      <c r="H167" s="99">
        <v>1502</v>
      </c>
      <c r="I167" s="97">
        <v>1</v>
      </c>
      <c r="J167" s="100">
        <f>หนองบัวลำภู!F78</f>
        <v>213293.88</v>
      </c>
      <c r="K167" s="100">
        <f>หนองบัวลำภู!AD78</f>
        <v>235928.32000000001</v>
      </c>
      <c r="L167" s="102">
        <f>หนองบัวลำภู!AE78</f>
        <v>315578.92</v>
      </c>
      <c r="M167" s="102">
        <f>หนองบัวลำภู!AF78</f>
        <v>799198.84</v>
      </c>
      <c r="N167" s="98"/>
      <c r="O167" s="98"/>
      <c r="P167" s="98"/>
      <c r="Q167" s="90">
        <f t="shared" si="5"/>
        <v>-483619.92</v>
      </c>
      <c r="R167" s="91">
        <f t="shared" si="6"/>
        <v>210.10580559254328</v>
      </c>
    </row>
    <row r="168" spans="1:18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663</v>
      </c>
      <c r="H168" s="99">
        <v>2803</v>
      </c>
      <c r="I168" s="97">
        <v>2</v>
      </c>
      <c r="J168" s="100">
        <f>หนองบัวลำภู!F79</f>
        <v>780631.81</v>
      </c>
      <c r="K168" s="101">
        <f>หนองบัวลำภู!AD79</f>
        <v>845784.37</v>
      </c>
      <c r="L168" s="102">
        <f>หนองบัวลำภู!AE79</f>
        <v>909525.26</v>
      </c>
      <c r="M168" s="102">
        <f>หนองบัวลำภู!AF79</f>
        <v>342315.12</v>
      </c>
      <c r="N168" s="98"/>
      <c r="O168" s="98"/>
      <c r="P168" s="98"/>
      <c r="Q168" s="90">
        <f t="shared" si="5"/>
        <v>567210.14</v>
      </c>
      <c r="R168" s="91">
        <f t="shared" si="6"/>
        <v>324.48278986799858</v>
      </c>
    </row>
    <row r="169" spans="1:18" s="109" customForma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8954208.3399999999</v>
      </c>
      <c r="K169" s="106">
        <f>SUM(K155:K168)</f>
        <v>9845282.2799999993</v>
      </c>
      <c r="L169" s="106">
        <f>SUM(L155:L168)</f>
        <v>11510838.289999999</v>
      </c>
      <c r="M169" s="106">
        <f>SUM(M155:M168)</f>
        <v>7735640.6100000003</v>
      </c>
      <c r="N169" s="104">
        <v>13</v>
      </c>
      <c r="O169" s="104">
        <v>13</v>
      </c>
      <c r="P169" s="104">
        <f>N169-O169</f>
        <v>0</v>
      </c>
      <c r="Q169" s="107">
        <f t="shared" si="5"/>
        <v>3775197.6799999988</v>
      </c>
      <c r="R169" s="108">
        <f>L169/H169</f>
        <v>240.00913865721432</v>
      </c>
    </row>
    <row r="170" spans="1:18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664</v>
      </c>
      <c r="H171" s="99">
        <v>4273</v>
      </c>
      <c r="I171" s="97">
        <v>3</v>
      </c>
      <c r="J171" s="100">
        <f>หนองบัวลำภู!F80</f>
        <v>1021930.52</v>
      </c>
      <c r="K171" s="101">
        <f>หนองบัวลำภู!AD80</f>
        <v>1060720.24</v>
      </c>
      <c r="L171" s="102">
        <f>หนองบัวลำภู!AE80</f>
        <v>1106252.71</v>
      </c>
      <c r="M171" s="102">
        <f>หนองบัวลำภู!AF80</f>
        <v>686624.52</v>
      </c>
      <c r="N171" s="98"/>
      <c r="O171" s="98"/>
      <c r="P171" s="98"/>
      <c r="Q171" s="90">
        <f t="shared" si="5"/>
        <v>419628.18999999994</v>
      </c>
      <c r="R171" s="91">
        <f t="shared" si="6"/>
        <v>258.89368359466414</v>
      </c>
    </row>
    <row r="172" spans="1:18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665</v>
      </c>
      <c r="H172" s="99">
        <v>1852</v>
      </c>
      <c r="I172" s="97">
        <v>2</v>
      </c>
      <c r="J172" s="100">
        <f>หนองบัวลำภู!F81</f>
        <v>606871.5</v>
      </c>
      <c r="K172" s="101">
        <f>หนองบัวลำภู!AD81</f>
        <v>644627.65</v>
      </c>
      <c r="L172" s="102">
        <f>หนองบัวลำภู!AE81</f>
        <v>700498.1</v>
      </c>
      <c r="M172" s="102">
        <f>หนองบัวลำภู!AF81</f>
        <v>786648.92</v>
      </c>
      <c r="N172" s="98"/>
      <c r="O172" s="98"/>
      <c r="P172" s="98"/>
      <c r="Q172" s="90">
        <f t="shared" si="5"/>
        <v>-86150.820000000065</v>
      </c>
      <c r="R172" s="91">
        <f t="shared" si="6"/>
        <v>378.23871490280777</v>
      </c>
    </row>
    <row r="173" spans="1:18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666</v>
      </c>
      <c r="H173" s="99">
        <v>4269</v>
      </c>
      <c r="I173" s="97">
        <v>3</v>
      </c>
      <c r="J173" s="100">
        <f>หนองบัวลำภู!F82</f>
        <v>1211780.95</v>
      </c>
      <c r="K173" s="101">
        <f>หนองบัวลำภู!AD82</f>
        <v>1282889.5899999999</v>
      </c>
      <c r="L173" s="102">
        <f>หนองบัวลำภู!AE82</f>
        <v>725124.64</v>
      </c>
      <c r="M173" s="102">
        <f>หนองบัวลำภู!AF82</f>
        <v>546990.38</v>
      </c>
      <c r="N173" s="98"/>
      <c r="O173" s="98"/>
      <c r="P173" s="98"/>
      <c r="Q173" s="90">
        <f t="shared" si="5"/>
        <v>178134.26</v>
      </c>
      <c r="R173" s="91">
        <f t="shared" si="6"/>
        <v>169.85819629889903</v>
      </c>
    </row>
    <row r="174" spans="1:18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667</v>
      </c>
      <c r="H174" s="99">
        <v>4484</v>
      </c>
      <c r="I174" s="97">
        <v>3</v>
      </c>
      <c r="J174" s="100">
        <f>หนองบัวลำภู!F83</f>
        <v>1578535.52</v>
      </c>
      <c r="K174" s="101">
        <f>หนองบัวลำภู!AD83</f>
        <v>1625645.1300000001</v>
      </c>
      <c r="L174" s="102">
        <f>หนองบัวลำภู!AE83</f>
        <v>1171309.92</v>
      </c>
      <c r="M174" s="102">
        <f>หนองบัวลำภู!AF83</f>
        <v>449709.25</v>
      </c>
      <c r="N174" s="98"/>
      <c r="O174" s="98"/>
      <c r="P174" s="98"/>
      <c r="Q174" s="90">
        <f t="shared" si="5"/>
        <v>721600.66999999993</v>
      </c>
      <c r="R174" s="91">
        <f t="shared" si="6"/>
        <v>261.21987511150758</v>
      </c>
    </row>
    <row r="175" spans="1:18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668</v>
      </c>
      <c r="H175" s="99">
        <v>2010</v>
      </c>
      <c r="I175" s="97">
        <v>2</v>
      </c>
      <c r="J175" s="100">
        <f>หนองบัวลำภู!F84</f>
        <v>383937.78</v>
      </c>
      <c r="K175" s="101">
        <f>หนองบัวลำภู!AD84</f>
        <v>423387.28</v>
      </c>
      <c r="L175" s="102">
        <f>หนองบัวลำภู!AE84</f>
        <v>755974.66999999993</v>
      </c>
      <c r="M175" s="102">
        <f>หนองบัวลำภู!AF84</f>
        <v>737959.37</v>
      </c>
      <c r="N175" s="98"/>
      <c r="O175" s="98"/>
      <c r="P175" s="98"/>
      <c r="Q175" s="90">
        <f t="shared" si="5"/>
        <v>18015.29999999993</v>
      </c>
      <c r="R175" s="91">
        <f t="shared" si="6"/>
        <v>376.10680099502486</v>
      </c>
    </row>
    <row r="176" spans="1:18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669</v>
      </c>
      <c r="H176" s="99">
        <v>5203</v>
      </c>
      <c r="I176" s="97">
        <v>4</v>
      </c>
      <c r="J176" s="100">
        <f>หนองบัวลำภู!F85</f>
        <v>813122.97</v>
      </c>
      <c r="K176" s="101">
        <f>หนองบัวลำภู!AD85</f>
        <v>929030.16999999993</v>
      </c>
      <c r="L176" s="102">
        <f>หนองบัวลำภู!AE85</f>
        <v>1063315.47</v>
      </c>
      <c r="M176" s="102">
        <f>หนองบัวลำภู!AF85</f>
        <v>501809.51</v>
      </c>
      <c r="N176" s="98"/>
      <c r="O176" s="98"/>
      <c r="P176" s="98"/>
      <c r="Q176" s="90">
        <f t="shared" si="5"/>
        <v>561505.96</v>
      </c>
      <c r="R176" s="91">
        <f t="shared" si="6"/>
        <v>204.3658408610417</v>
      </c>
    </row>
    <row r="177" spans="1:18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670</v>
      </c>
      <c r="H177" s="99">
        <v>3490</v>
      </c>
      <c r="I177" s="97">
        <v>3</v>
      </c>
      <c r="J177" s="100">
        <f>หนองบัวลำภู!F86</f>
        <v>1260848.23</v>
      </c>
      <c r="K177" s="101">
        <f>หนองบัวลำภู!AD86</f>
        <v>1334530.1199999999</v>
      </c>
      <c r="L177" s="102">
        <f>หนองบัวลำภู!AE86</f>
        <v>826574.55</v>
      </c>
      <c r="M177" s="102">
        <f>หนองบัวลำภู!AF86</f>
        <v>781021.15999999992</v>
      </c>
      <c r="N177" s="98"/>
      <c r="O177" s="98"/>
      <c r="P177" s="98"/>
      <c r="Q177" s="90">
        <f t="shared" si="5"/>
        <v>45553.39000000013</v>
      </c>
      <c r="R177" s="91">
        <f t="shared" si="6"/>
        <v>236.84084527220631</v>
      </c>
    </row>
    <row r="178" spans="1:18" s="109" customForma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6877027.4700000007</v>
      </c>
      <c r="K178" s="106">
        <f>SUM(K170:K177)</f>
        <v>7300830.1800000006</v>
      </c>
      <c r="L178" s="106">
        <f>SUM(L170:L177)</f>
        <v>6349050.0599999996</v>
      </c>
      <c r="M178" s="106">
        <f>SUM(M170:M177)</f>
        <v>4490763.1100000003</v>
      </c>
      <c r="N178" s="104">
        <v>7</v>
      </c>
      <c r="O178" s="104">
        <v>7</v>
      </c>
      <c r="P178" s="104">
        <v>0</v>
      </c>
      <c r="Q178" s="107">
        <f t="shared" si="5"/>
        <v>1858286.9499999993</v>
      </c>
      <c r="R178" s="108">
        <f t="shared" si="6"/>
        <v>248.19397443415033</v>
      </c>
    </row>
    <row r="179" spans="1:18" s="109" customFormat="1" ht="25.2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61031183.909999996</v>
      </c>
      <c r="K179" s="122">
        <f t="shared" si="7"/>
        <v>68334353.620000005</v>
      </c>
      <c r="L179" s="121">
        <f t="shared" si="7"/>
        <v>64286360.5</v>
      </c>
      <c r="M179" s="121">
        <f t="shared" si="7"/>
        <v>105050759.41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-40764398.909999996</v>
      </c>
      <c r="R179" s="108">
        <f t="shared" si="6"/>
        <v>194.11246569096656</v>
      </c>
    </row>
    <row r="180" spans="1:18" s="109" customFormat="1" ht="25.8" thickTop="1" thickBot="1" x14ac:dyDescent="0.75">
      <c r="A180" s="123"/>
      <c r="B180" s="124"/>
      <c r="C180" s="124"/>
      <c r="D180" s="124"/>
      <c r="E180" s="359" t="s">
        <v>287</v>
      </c>
      <c r="F180" s="360"/>
      <c r="G180" s="361"/>
      <c r="H180" s="125"/>
      <c r="I180" s="123"/>
      <c r="J180" s="126">
        <f>J179/O179</f>
        <v>735315.46879518067</v>
      </c>
      <c r="K180" s="127">
        <f>K179/O179</f>
        <v>823305.46530120482</v>
      </c>
      <c r="L180" s="126">
        <f>L179/O179</f>
        <v>774534.46385542164</v>
      </c>
      <c r="M180" s="126">
        <f>M179/O179</f>
        <v>1265671.800120482</v>
      </c>
      <c r="N180" s="124"/>
      <c r="O180" s="124"/>
      <c r="P180" s="124"/>
      <c r="Q180" s="90">
        <f t="shared" si="5"/>
        <v>-491137.33626506035</v>
      </c>
      <c r="R180" s="91"/>
    </row>
    <row r="181" spans="1:18" s="109" customFormat="1" ht="25.2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799</v>
      </c>
      <c r="H182" s="99">
        <v>7213</v>
      </c>
      <c r="I182" s="97">
        <v>5</v>
      </c>
      <c r="J182" s="100">
        <f>อุดรธานี!F10</f>
        <v>1519015.44</v>
      </c>
      <c r="K182" s="101">
        <f>อุดรธานี!AK10</f>
        <v>2279881.06</v>
      </c>
      <c r="L182" s="101">
        <f>อุดรธานี!AL10</f>
        <v>1660826.5</v>
      </c>
      <c r="M182" s="101">
        <f>อุดรธานี!AM10</f>
        <v>1199136.69</v>
      </c>
      <c r="N182" s="98"/>
      <c r="O182" s="98"/>
      <c r="P182" s="98"/>
      <c r="Q182" s="90">
        <f t="shared" si="5"/>
        <v>461689.81000000006</v>
      </c>
      <c r="R182" s="91">
        <f t="shared" si="6"/>
        <v>230.25460973242755</v>
      </c>
    </row>
    <row r="183" spans="1:18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800</v>
      </c>
      <c r="H183" s="99">
        <v>7809</v>
      </c>
      <c r="I183" s="97">
        <v>5</v>
      </c>
      <c r="J183" s="100">
        <f>อุดรธานี!F11</f>
        <v>962752.5</v>
      </c>
      <c r="K183" s="101">
        <f>อุดรธานี!AK11</f>
        <v>1561898.49</v>
      </c>
      <c r="L183" s="101">
        <f>อุดรธานี!AL11</f>
        <v>2038357.9500000002</v>
      </c>
      <c r="M183" s="101">
        <f>อุดรธานี!AM11</f>
        <v>1266831.9400000002</v>
      </c>
      <c r="N183" s="98"/>
      <c r="O183" s="98"/>
      <c r="P183" s="98"/>
      <c r="Q183" s="90">
        <f t="shared" si="5"/>
        <v>771526.01</v>
      </c>
      <c r="R183" s="91">
        <f t="shared" si="6"/>
        <v>261.02675758739917</v>
      </c>
    </row>
    <row r="184" spans="1:18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801</v>
      </c>
      <c r="H184" s="99">
        <v>5373</v>
      </c>
      <c r="I184" s="97">
        <v>4</v>
      </c>
      <c r="J184" s="100">
        <f>อุดรธานี!F12</f>
        <v>1710851.64</v>
      </c>
      <c r="K184" s="101">
        <f>อุดรธานี!AK12</f>
        <v>2267042.3199999998</v>
      </c>
      <c r="L184" s="101">
        <f>อุดรธานี!AL12</f>
        <v>1092713.3700000001</v>
      </c>
      <c r="M184" s="101">
        <f>อุดรธานี!AM12</f>
        <v>1066773.5899999999</v>
      </c>
      <c r="N184" s="98"/>
      <c r="O184" s="98"/>
      <c r="P184" s="98"/>
      <c r="Q184" s="90">
        <f t="shared" si="5"/>
        <v>25939.780000000261</v>
      </c>
      <c r="R184" s="91">
        <f t="shared" si="6"/>
        <v>203.3711836962591</v>
      </c>
    </row>
    <row r="185" spans="1:18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802</v>
      </c>
      <c r="H185" s="99">
        <v>4595</v>
      </c>
      <c r="I185" s="97">
        <v>4</v>
      </c>
      <c r="J185" s="100">
        <f>อุดรธานี!F13</f>
        <v>605054.04</v>
      </c>
      <c r="K185" s="101">
        <f>อุดรธานี!AK13</f>
        <v>845458.02</v>
      </c>
      <c r="L185" s="101">
        <f>อุดรธานี!AL13</f>
        <v>1157363.69</v>
      </c>
      <c r="M185" s="101">
        <f>อุดรธานี!AM13</f>
        <v>902795.9</v>
      </c>
      <c r="N185" s="98"/>
      <c r="O185" s="98"/>
      <c r="P185" s="98"/>
      <c r="Q185" s="90">
        <f t="shared" si="5"/>
        <v>254567.78999999992</v>
      </c>
      <c r="R185" s="91">
        <f t="shared" si="6"/>
        <v>251.87457889009792</v>
      </c>
    </row>
    <row r="186" spans="1:18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803</v>
      </c>
      <c r="H186" s="99">
        <v>8160</v>
      </c>
      <c r="I186" s="97">
        <v>5</v>
      </c>
      <c r="J186" s="100">
        <f>อุดรธานี!F14</f>
        <v>993001.82</v>
      </c>
      <c r="K186" s="101">
        <f>อุดรธานี!AK14</f>
        <v>1592722</v>
      </c>
      <c r="L186" s="101">
        <f>อุดรธานี!AL14</f>
        <v>1872753.08</v>
      </c>
      <c r="M186" s="101">
        <f>อุดรธานี!AM14</f>
        <v>1118312.05</v>
      </c>
      <c r="N186" s="98"/>
      <c r="O186" s="98"/>
      <c r="P186" s="98"/>
      <c r="Q186" s="90">
        <f t="shared" si="5"/>
        <v>754441.03</v>
      </c>
      <c r="R186" s="91">
        <f t="shared" si="6"/>
        <v>229.50405392156864</v>
      </c>
    </row>
    <row r="187" spans="1:18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804</v>
      </c>
      <c r="H187" s="99">
        <v>9211</v>
      </c>
      <c r="I187" s="97">
        <v>5</v>
      </c>
      <c r="J187" s="100">
        <f>อุดรธานี!F15</f>
        <v>1356410.86</v>
      </c>
      <c r="K187" s="101">
        <f>อุดรธานี!AK15</f>
        <v>1857239.11</v>
      </c>
      <c r="L187" s="101">
        <f>อุดรธานี!AL15</f>
        <v>2203592.1399999997</v>
      </c>
      <c r="M187" s="101">
        <f>อุดรธานี!AM15</f>
        <v>1227672.99</v>
      </c>
      <c r="N187" s="98"/>
      <c r="O187" s="98"/>
      <c r="P187" s="98"/>
      <c r="Q187" s="90">
        <f t="shared" si="5"/>
        <v>975919.14999999967</v>
      </c>
      <c r="R187" s="91">
        <f t="shared" si="6"/>
        <v>239.23484312235368</v>
      </c>
    </row>
    <row r="188" spans="1:18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805</v>
      </c>
      <c r="H188" s="99">
        <v>4740</v>
      </c>
      <c r="I188" s="97">
        <v>4</v>
      </c>
      <c r="J188" s="100">
        <f>อุดรธานี!F16</f>
        <v>839258.96</v>
      </c>
      <c r="K188" s="101">
        <f>อุดรธานี!AK16</f>
        <v>1124841.78</v>
      </c>
      <c r="L188" s="101">
        <f>อุดรธานี!AL16</f>
        <v>1420943.7</v>
      </c>
      <c r="M188" s="101">
        <f>อุดรธานี!AM16</f>
        <v>599932.59</v>
      </c>
      <c r="N188" s="98"/>
      <c r="O188" s="98"/>
      <c r="P188" s="98"/>
      <c r="Q188" s="90">
        <f t="shared" si="5"/>
        <v>821011.11</v>
      </c>
      <c r="R188" s="91">
        <f t="shared" si="6"/>
        <v>299.77715189873419</v>
      </c>
    </row>
    <row r="189" spans="1:18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806</v>
      </c>
      <c r="H189" s="99">
        <v>8307</v>
      </c>
      <c r="I189" s="97">
        <v>5</v>
      </c>
      <c r="J189" s="100">
        <f>อุดรธานี!F17</f>
        <v>1233770.7</v>
      </c>
      <c r="K189" s="101">
        <f>อุดรธานี!AK17</f>
        <v>1846385.98</v>
      </c>
      <c r="L189" s="101">
        <f>อุดรธานี!AL17</f>
        <v>2368986.85</v>
      </c>
      <c r="M189" s="101">
        <f>อุดรธานี!AM17</f>
        <v>1425984.0799999998</v>
      </c>
      <c r="N189" s="98"/>
      <c r="O189" s="98"/>
      <c r="P189" s="98"/>
      <c r="Q189" s="90">
        <f t="shared" si="5"/>
        <v>943002.77000000025</v>
      </c>
      <c r="R189" s="91">
        <f t="shared" si="6"/>
        <v>285.17958950282895</v>
      </c>
    </row>
    <row r="190" spans="1:18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807</v>
      </c>
      <c r="H190" s="99">
        <v>9108</v>
      </c>
      <c r="I190" s="97">
        <v>5</v>
      </c>
      <c r="J190" s="100">
        <f>อุดรธานี!F18</f>
        <v>1995651.51</v>
      </c>
      <c r="K190" s="101">
        <f>อุดรธานี!AK18</f>
        <v>2354884.87</v>
      </c>
      <c r="L190" s="101">
        <f>อุดรธานี!AL18</f>
        <v>1995044</v>
      </c>
      <c r="M190" s="101">
        <f>อุดรธานี!AM18</f>
        <v>1349313.3</v>
      </c>
      <c r="N190" s="98"/>
      <c r="O190" s="98"/>
      <c r="P190" s="98"/>
      <c r="Q190" s="90">
        <f t="shared" si="5"/>
        <v>645730.69999999995</v>
      </c>
      <c r="R190" s="91">
        <f t="shared" si="6"/>
        <v>219.04303908651735</v>
      </c>
    </row>
    <row r="191" spans="1:18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808</v>
      </c>
      <c r="H191" s="99">
        <v>6368</v>
      </c>
      <c r="I191" s="97">
        <v>5</v>
      </c>
      <c r="J191" s="100">
        <f>อุดรธานี!F19</f>
        <v>1903035.06</v>
      </c>
      <c r="K191" s="101">
        <f>อุดรธานี!AK19</f>
        <v>2456423.2400000002</v>
      </c>
      <c r="L191" s="101">
        <f>อุดรธานี!AL19</f>
        <v>1941540.0799999998</v>
      </c>
      <c r="M191" s="101">
        <f>อุดรธานี!AM19</f>
        <v>1237164.3799999999</v>
      </c>
      <c r="N191" s="98"/>
      <c r="O191" s="98"/>
      <c r="P191" s="98"/>
      <c r="Q191" s="90">
        <f t="shared" si="5"/>
        <v>704375.7</v>
      </c>
      <c r="R191" s="91">
        <f t="shared" si="6"/>
        <v>304.89008793969845</v>
      </c>
    </row>
    <row r="192" spans="1:18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809</v>
      </c>
      <c r="H192" s="99">
        <v>5228</v>
      </c>
      <c r="I192" s="97">
        <v>4</v>
      </c>
      <c r="J192" s="100">
        <f>อุดรธานี!F20</f>
        <v>700977.58</v>
      </c>
      <c r="K192" s="101">
        <f>อุดรธานี!AK20</f>
        <v>1038502.46</v>
      </c>
      <c r="L192" s="101">
        <f>อุดรธานี!AL20</f>
        <v>1407852.15</v>
      </c>
      <c r="M192" s="101">
        <f>อุดรธานี!AM20</f>
        <v>835930.29</v>
      </c>
      <c r="N192" s="98"/>
      <c r="O192" s="98"/>
      <c r="P192" s="98"/>
      <c r="Q192" s="90">
        <f t="shared" si="5"/>
        <v>571921.85999999987</v>
      </c>
      <c r="R192" s="91">
        <f t="shared" si="6"/>
        <v>269.29077084927314</v>
      </c>
    </row>
    <row r="193" spans="1:18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810</v>
      </c>
      <c r="H193" s="99">
        <v>10722</v>
      </c>
      <c r="I193" s="97">
        <v>5</v>
      </c>
      <c r="J193" s="100">
        <f>อุดรธานี!F21</f>
        <v>2164632.11</v>
      </c>
      <c r="K193" s="101">
        <f>อุดรธานี!AK21</f>
        <v>2574613.5999999996</v>
      </c>
      <c r="L193" s="101">
        <f>อุดรธานี!AL21</f>
        <v>2578754.4699999997</v>
      </c>
      <c r="M193" s="101">
        <f>อุดรธานี!AM21</f>
        <v>1929087.3599999999</v>
      </c>
      <c r="N193" s="98"/>
      <c r="O193" s="98"/>
      <c r="P193" s="98"/>
      <c r="Q193" s="90">
        <f t="shared" si="5"/>
        <v>649667.10999999987</v>
      </c>
      <c r="R193" s="91">
        <f t="shared" si="6"/>
        <v>240.51058291363549</v>
      </c>
    </row>
    <row r="194" spans="1:18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811</v>
      </c>
      <c r="H194" s="99">
        <v>9139</v>
      </c>
      <c r="I194" s="97">
        <v>5</v>
      </c>
      <c r="J194" s="100">
        <f>อุดรธานี!F22</f>
        <v>1241477.8400000001</v>
      </c>
      <c r="K194" s="101">
        <f>อุดรธานี!AK22</f>
        <v>1842748.06</v>
      </c>
      <c r="L194" s="101">
        <f>อุดรธานี!AL22</f>
        <v>2559307.41</v>
      </c>
      <c r="M194" s="101">
        <f>อุดรธานี!AM22</f>
        <v>1719787.87</v>
      </c>
      <c r="N194" s="98"/>
      <c r="O194" s="98"/>
      <c r="P194" s="98"/>
      <c r="Q194" s="90">
        <f t="shared" si="5"/>
        <v>839519.54</v>
      </c>
      <c r="R194" s="91">
        <f t="shared" si="6"/>
        <v>280.04239085239089</v>
      </c>
    </row>
    <row r="195" spans="1:18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812</v>
      </c>
      <c r="H195" s="99">
        <v>13991</v>
      </c>
      <c r="I195" s="97">
        <v>5</v>
      </c>
      <c r="J195" s="100">
        <f>อุดรธานี!F23</f>
        <v>1708278.28</v>
      </c>
      <c r="K195" s="101">
        <f>อุดรธานี!AK23</f>
        <v>3013705.42</v>
      </c>
      <c r="L195" s="101">
        <f>อุดรธานี!AL23</f>
        <v>3240425.48</v>
      </c>
      <c r="M195" s="101">
        <f>อุดรธานี!AM23</f>
        <v>1968791.06</v>
      </c>
      <c r="N195" s="98"/>
      <c r="O195" s="98"/>
      <c r="P195" s="98"/>
      <c r="Q195" s="90">
        <f t="shared" si="5"/>
        <v>1271634.42</v>
      </c>
      <c r="R195" s="91">
        <f t="shared" si="6"/>
        <v>231.60785362018441</v>
      </c>
    </row>
    <row r="196" spans="1:18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813</v>
      </c>
      <c r="H196" s="99">
        <v>6392</v>
      </c>
      <c r="I196" s="97">
        <v>5</v>
      </c>
      <c r="J196" s="100">
        <f>อุดรธานี!F24</f>
        <v>1523597.41</v>
      </c>
      <c r="K196" s="101">
        <f>อุดรธานี!AK24</f>
        <v>2066242.3499999999</v>
      </c>
      <c r="L196" s="101">
        <f>อุดรธานี!AL24</f>
        <v>2506104.42</v>
      </c>
      <c r="M196" s="101">
        <f>อุดรธานี!AM24</f>
        <v>1463019.0999999999</v>
      </c>
      <c r="N196" s="98"/>
      <c r="O196" s="98"/>
      <c r="P196" s="98"/>
      <c r="Q196" s="90">
        <f t="shared" si="5"/>
        <v>1043085.3200000001</v>
      </c>
      <c r="R196" s="91">
        <f t="shared" si="6"/>
        <v>392.06890175219024</v>
      </c>
    </row>
    <row r="197" spans="1:18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814</v>
      </c>
      <c r="H197" s="99">
        <v>4858</v>
      </c>
      <c r="I197" s="97">
        <v>4</v>
      </c>
      <c r="J197" s="100">
        <f>อุดรธานี!F25</f>
        <v>1254618.81</v>
      </c>
      <c r="K197" s="101">
        <f>อุดรธานี!AK25</f>
        <v>1733504.03</v>
      </c>
      <c r="L197" s="101">
        <f>อุดรธานี!AL25</f>
        <v>1443905.79</v>
      </c>
      <c r="M197" s="101">
        <f>อุดรธานี!AM25</f>
        <v>906467.7</v>
      </c>
      <c r="N197" s="98"/>
      <c r="O197" s="98"/>
      <c r="P197" s="98"/>
      <c r="Q197" s="90">
        <f t="shared" si="5"/>
        <v>537438.09000000008</v>
      </c>
      <c r="R197" s="91">
        <f t="shared" si="6"/>
        <v>297.22227048167969</v>
      </c>
    </row>
    <row r="198" spans="1:18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815</v>
      </c>
      <c r="H198" s="99">
        <v>5038</v>
      </c>
      <c r="I198" s="97">
        <v>4</v>
      </c>
      <c r="J198" s="100">
        <f>อุดรธานี!F26</f>
        <v>703998.77</v>
      </c>
      <c r="K198" s="101">
        <f>อุดรธานี!AK26</f>
        <v>942381.69</v>
      </c>
      <c r="L198" s="101">
        <f>อุดรธานี!AL26</f>
        <v>1232002.68</v>
      </c>
      <c r="M198" s="101">
        <f>อุดรธานี!AM26</f>
        <v>955307.50999999989</v>
      </c>
      <c r="N198" s="98"/>
      <c r="O198" s="98"/>
      <c r="P198" s="98"/>
      <c r="Q198" s="90">
        <f t="shared" ref="Q198:Q260" si="8">L198-M198</f>
        <v>276695.17000000004</v>
      </c>
      <c r="R198" s="91">
        <f t="shared" ref="R198:R260" si="9">L198/H198</f>
        <v>244.54201667328303</v>
      </c>
    </row>
    <row r="199" spans="1:18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816</v>
      </c>
      <c r="H199" s="99">
        <v>5026</v>
      </c>
      <c r="I199" s="97">
        <v>4</v>
      </c>
      <c r="J199" s="100">
        <f>อุดรธานี!F27</f>
        <v>1282611.28</v>
      </c>
      <c r="K199" s="101">
        <f>อุดรธานี!AK27</f>
        <v>1688153.3900000001</v>
      </c>
      <c r="L199" s="101">
        <f>อุดรธานี!AL27</f>
        <v>1791596.63</v>
      </c>
      <c r="M199" s="101">
        <f>อุดรธานี!AM27</f>
        <v>1118230.6500000001</v>
      </c>
      <c r="N199" s="98"/>
      <c r="O199" s="98"/>
      <c r="P199" s="98"/>
      <c r="Q199" s="90">
        <f t="shared" si="8"/>
        <v>673365.97999999975</v>
      </c>
      <c r="R199" s="91">
        <f t="shared" si="9"/>
        <v>356.46570433744529</v>
      </c>
    </row>
    <row r="200" spans="1:18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817</v>
      </c>
      <c r="H200" s="99">
        <v>4590</v>
      </c>
      <c r="I200" s="97">
        <v>4</v>
      </c>
      <c r="J200" s="100">
        <f>อุดรธานี!F28</f>
        <v>629073.62</v>
      </c>
      <c r="K200" s="101">
        <f>อุดรธานี!AK28</f>
        <v>722468.78999999992</v>
      </c>
      <c r="L200" s="101">
        <f>อุดรธานี!AL28</f>
        <v>1732199.13</v>
      </c>
      <c r="M200" s="101">
        <f>อุดรธานี!AM28</f>
        <v>1007854.06</v>
      </c>
      <c r="N200" s="98"/>
      <c r="O200" s="98"/>
      <c r="P200" s="98"/>
      <c r="Q200" s="90">
        <f t="shared" si="8"/>
        <v>724345.06999999983</v>
      </c>
      <c r="R200" s="91">
        <f t="shared" si="9"/>
        <v>377.38543137254902</v>
      </c>
    </row>
    <row r="201" spans="1:18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818</v>
      </c>
      <c r="H201" s="99">
        <v>7725</v>
      </c>
      <c r="I201" s="97">
        <v>5</v>
      </c>
      <c r="J201" s="100">
        <f>อุดรธานี!F29</f>
        <v>875009.77</v>
      </c>
      <c r="K201" s="101">
        <f>อุดรธานี!AK29</f>
        <v>1255013.3900000001</v>
      </c>
      <c r="L201" s="101">
        <f>อุดรธานี!AL29</f>
        <v>1194095.17</v>
      </c>
      <c r="M201" s="101">
        <f>อุดรธานี!AM29</f>
        <v>1010095.27</v>
      </c>
      <c r="N201" s="98"/>
      <c r="O201" s="98"/>
      <c r="P201" s="98"/>
      <c r="Q201" s="90">
        <f t="shared" si="8"/>
        <v>183999.89999999991</v>
      </c>
      <c r="R201" s="91">
        <f t="shared" si="9"/>
        <v>154.57542653721683</v>
      </c>
    </row>
    <row r="202" spans="1:18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819</v>
      </c>
      <c r="H202" s="99">
        <v>5622</v>
      </c>
      <c r="I202" s="97">
        <v>4</v>
      </c>
      <c r="J202" s="100">
        <f>อุดรธานี!F30</f>
        <v>2353875.56</v>
      </c>
      <c r="K202" s="101">
        <f>อุดรธานี!AK30</f>
        <v>2709270.02</v>
      </c>
      <c r="L202" s="101">
        <f>อุดรธานี!AL30</f>
        <v>1018554.26</v>
      </c>
      <c r="M202" s="101">
        <f>อุดรธานี!AM30</f>
        <v>674202.7</v>
      </c>
      <c r="N202" s="98"/>
      <c r="O202" s="98"/>
      <c r="P202" s="98"/>
      <c r="Q202" s="90">
        <f t="shared" si="8"/>
        <v>344351.56000000006</v>
      </c>
      <c r="R202" s="91">
        <f t="shared" si="9"/>
        <v>181.17293845606545</v>
      </c>
    </row>
    <row r="203" spans="1:18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820</v>
      </c>
      <c r="H203" s="99">
        <v>5752</v>
      </c>
      <c r="I203" s="97">
        <v>4</v>
      </c>
      <c r="J203" s="100">
        <f>อุดรธานี!F31</f>
        <v>1057864.04</v>
      </c>
      <c r="K203" s="101">
        <f>อุดรธานี!AK31</f>
        <v>1320395.24</v>
      </c>
      <c r="L203" s="101">
        <f>อุดรธานี!AL31</f>
        <v>1361757.08</v>
      </c>
      <c r="M203" s="101">
        <f>อุดรธานี!AM31</f>
        <v>741235.08</v>
      </c>
      <c r="N203" s="98"/>
      <c r="O203" s="98"/>
      <c r="P203" s="98"/>
      <c r="Q203" s="90">
        <f t="shared" si="8"/>
        <v>620522.00000000012</v>
      </c>
      <c r="R203" s="91">
        <f t="shared" si="9"/>
        <v>236.74497218358832</v>
      </c>
    </row>
    <row r="204" spans="1:18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821</v>
      </c>
      <c r="H204" s="99">
        <v>3706</v>
      </c>
      <c r="I204" s="97">
        <v>3</v>
      </c>
      <c r="J204" s="100">
        <f>อุดรธานี!F32</f>
        <v>1189172.77</v>
      </c>
      <c r="K204" s="101">
        <f>อุดรธานี!AK32</f>
        <v>1425987.32</v>
      </c>
      <c r="L204" s="101">
        <f>อุดรธานี!AL32</f>
        <v>1074761.6599999999</v>
      </c>
      <c r="M204" s="101">
        <f>อุดรธานี!AM32</f>
        <v>923424.94</v>
      </c>
      <c r="N204" s="98"/>
      <c r="O204" s="98"/>
      <c r="P204" s="98"/>
      <c r="Q204" s="90">
        <f t="shared" si="8"/>
        <v>151336.71999999997</v>
      </c>
      <c r="R204" s="91">
        <f t="shared" si="9"/>
        <v>290.00584457636262</v>
      </c>
    </row>
    <row r="205" spans="1:18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822</v>
      </c>
      <c r="H205" s="99">
        <v>6469</v>
      </c>
      <c r="I205" s="97">
        <v>5</v>
      </c>
      <c r="J205" s="100">
        <f>อุดรธานี!F33</f>
        <v>1064829.24</v>
      </c>
      <c r="K205" s="101">
        <f>อุดรธานี!AK33</f>
        <v>1720109.22</v>
      </c>
      <c r="L205" s="101">
        <f>อุดรธานี!AL33</f>
        <v>2031674.37</v>
      </c>
      <c r="M205" s="101">
        <f>อุดรธานี!AM33</f>
        <v>1071856.06</v>
      </c>
      <c r="N205" s="98"/>
      <c r="O205" s="98"/>
      <c r="P205" s="98"/>
      <c r="Q205" s="90">
        <f t="shared" si="8"/>
        <v>959818.31</v>
      </c>
      <c r="R205" s="91">
        <f t="shared" si="9"/>
        <v>314.06312722213636</v>
      </c>
    </row>
    <row r="206" spans="1:18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823</v>
      </c>
      <c r="H206" s="99">
        <v>8575</v>
      </c>
      <c r="I206" s="97">
        <v>5</v>
      </c>
      <c r="J206" s="100">
        <f>อุดรธานี!F34</f>
        <v>1027477.11</v>
      </c>
      <c r="K206" s="101">
        <f>อุดรธานี!AK34</f>
        <v>1551209.71</v>
      </c>
      <c r="L206" s="101">
        <f>อุดรธานี!AL34</f>
        <v>1119789.6200000001</v>
      </c>
      <c r="M206" s="101">
        <f>อุดรธานี!AM34</f>
        <v>1014490.1</v>
      </c>
      <c r="N206" s="98"/>
      <c r="O206" s="98"/>
      <c r="P206" s="98"/>
      <c r="Q206" s="90">
        <f t="shared" si="8"/>
        <v>105299.52000000014</v>
      </c>
      <c r="R206" s="91">
        <f t="shared" si="9"/>
        <v>130.58771078717203</v>
      </c>
    </row>
    <row r="207" spans="1:18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824</v>
      </c>
      <c r="H207" s="99">
        <v>2704</v>
      </c>
      <c r="I207" s="97">
        <v>2</v>
      </c>
      <c r="J207" s="100">
        <f>อุดรธานี!F35</f>
        <v>635390.31000000006</v>
      </c>
      <c r="K207" s="101">
        <f>อุดรธานี!AK35</f>
        <v>861701.39</v>
      </c>
      <c r="L207" s="101">
        <f>อุดรธานี!AL35</f>
        <v>1162859.1800000002</v>
      </c>
      <c r="M207" s="101">
        <f>อุดรธานี!AM35</f>
        <v>692599.29999999993</v>
      </c>
      <c r="N207" s="98"/>
      <c r="O207" s="98"/>
      <c r="P207" s="98"/>
      <c r="Q207" s="90">
        <f t="shared" si="8"/>
        <v>470259.88000000024</v>
      </c>
      <c r="R207" s="91">
        <f t="shared" si="9"/>
        <v>430.05147189349117</v>
      </c>
    </row>
    <row r="208" spans="1:18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825</v>
      </c>
      <c r="H208" s="99">
        <v>5541</v>
      </c>
      <c r="I208" s="97">
        <v>4</v>
      </c>
      <c r="J208" s="100">
        <f>อุดรธานี!F36</f>
        <v>843417.58</v>
      </c>
      <c r="K208" s="101">
        <f>อุดรธานี!AK36</f>
        <v>1206169.93</v>
      </c>
      <c r="L208" s="101">
        <f>อุดรธานี!AL36</f>
        <v>996259.47</v>
      </c>
      <c r="M208" s="101">
        <f>อุดรธานี!AM36</f>
        <v>550749.52</v>
      </c>
      <c r="N208" s="98"/>
      <c r="O208" s="98"/>
      <c r="P208" s="98"/>
      <c r="Q208" s="90">
        <f t="shared" si="8"/>
        <v>445509.94999999995</v>
      </c>
      <c r="R208" s="91">
        <f t="shared" si="9"/>
        <v>179.79777476989713</v>
      </c>
    </row>
    <row r="209" spans="1:18" s="109" customForma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33375104.609999996</v>
      </c>
      <c r="K209" s="141">
        <f>SUM(K181:K208)</f>
        <v>45858952.88000001</v>
      </c>
      <c r="L209" s="106">
        <f>SUM(L181:L208)</f>
        <v>46204020.329999991</v>
      </c>
      <c r="M209" s="106">
        <f>SUM(M181:M208)</f>
        <v>29977046.079999998</v>
      </c>
      <c r="N209" s="104">
        <v>28</v>
      </c>
      <c r="O209" s="104">
        <v>28</v>
      </c>
      <c r="P209" s="104">
        <f>N209-O209</f>
        <v>0</v>
      </c>
      <c r="Q209" s="107">
        <f t="shared" si="8"/>
        <v>16226974.249999993</v>
      </c>
      <c r="R209" s="108">
        <f>L209/H209</f>
        <v>253.92126009826222</v>
      </c>
    </row>
    <row r="210" spans="1:18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826</v>
      </c>
      <c r="H211" s="99">
        <v>3427</v>
      </c>
      <c r="I211" s="97">
        <v>3</v>
      </c>
      <c r="J211" s="100">
        <f>อุดรธานี!F37</f>
        <v>1057637.3799999999</v>
      </c>
      <c r="K211" s="101">
        <f>อุดรธานี!AK37</f>
        <v>1107794.8599999999</v>
      </c>
      <c r="L211" s="101">
        <f>อุดรธานี!AL37</f>
        <v>1080684.06</v>
      </c>
      <c r="M211" s="101">
        <f>อุดรธานี!AM37</f>
        <v>794050.78</v>
      </c>
      <c r="N211" s="98"/>
      <c r="O211" s="98"/>
      <c r="P211" s="98"/>
      <c r="Q211" s="90">
        <f t="shared" si="8"/>
        <v>286633.28000000003</v>
      </c>
      <c r="R211" s="91">
        <f t="shared" si="9"/>
        <v>315.34405018967027</v>
      </c>
    </row>
    <row r="212" spans="1:18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827</v>
      </c>
      <c r="H212" s="99">
        <v>4040</v>
      </c>
      <c r="I212" s="97">
        <v>3</v>
      </c>
      <c r="J212" s="100">
        <f>อุดรธานี!F38</f>
        <v>1654153.73</v>
      </c>
      <c r="K212" s="101">
        <f>อุดรธานี!AK38</f>
        <v>1616421.1900000002</v>
      </c>
      <c r="L212" s="101">
        <f>อุดรธานี!AL38</f>
        <v>1336071.8900000001</v>
      </c>
      <c r="M212" s="101">
        <f>อุดรธานี!AM38</f>
        <v>878381.21</v>
      </c>
      <c r="N212" s="98"/>
      <c r="O212" s="98"/>
      <c r="P212" s="98"/>
      <c r="Q212" s="90">
        <f t="shared" si="8"/>
        <v>457690.68000000017</v>
      </c>
      <c r="R212" s="91">
        <f t="shared" si="9"/>
        <v>330.71086386138614</v>
      </c>
    </row>
    <row r="213" spans="1:18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828</v>
      </c>
      <c r="H213" s="99">
        <v>3777</v>
      </c>
      <c r="I213" s="97">
        <v>3</v>
      </c>
      <c r="J213" s="100">
        <f>อุดรธานี!F39</f>
        <v>794513.83</v>
      </c>
      <c r="K213" s="101">
        <f>อุดรธานี!AK39</f>
        <v>919131.92</v>
      </c>
      <c r="L213" s="101">
        <f>อุดรธานี!AL39</f>
        <v>1692131.9100000001</v>
      </c>
      <c r="M213" s="101">
        <f>อุดรธานี!AM39</f>
        <v>1468071.18</v>
      </c>
      <c r="N213" s="98"/>
      <c r="O213" s="98"/>
      <c r="P213" s="98"/>
      <c r="Q213" s="90">
        <f t="shared" si="8"/>
        <v>224060.73000000021</v>
      </c>
      <c r="R213" s="91">
        <f t="shared" si="9"/>
        <v>448.00950754567123</v>
      </c>
    </row>
    <row r="214" spans="1:18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829</v>
      </c>
      <c r="H214" s="99">
        <v>3629</v>
      </c>
      <c r="I214" s="97">
        <v>3</v>
      </c>
      <c r="J214" s="100">
        <f>อุดรธานี!F40</f>
        <v>779194.8</v>
      </c>
      <c r="K214" s="101">
        <f>อุดรธานี!AK40</f>
        <v>716378.46</v>
      </c>
      <c r="L214" s="101">
        <f>อุดรธานี!AL40</f>
        <v>968421.58</v>
      </c>
      <c r="M214" s="101">
        <f>อุดรธานี!AM40</f>
        <v>785900.19000000006</v>
      </c>
      <c r="N214" s="98"/>
      <c r="O214" s="98"/>
      <c r="P214" s="98"/>
      <c r="Q214" s="90">
        <f t="shared" si="8"/>
        <v>182521.3899999999</v>
      </c>
      <c r="R214" s="91">
        <f t="shared" si="9"/>
        <v>266.85631854505374</v>
      </c>
    </row>
    <row r="215" spans="1:18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830</v>
      </c>
      <c r="H215" s="99">
        <v>7375</v>
      </c>
      <c r="I215" s="97">
        <v>5</v>
      </c>
      <c r="J215" s="100">
        <f>อุดรธานี!F41</f>
        <v>1410182.58</v>
      </c>
      <c r="K215" s="101">
        <f>อุดรธานี!AK41</f>
        <v>1592524.6</v>
      </c>
      <c r="L215" s="101">
        <f>อุดรธานี!AL41</f>
        <v>2000504.91</v>
      </c>
      <c r="M215" s="101">
        <f>อุดรธานี!AM41</f>
        <v>1424824.7300000002</v>
      </c>
      <c r="N215" s="98"/>
      <c r="O215" s="98"/>
      <c r="P215" s="98"/>
      <c r="Q215" s="90">
        <f t="shared" si="8"/>
        <v>575680.1799999997</v>
      </c>
      <c r="R215" s="91">
        <f t="shared" si="9"/>
        <v>271.25490305084747</v>
      </c>
    </row>
    <row r="216" spans="1:18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831</v>
      </c>
      <c r="H216" s="99">
        <v>7220</v>
      </c>
      <c r="I216" s="97">
        <v>5</v>
      </c>
      <c r="J216" s="100">
        <f>อุดรธานี!F42</f>
        <v>1253161.57</v>
      </c>
      <c r="K216" s="101">
        <f>อุดรธานี!AK42</f>
        <v>1366044.4100000001</v>
      </c>
      <c r="L216" s="101">
        <f>อุดรธานี!AL42</f>
        <v>1516260.49</v>
      </c>
      <c r="M216" s="101">
        <f>อุดรธานี!AM42</f>
        <v>1422207.33</v>
      </c>
      <c r="N216" s="98"/>
      <c r="O216" s="98"/>
      <c r="P216" s="98"/>
      <c r="Q216" s="90">
        <f t="shared" si="8"/>
        <v>94053.159999999916</v>
      </c>
      <c r="R216" s="91">
        <f t="shared" si="9"/>
        <v>210.00837811634349</v>
      </c>
    </row>
    <row r="217" spans="1:18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832</v>
      </c>
      <c r="H217" s="99">
        <v>2933</v>
      </c>
      <c r="I217" s="97">
        <v>2</v>
      </c>
      <c r="J217" s="100">
        <f>อุดรธานี!F43</f>
        <v>515144.58</v>
      </c>
      <c r="K217" s="101">
        <f>อุดรธานี!AK43</f>
        <v>596855.04000000004</v>
      </c>
      <c r="L217" s="101">
        <f>อุดรธานี!AL43</f>
        <v>897984.82000000007</v>
      </c>
      <c r="M217" s="101">
        <f>อุดรธานี!AM43</f>
        <v>606269.91</v>
      </c>
      <c r="N217" s="98"/>
      <c r="O217" s="98"/>
      <c r="P217" s="98"/>
      <c r="Q217" s="90">
        <f t="shared" si="8"/>
        <v>291714.91000000003</v>
      </c>
      <c r="R217" s="91">
        <f t="shared" si="9"/>
        <v>306.16598022502558</v>
      </c>
    </row>
    <row r="218" spans="1:18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833</v>
      </c>
      <c r="H218" s="99">
        <v>3400</v>
      </c>
      <c r="I218" s="97">
        <v>3</v>
      </c>
      <c r="J218" s="100">
        <f>อุดรธานี!F44</f>
        <v>605959.28</v>
      </c>
      <c r="K218" s="101">
        <f>อุดรธานี!AK44</f>
        <v>633198.66</v>
      </c>
      <c r="L218" s="101">
        <f>อุดรธานี!AL44</f>
        <v>1378009</v>
      </c>
      <c r="M218" s="101">
        <f>อุดรธานี!AM44</f>
        <v>1028994.9</v>
      </c>
      <c r="N218" s="98"/>
      <c r="O218" s="98"/>
      <c r="P218" s="98"/>
      <c r="Q218" s="90">
        <f t="shared" si="8"/>
        <v>349014.1</v>
      </c>
      <c r="R218" s="91">
        <f t="shared" si="9"/>
        <v>405.29676470588237</v>
      </c>
    </row>
    <row r="219" spans="1:18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834</v>
      </c>
      <c r="H219" s="99">
        <v>2041</v>
      </c>
      <c r="I219" s="97">
        <v>2</v>
      </c>
      <c r="J219" s="100">
        <f>อุดรธานี!F45</f>
        <v>549030.18000000005</v>
      </c>
      <c r="K219" s="101">
        <f>อุดรธานี!AK45</f>
        <v>631072.94000000006</v>
      </c>
      <c r="L219" s="101">
        <f>อุดรธานี!AL45</f>
        <v>979640.81</v>
      </c>
      <c r="M219" s="101">
        <f>อุดรธานี!AM45</f>
        <v>843348.87</v>
      </c>
      <c r="N219" s="98"/>
      <c r="O219" s="98"/>
      <c r="P219" s="98"/>
      <c r="Q219" s="90">
        <f t="shared" si="8"/>
        <v>136291.94000000006</v>
      </c>
      <c r="R219" s="91">
        <f t="shared" si="9"/>
        <v>479.98079862812352</v>
      </c>
    </row>
    <row r="220" spans="1:18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835</v>
      </c>
      <c r="H220" s="99">
        <v>3738</v>
      </c>
      <c r="I220" s="97">
        <v>3</v>
      </c>
      <c r="J220" s="100">
        <f>อุดรธานี!F46</f>
        <v>1122631.53</v>
      </c>
      <c r="K220" s="101">
        <f>อุดรธานี!AK46</f>
        <v>1200813.94</v>
      </c>
      <c r="L220" s="101">
        <f>อุดรธานี!AL46</f>
        <v>938943.96</v>
      </c>
      <c r="M220" s="101">
        <f>อุดรธานี!AM46</f>
        <v>758077.18</v>
      </c>
      <c r="N220" s="98"/>
      <c r="O220" s="98"/>
      <c r="P220" s="98"/>
      <c r="Q220" s="90">
        <f t="shared" si="8"/>
        <v>180866.77999999991</v>
      </c>
      <c r="R220" s="91">
        <f t="shared" si="9"/>
        <v>251.18886035313</v>
      </c>
    </row>
    <row r="221" spans="1:18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836</v>
      </c>
      <c r="H221" s="99">
        <v>3574</v>
      </c>
      <c r="I221" s="97">
        <v>3</v>
      </c>
      <c r="J221" s="100">
        <f>อุดรธานี!F47</f>
        <v>1363178</v>
      </c>
      <c r="K221" s="101">
        <f>อุดรธานี!AK47</f>
        <v>1645151.31</v>
      </c>
      <c r="L221" s="101">
        <f>อุดรธานี!AL47</f>
        <v>1140630.06</v>
      </c>
      <c r="M221" s="101">
        <f>อุดรธานี!AM47</f>
        <v>676041.36</v>
      </c>
      <c r="N221" s="98"/>
      <c r="O221" s="98"/>
      <c r="P221" s="98"/>
      <c r="Q221" s="90">
        <f t="shared" si="8"/>
        <v>464588.70000000007</v>
      </c>
      <c r="R221" s="91">
        <f t="shared" si="9"/>
        <v>319.14663122551764</v>
      </c>
    </row>
    <row r="222" spans="1:18" s="109" customForma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11104787.460000001</v>
      </c>
      <c r="K222" s="106">
        <f>SUM(K210:K221)</f>
        <v>12025387.329999998</v>
      </c>
      <c r="L222" s="106">
        <f>SUM(L210:L221)</f>
        <v>13929283.49</v>
      </c>
      <c r="M222" s="106">
        <f>SUM(M210:M221)</f>
        <v>10686167.639999999</v>
      </c>
      <c r="N222" s="104">
        <v>11</v>
      </c>
      <c r="O222" s="104">
        <v>11</v>
      </c>
      <c r="P222" s="104">
        <f>N222-O222</f>
        <v>0</v>
      </c>
      <c r="Q222" s="107">
        <f t="shared" si="8"/>
        <v>3243115.8500000015</v>
      </c>
      <c r="R222" s="108">
        <f>L222/H222</f>
        <v>308.48393254196748</v>
      </c>
    </row>
    <row r="223" spans="1:18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837</v>
      </c>
      <c r="H224" s="99">
        <v>3277</v>
      </c>
      <c r="I224" s="97">
        <v>3</v>
      </c>
      <c r="J224" s="100">
        <f>อุดรธานี!F48</f>
        <v>242874.17</v>
      </c>
      <c r="K224" s="101">
        <f>อุดรธานี!AK48</f>
        <v>558652</v>
      </c>
      <c r="L224" s="101">
        <f>อุดรธานี!AL48</f>
        <v>855092.66999999993</v>
      </c>
      <c r="M224" s="101">
        <f>อุดรธานี!AM48</f>
        <v>631144.89</v>
      </c>
      <c r="N224" s="98"/>
      <c r="O224" s="98"/>
      <c r="P224" s="98"/>
      <c r="Q224" s="90">
        <f t="shared" si="8"/>
        <v>223947.77999999991</v>
      </c>
      <c r="R224" s="91">
        <f t="shared" si="9"/>
        <v>260.93764723832771</v>
      </c>
    </row>
    <row r="225" spans="1:18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838</v>
      </c>
      <c r="H225" s="99">
        <v>3411</v>
      </c>
      <c r="I225" s="97">
        <v>3</v>
      </c>
      <c r="J225" s="100">
        <f>อุดรธานี!F49</f>
        <v>404030.81</v>
      </c>
      <c r="K225" s="101">
        <f>อุดรธานี!AK49</f>
        <v>367314.53</v>
      </c>
      <c r="L225" s="101">
        <f>อุดรธานี!AL49</f>
        <v>1196377.8599999999</v>
      </c>
      <c r="M225" s="101">
        <f>อุดรธานี!AM49</f>
        <v>886901.09</v>
      </c>
      <c r="N225" s="98"/>
      <c r="O225" s="98"/>
      <c r="P225" s="98"/>
      <c r="Q225" s="90">
        <f t="shared" si="8"/>
        <v>309476.7699999999</v>
      </c>
      <c r="R225" s="91">
        <f t="shared" si="9"/>
        <v>350.74109058926996</v>
      </c>
    </row>
    <row r="226" spans="1:18" s="148" customForma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839</v>
      </c>
      <c r="H226" s="144">
        <v>2894</v>
      </c>
      <c r="I226" s="145">
        <v>2</v>
      </c>
      <c r="J226" s="100">
        <f>อุดรธานี!F50</f>
        <v>69819.839999999997</v>
      </c>
      <c r="K226" s="101">
        <f>อุดรธานี!AK50</f>
        <v>154145.41</v>
      </c>
      <c r="L226" s="101">
        <f>อุดรธานี!AL50</f>
        <v>781271.46</v>
      </c>
      <c r="M226" s="101">
        <f>อุดรธานี!AM50</f>
        <v>665637.81000000006</v>
      </c>
      <c r="N226" s="143"/>
      <c r="O226" s="143"/>
      <c r="P226" s="143"/>
      <c r="Q226" s="147">
        <f t="shared" si="8"/>
        <v>115633.64999999991</v>
      </c>
      <c r="R226" s="147">
        <f t="shared" si="9"/>
        <v>269.96249481686249</v>
      </c>
    </row>
    <row r="227" spans="1:18" s="148" customForma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840</v>
      </c>
      <c r="H227" s="144">
        <v>2458</v>
      </c>
      <c r="I227" s="145">
        <v>2</v>
      </c>
      <c r="J227" s="100">
        <f>อุดรธานี!F51</f>
        <v>191015.99</v>
      </c>
      <c r="K227" s="101">
        <f>อุดรธานี!AK51</f>
        <v>428477</v>
      </c>
      <c r="L227" s="101">
        <f>อุดรธานี!AL51</f>
        <v>712447.67</v>
      </c>
      <c r="M227" s="101">
        <f>อุดรธานี!AM51</f>
        <v>658291.06999999995</v>
      </c>
      <c r="N227" s="143"/>
      <c r="O227" s="143"/>
      <c r="P227" s="143"/>
      <c r="Q227" s="147">
        <f t="shared" si="8"/>
        <v>54156.600000000093</v>
      </c>
      <c r="R227" s="147">
        <f t="shared" si="9"/>
        <v>289.84852318958502</v>
      </c>
    </row>
    <row r="228" spans="1:18" s="148" customForma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841</v>
      </c>
      <c r="H228" s="144">
        <v>5253</v>
      </c>
      <c r="I228" s="145">
        <v>4</v>
      </c>
      <c r="J228" s="100">
        <f>อุดรธานี!F52</f>
        <v>356908.91</v>
      </c>
      <c r="K228" s="101">
        <f>อุดรธานี!AK52</f>
        <v>729177.35999999987</v>
      </c>
      <c r="L228" s="101">
        <f>อุดรธานี!AL52</f>
        <v>1246225.06</v>
      </c>
      <c r="M228" s="101">
        <f>อุดรธานี!AM52</f>
        <v>1039158.75</v>
      </c>
      <c r="N228" s="143"/>
      <c r="O228" s="143"/>
      <c r="P228" s="143"/>
      <c r="Q228" s="147">
        <f t="shared" si="8"/>
        <v>207066.31000000006</v>
      </c>
      <c r="R228" s="147">
        <f t="shared" si="9"/>
        <v>237.24063582714641</v>
      </c>
    </row>
    <row r="229" spans="1:18" s="155" customFormat="1" x14ac:dyDescent="0.7">
      <c r="A229" s="149">
        <v>7</v>
      </c>
      <c r="B229" s="150" t="s">
        <v>50</v>
      </c>
      <c r="C229" s="150" t="s">
        <v>17</v>
      </c>
      <c r="D229" s="150" t="s">
        <v>78</v>
      </c>
      <c r="E229" s="150" t="s">
        <v>18</v>
      </c>
      <c r="F229" s="150" t="s">
        <v>166</v>
      </c>
      <c r="G229" s="150" t="s">
        <v>842</v>
      </c>
      <c r="H229" s="144">
        <v>2165</v>
      </c>
      <c r="I229" s="149">
        <v>2</v>
      </c>
      <c r="J229" s="100">
        <f>อุดรธานี!F53</f>
        <v>286889.28000000003</v>
      </c>
      <c r="K229" s="101">
        <f>อุดรธานี!AK53</f>
        <v>542493.36</v>
      </c>
      <c r="L229" s="101">
        <f>อุดรธานี!AL53</f>
        <v>865983.14</v>
      </c>
      <c r="M229" s="101">
        <f>อุดรธานี!AM53</f>
        <v>802763.98</v>
      </c>
      <c r="N229" s="150"/>
      <c r="O229" s="150"/>
      <c r="P229" s="150"/>
      <c r="Q229" s="153">
        <f t="shared" si="8"/>
        <v>63219.160000000033</v>
      </c>
      <c r="R229" s="154">
        <f t="shared" si="9"/>
        <v>399.99221247113167</v>
      </c>
    </row>
    <row r="230" spans="1:18" s="155" customFormat="1" x14ac:dyDescent="0.7">
      <c r="A230" s="149">
        <v>8</v>
      </c>
      <c r="B230" s="150" t="s">
        <v>50</v>
      </c>
      <c r="C230" s="150" t="s">
        <v>17</v>
      </c>
      <c r="D230" s="150" t="s">
        <v>78</v>
      </c>
      <c r="E230" s="150" t="s">
        <v>18</v>
      </c>
      <c r="F230" s="150" t="s">
        <v>166</v>
      </c>
      <c r="G230" s="150" t="s">
        <v>843</v>
      </c>
      <c r="H230" s="144">
        <v>2520</v>
      </c>
      <c r="I230" s="149">
        <v>2</v>
      </c>
      <c r="J230" s="100">
        <f>อุดรธานี!F54</f>
        <v>310281.52</v>
      </c>
      <c r="K230" s="101">
        <f>อุดรธานี!AK54</f>
        <v>487622.2</v>
      </c>
      <c r="L230" s="101">
        <f>อุดรธานี!AL54</f>
        <v>1038084.74</v>
      </c>
      <c r="M230" s="101">
        <f>อุดรธานี!AM54</f>
        <v>858956.85</v>
      </c>
      <c r="N230" s="150"/>
      <c r="O230" s="150"/>
      <c r="P230" s="150"/>
      <c r="Q230" s="153">
        <f t="shared" si="8"/>
        <v>179127.89</v>
      </c>
      <c r="R230" s="154">
        <f t="shared" si="9"/>
        <v>411.93838888888888</v>
      </c>
    </row>
    <row r="231" spans="1:18" s="148" customForma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844</v>
      </c>
      <c r="H231" s="144">
        <v>7151</v>
      </c>
      <c r="I231" s="145">
        <v>5</v>
      </c>
      <c r="J231" s="100">
        <f>อุดรธานี!F55</f>
        <v>601657.35</v>
      </c>
      <c r="K231" s="101">
        <f>อุดรธานี!AK55</f>
        <v>869314.78</v>
      </c>
      <c r="L231" s="101">
        <f>อุดรธานี!AL55</f>
        <v>1740275.25</v>
      </c>
      <c r="M231" s="101">
        <f>อุดรธานี!AM55</f>
        <v>1267984.52</v>
      </c>
      <c r="N231" s="143"/>
      <c r="O231" s="143"/>
      <c r="P231" s="143"/>
      <c r="Q231" s="147">
        <f t="shared" si="8"/>
        <v>472290.73</v>
      </c>
      <c r="R231" s="147">
        <f t="shared" si="9"/>
        <v>243.36110334218989</v>
      </c>
    </row>
    <row r="232" spans="1:18" s="155" customFormat="1" x14ac:dyDescent="0.7">
      <c r="A232" s="149">
        <v>10</v>
      </c>
      <c r="B232" s="150" t="s">
        <v>50</v>
      </c>
      <c r="C232" s="150" t="s">
        <v>17</v>
      </c>
      <c r="D232" s="150" t="s">
        <v>78</v>
      </c>
      <c r="E232" s="150" t="s">
        <v>18</v>
      </c>
      <c r="F232" s="150" t="s">
        <v>166</v>
      </c>
      <c r="G232" s="150" t="s">
        <v>845</v>
      </c>
      <c r="H232" s="144">
        <v>6762</v>
      </c>
      <c r="I232" s="149">
        <v>5</v>
      </c>
      <c r="J232" s="100">
        <f>อุดรธานี!F56</f>
        <v>341444.49</v>
      </c>
      <c r="K232" s="101">
        <f>อุดรธานี!AK56</f>
        <v>422724.7</v>
      </c>
      <c r="L232" s="101">
        <f>อุดรธานี!AL56</f>
        <v>1280029.23</v>
      </c>
      <c r="M232" s="101">
        <f>อุดรธานี!AM56</f>
        <v>1006407.6599999999</v>
      </c>
      <c r="N232" s="150"/>
      <c r="O232" s="150"/>
      <c r="P232" s="150"/>
      <c r="Q232" s="153">
        <f t="shared" si="8"/>
        <v>273621.57000000007</v>
      </c>
      <c r="R232" s="154">
        <f t="shared" si="9"/>
        <v>189.29743123336291</v>
      </c>
    </row>
    <row r="233" spans="1:18" s="148" customForma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846</v>
      </c>
      <c r="H233" s="144">
        <v>3820</v>
      </c>
      <c r="I233" s="145">
        <v>3</v>
      </c>
      <c r="J233" s="100">
        <f>อุดรธานี!F57</f>
        <v>499064.25</v>
      </c>
      <c r="K233" s="101">
        <f>อุดรธานี!AK57</f>
        <v>1362227.35</v>
      </c>
      <c r="L233" s="101">
        <f>อุดรธานี!AL57</f>
        <v>998302.81</v>
      </c>
      <c r="M233" s="101">
        <f>อุดรธานี!AM57</f>
        <v>705465.28</v>
      </c>
      <c r="N233" s="143"/>
      <c r="O233" s="143"/>
      <c r="P233" s="143"/>
      <c r="Q233" s="147">
        <f t="shared" si="8"/>
        <v>292837.53000000003</v>
      </c>
      <c r="R233" s="147">
        <f t="shared" si="9"/>
        <v>261.33581413612569</v>
      </c>
    </row>
    <row r="234" spans="1:18" s="148" customForma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847</v>
      </c>
      <c r="H234" s="144">
        <v>2779</v>
      </c>
      <c r="I234" s="145">
        <v>2</v>
      </c>
      <c r="J234" s="100">
        <f>อุดรธานี!F58</f>
        <v>166155.31</v>
      </c>
      <c r="K234" s="101">
        <f>อุดรธานี!AK58</f>
        <v>354030.76</v>
      </c>
      <c r="L234" s="101">
        <f>อุดรธานี!AL58</f>
        <v>518959.05</v>
      </c>
      <c r="M234" s="101">
        <f>อุดรธานี!AM58</f>
        <v>624747.21</v>
      </c>
      <c r="N234" s="143"/>
      <c r="O234" s="143"/>
      <c r="P234" s="143"/>
      <c r="Q234" s="147">
        <f t="shared" si="8"/>
        <v>-105788.15999999997</v>
      </c>
      <c r="R234" s="147">
        <f t="shared" si="9"/>
        <v>186.74309103994241</v>
      </c>
    </row>
    <row r="235" spans="1:18" s="109" customForma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3470141.9200000004</v>
      </c>
      <c r="K235" s="106">
        <f>SUM(K223:K234)</f>
        <v>6276179.4499999993</v>
      </c>
      <c r="L235" s="106">
        <f>SUM(L223:L234)</f>
        <v>11233048.940000001</v>
      </c>
      <c r="M235" s="106">
        <f>SUM(M223:M234)</f>
        <v>9147459.1099999994</v>
      </c>
      <c r="N235" s="104">
        <v>11</v>
      </c>
      <c r="O235" s="104">
        <v>11</v>
      </c>
      <c r="P235" s="104">
        <f>N235-O235</f>
        <v>0</v>
      </c>
      <c r="Q235" s="156">
        <f t="shared" si="8"/>
        <v>2085589.8300000019</v>
      </c>
      <c r="R235" s="108">
        <f>L235/H235</f>
        <v>264.36923840903745</v>
      </c>
    </row>
    <row r="236" spans="1:18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848</v>
      </c>
      <c r="H237" s="113">
        <v>4680</v>
      </c>
      <c r="I237" s="111">
        <v>4</v>
      </c>
      <c r="J237" s="100">
        <f>อุดรธานี!F59</f>
        <v>2138013.7000000002</v>
      </c>
      <c r="K237" s="101">
        <f>อุดรธานี!AK59</f>
        <v>2267463.0900000003</v>
      </c>
      <c r="L237" s="101">
        <f>อุดรธานี!AL59</f>
        <v>1496172.32</v>
      </c>
      <c r="M237" s="101">
        <f>อุดรธานี!AM59</f>
        <v>837298.66</v>
      </c>
      <c r="N237" s="157"/>
      <c r="O237" s="157"/>
      <c r="P237" s="157"/>
      <c r="Q237" s="115">
        <f t="shared" si="8"/>
        <v>658873.66</v>
      </c>
      <c r="R237" s="116">
        <f t="shared" si="9"/>
        <v>319.69494017094019</v>
      </c>
    </row>
    <row r="238" spans="1:18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849</v>
      </c>
      <c r="H238" s="99">
        <v>8548</v>
      </c>
      <c r="I238" s="97">
        <v>5</v>
      </c>
      <c r="J238" s="100">
        <f>อุดรธานี!F60</f>
        <v>3575276.65</v>
      </c>
      <c r="K238" s="101">
        <f>อุดรธานี!AK60</f>
        <v>3851113.9099999997</v>
      </c>
      <c r="L238" s="101">
        <f>อุดรธานี!AL60</f>
        <v>2560432.83</v>
      </c>
      <c r="M238" s="101">
        <f>อุดรธานี!AM60</f>
        <v>1626154.2000000002</v>
      </c>
      <c r="N238" s="98"/>
      <c r="O238" s="98"/>
      <c r="P238" s="98"/>
      <c r="Q238" s="90">
        <f t="shared" si="8"/>
        <v>934278.62999999989</v>
      </c>
      <c r="R238" s="91">
        <f t="shared" si="9"/>
        <v>299.53589494618626</v>
      </c>
    </row>
    <row r="239" spans="1:18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850</v>
      </c>
      <c r="H239" s="99">
        <v>4511</v>
      </c>
      <c r="I239" s="97">
        <v>4</v>
      </c>
      <c r="J239" s="100">
        <f>อุดรธานี!F61</f>
        <v>614375.73</v>
      </c>
      <c r="K239" s="101">
        <f>อุดรธานี!AK61</f>
        <v>1314915.3799999999</v>
      </c>
      <c r="L239" s="101">
        <f>อุดรธานี!AL61</f>
        <v>1216824.75</v>
      </c>
      <c r="M239" s="101">
        <f>อุดรธานี!AM61</f>
        <v>977396.1</v>
      </c>
      <c r="N239" s="98"/>
      <c r="O239" s="98"/>
      <c r="P239" s="98"/>
      <c r="Q239" s="90">
        <f t="shared" si="8"/>
        <v>239428.65000000002</v>
      </c>
      <c r="R239" s="91">
        <f t="shared" si="9"/>
        <v>269.74612059410333</v>
      </c>
    </row>
    <row r="240" spans="1:18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851</v>
      </c>
      <c r="H240" s="99">
        <v>3134</v>
      </c>
      <c r="I240" s="97">
        <v>3</v>
      </c>
      <c r="J240" s="100">
        <f>อุดรธานี!F62</f>
        <v>867906.41</v>
      </c>
      <c r="K240" s="101">
        <f>อุดรธานี!AK62</f>
        <v>978114.26</v>
      </c>
      <c r="L240" s="101">
        <f>อุดรธานี!AL62</f>
        <v>929589.95</v>
      </c>
      <c r="M240" s="101">
        <f>อุดรธานี!AM62</f>
        <v>754766.42</v>
      </c>
      <c r="N240" s="98"/>
      <c r="O240" s="98"/>
      <c r="P240" s="98"/>
      <c r="Q240" s="90">
        <f t="shared" si="8"/>
        <v>174823.52999999991</v>
      </c>
      <c r="R240" s="91">
        <f t="shared" si="9"/>
        <v>296.61453414167198</v>
      </c>
    </row>
    <row r="241" spans="1:18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852</v>
      </c>
      <c r="H241" s="99">
        <v>7157</v>
      </c>
      <c r="I241" s="97">
        <v>5</v>
      </c>
      <c r="J241" s="100">
        <f>อุดรธานี!F63</f>
        <v>1518857.6</v>
      </c>
      <c r="K241" s="101">
        <f>อุดรธานี!AK63</f>
        <v>1897884.86</v>
      </c>
      <c r="L241" s="101">
        <f>อุดรธานี!AL63</f>
        <v>1199045.17</v>
      </c>
      <c r="M241" s="101">
        <f>อุดรธานี!AM63</f>
        <v>733424.79</v>
      </c>
      <c r="N241" s="98"/>
      <c r="O241" s="98"/>
      <c r="P241" s="98"/>
      <c r="Q241" s="90">
        <f t="shared" si="8"/>
        <v>465620.37999999989</v>
      </c>
      <c r="R241" s="91">
        <f t="shared" si="9"/>
        <v>167.53460528154253</v>
      </c>
    </row>
    <row r="242" spans="1:18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853</v>
      </c>
      <c r="H242" s="99">
        <v>5769</v>
      </c>
      <c r="I242" s="97">
        <v>4</v>
      </c>
      <c r="J242" s="100">
        <f>อุดรธานี!F64</f>
        <v>1025662.26</v>
      </c>
      <c r="K242" s="101">
        <f>อุดรธานี!AK64</f>
        <v>1249476.73</v>
      </c>
      <c r="L242" s="101">
        <f>อุดรธานี!AL64</f>
        <v>1627599.83</v>
      </c>
      <c r="M242" s="101">
        <f>อุดรธานี!AM64</f>
        <v>1449574.35</v>
      </c>
      <c r="N242" s="98"/>
      <c r="O242" s="98"/>
      <c r="P242" s="98"/>
      <c r="Q242" s="90">
        <f t="shared" si="8"/>
        <v>178025.47999999998</v>
      </c>
      <c r="R242" s="91">
        <f t="shared" si="9"/>
        <v>282.12858901022707</v>
      </c>
    </row>
    <row r="243" spans="1:18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855</v>
      </c>
      <c r="H243" s="99">
        <v>3401</v>
      </c>
      <c r="I243" s="97">
        <v>3</v>
      </c>
      <c r="J243" s="100">
        <f>อุดรธานี!F66</f>
        <v>1072425.8700000001</v>
      </c>
      <c r="K243" s="101">
        <f>อุดรธานี!AK66</f>
        <v>1201884.57</v>
      </c>
      <c r="L243" s="101">
        <f>อุดรธานี!AL66</f>
        <v>1044689.27</v>
      </c>
      <c r="M243" s="101">
        <f>อุดรธานี!AM66</f>
        <v>875434.67</v>
      </c>
      <c r="N243" s="98"/>
      <c r="O243" s="98"/>
      <c r="P243" s="98"/>
      <c r="Q243" s="90">
        <f t="shared" si="8"/>
        <v>169254.59999999998</v>
      </c>
      <c r="R243" s="91">
        <f t="shared" si="9"/>
        <v>307.17120552778596</v>
      </c>
    </row>
    <row r="244" spans="1:18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856</v>
      </c>
      <c r="H244" s="99">
        <v>4701</v>
      </c>
      <c r="I244" s="97">
        <v>4</v>
      </c>
      <c r="J244" s="100">
        <f>อุดรธานี!F67</f>
        <v>961964.63</v>
      </c>
      <c r="K244" s="101">
        <f>อุดรธานี!AK67</f>
        <v>1132732.6099999999</v>
      </c>
      <c r="L244" s="101">
        <f>อุดรธานี!AL67</f>
        <v>1137184.74</v>
      </c>
      <c r="M244" s="101">
        <f>อุดรธานี!AM67</f>
        <v>680752.04</v>
      </c>
      <c r="N244" s="98"/>
      <c r="O244" s="98"/>
      <c r="P244" s="98"/>
      <c r="Q244" s="90">
        <f t="shared" si="8"/>
        <v>456432.69999999995</v>
      </c>
      <c r="R244" s="91">
        <f t="shared" si="9"/>
        <v>241.90273133375877</v>
      </c>
    </row>
    <row r="245" spans="1:18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857</v>
      </c>
      <c r="H245" s="99">
        <v>2949</v>
      </c>
      <c r="I245" s="97">
        <v>2</v>
      </c>
      <c r="J245" s="100">
        <f>อุดรธานี!F68</f>
        <v>283372.23</v>
      </c>
      <c r="K245" s="101">
        <f>อุดรธานี!AK67</f>
        <v>1132732.6099999999</v>
      </c>
      <c r="L245" s="101">
        <f>อุดรธานี!AL67</f>
        <v>1137184.74</v>
      </c>
      <c r="M245" s="101">
        <f>อุดรธานี!AM67</f>
        <v>680752.04</v>
      </c>
      <c r="N245" s="98"/>
      <c r="O245" s="98"/>
      <c r="P245" s="98"/>
      <c r="Q245" s="90">
        <f t="shared" si="8"/>
        <v>456432.69999999995</v>
      </c>
      <c r="R245" s="91">
        <f t="shared" si="9"/>
        <v>385.61707019328588</v>
      </c>
    </row>
    <row r="246" spans="1:18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858</v>
      </c>
      <c r="H246" s="99">
        <v>4403</v>
      </c>
      <c r="I246" s="97">
        <v>3</v>
      </c>
      <c r="J246" s="100">
        <f>อุดรธานี!F69</f>
        <v>468206.99</v>
      </c>
      <c r="K246" s="101">
        <f>อุดรธานี!AK68</f>
        <v>361893.92</v>
      </c>
      <c r="L246" s="101">
        <f>อุดรธานี!AL68</f>
        <v>763081.5</v>
      </c>
      <c r="M246" s="101">
        <f>อุดรธานี!AM68</f>
        <v>660366.57999999996</v>
      </c>
      <c r="N246" s="98"/>
      <c r="O246" s="98"/>
      <c r="P246" s="98"/>
      <c r="Q246" s="90">
        <f t="shared" si="8"/>
        <v>102714.92000000004</v>
      </c>
      <c r="R246" s="91">
        <f t="shared" si="9"/>
        <v>173.30944810356576</v>
      </c>
    </row>
    <row r="247" spans="1:18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859</v>
      </c>
      <c r="H247" s="99">
        <v>2617</v>
      </c>
      <c r="I247" s="97">
        <v>2</v>
      </c>
      <c r="J247" s="100">
        <f>อุดรธานี!F70</f>
        <v>689703.74</v>
      </c>
      <c r="K247" s="101">
        <f>อุดรธานี!AK69</f>
        <v>781969.71000000008</v>
      </c>
      <c r="L247" s="101">
        <f>อุดรธานี!AL69</f>
        <v>1264419.67</v>
      </c>
      <c r="M247" s="101">
        <f>อุดรธานี!AM69</f>
        <v>1038604.5399999999</v>
      </c>
      <c r="N247" s="98"/>
      <c r="O247" s="98"/>
      <c r="P247" s="98"/>
      <c r="Q247" s="90">
        <f t="shared" si="8"/>
        <v>225815.13</v>
      </c>
      <c r="R247" s="91">
        <f t="shared" si="9"/>
        <v>483.15615972487581</v>
      </c>
    </row>
    <row r="248" spans="1:18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860</v>
      </c>
      <c r="H248" s="99">
        <v>4428</v>
      </c>
      <c r="I248" s="97">
        <v>3</v>
      </c>
      <c r="J248" s="100">
        <f>อุดรธานี!F71</f>
        <v>719604.05</v>
      </c>
      <c r="K248" s="101">
        <f>อุดรธานี!AK70</f>
        <v>794909.26</v>
      </c>
      <c r="L248" s="101">
        <f>อุดรธานี!AL70</f>
        <v>833616.42999999993</v>
      </c>
      <c r="M248" s="101">
        <f>อุดรธานี!AM70</f>
        <v>657669.54</v>
      </c>
      <c r="N248" s="98"/>
      <c r="O248" s="98"/>
      <c r="P248" s="98"/>
      <c r="Q248" s="90">
        <f t="shared" si="8"/>
        <v>175946.8899999999</v>
      </c>
      <c r="R248" s="91">
        <f t="shared" si="9"/>
        <v>188.26025971093043</v>
      </c>
    </row>
    <row r="249" spans="1:18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861</v>
      </c>
      <c r="H249" s="99">
        <v>2607</v>
      </c>
      <c r="I249" s="97">
        <v>2</v>
      </c>
      <c r="J249" s="100">
        <f>อุดรธานี!F72</f>
        <v>425695.2</v>
      </c>
      <c r="K249" s="101">
        <f>อุดรธานี!AK71</f>
        <v>819422.4</v>
      </c>
      <c r="L249" s="101">
        <f>อุดรธานี!AL71</f>
        <v>724981.64</v>
      </c>
      <c r="M249" s="101">
        <f>อุดรธานี!AM71</f>
        <v>503830.41000000003</v>
      </c>
      <c r="N249" s="98"/>
      <c r="O249" s="98"/>
      <c r="P249" s="98"/>
      <c r="Q249" s="90">
        <f t="shared" si="8"/>
        <v>221151.22999999998</v>
      </c>
      <c r="R249" s="91">
        <f t="shared" si="9"/>
        <v>278.09038741848872</v>
      </c>
    </row>
    <row r="250" spans="1:18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862</v>
      </c>
      <c r="H250" s="99">
        <v>5116</v>
      </c>
      <c r="I250" s="97">
        <v>4</v>
      </c>
      <c r="J250" s="100">
        <f>อุดรธานี!F73</f>
        <v>442115.07</v>
      </c>
      <c r="K250" s="101">
        <f>อุดรธานี!AK72</f>
        <v>877641.95</v>
      </c>
      <c r="L250" s="101">
        <f>อุดรธานี!AL72</f>
        <v>798790.92999999993</v>
      </c>
      <c r="M250" s="101">
        <f>อุดรธานี!AM72</f>
        <v>786772.47000000009</v>
      </c>
      <c r="N250" s="98"/>
      <c r="O250" s="98"/>
      <c r="P250" s="98"/>
      <c r="Q250" s="90">
        <f t="shared" si="8"/>
        <v>12018.459999999846</v>
      </c>
      <c r="R250" s="91">
        <f t="shared" si="9"/>
        <v>156.13583463643471</v>
      </c>
    </row>
    <row r="251" spans="1:18" s="158" customForma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863</v>
      </c>
      <c r="H251" s="113">
        <v>5558</v>
      </c>
      <c r="I251" s="111">
        <v>4</v>
      </c>
      <c r="J251" s="100">
        <f>อุดรธานี!F74</f>
        <v>1091455.42</v>
      </c>
      <c r="K251" s="101">
        <f>อุดรธานี!AK73</f>
        <v>1268735.72</v>
      </c>
      <c r="L251" s="101">
        <f>อุดรธานี!AL73</f>
        <v>1057239.46</v>
      </c>
      <c r="M251" s="101">
        <f>อุดรธานี!AM73</f>
        <v>581736.22</v>
      </c>
      <c r="N251" s="112"/>
      <c r="O251" s="112"/>
      <c r="P251" s="112"/>
      <c r="Q251" s="90">
        <f t="shared" si="8"/>
        <v>475503.24</v>
      </c>
      <c r="R251" s="91">
        <f t="shared" si="9"/>
        <v>190.21940626124504</v>
      </c>
    </row>
    <row r="252" spans="1:18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864</v>
      </c>
      <c r="H252" s="99">
        <v>2827</v>
      </c>
      <c r="I252" s="97">
        <v>2</v>
      </c>
      <c r="J252" s="100">
        <f>อุดรธานี!F75</f>
        <v>939047.5</v>
      </c>
      <c r="K252" s="101">
        <f>อุดรธานี!AK74</f>
        <v>1437796.0099999998</v>
      </c>
      <c r="L252" s="101">
        <f>อุดรธานี!AL74</f>
        <v>1212427.6099999999</v>
      </c>
      <c r="M252" s="101">
        <f>อุดรธานี!AM74</f>
        <v>746196.97</v>
      </c>
      <c r="N252" s="98"/>
      <c r="O252" s="98"/>
      <c r="P252" s="98"/>
      <c r="Q252" s="90">
        <f t="shared" si="8"/>
        <v>466230.6399999999</v>
      </c>
      <c r="R252" s="91">
        <f t="shared" si="9"/>
        <v>428.87428723027938</v>
      </c>
    </row>
    <row r="253" spans="1:18" s="109" customForma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SUM(J236:J251)</f>
        <v>15894635.550000001</v>
      </c>
      <c r="K253" s="106">
        <f>SUM(K236:K251)</f>
        <v>19930890.979999997</v>
      </c>
      <c r="L253" s="106">
        <f>SUM(L236:L251)</f>
        <v>17790853.23</v>
      </c>
      <c r="M253" s="106">
        <f>SUM(M236:M251)</f>
        <v>12844533.030000001</v>
      </c>
      <c r="N253" s="104">
        <v>16</v>
      </c>
      <c r="O253" s="104">
        <v>16</v>
      </c>
      <c r="P253" s="104">
        <f>N253-O253</f>
        <v>0</v>
      </c>
      <c r="Q253" s="107">
        <f t="shared" si="8"/>
        <v>4946320.1999999993</v>
      </c>
      <c r="R253" s="108">
        <f>L253/H253</f>
        <v>255.69285603414824</v>
      </c>
    </row>
    <row r="254" spans="1:18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865</v>
      </c>
      <c r="H255" s="99">
        <v>3712</v>
      </c>
      <c r="I255" s="97">
        <v>3</v>
      </c>
      <c r="J255" s="100">
        <f>อุดรธานี!F76</f>
        <v>550191.07999999996</v>
      </c>
      <c r="K255" s="101">
        <f>อุดรธานี!AK76</f>
        <v>619200.46</v>
      </c>
      <c r="L255" s="101">
        <f>อุดรธานี!AL76</f>
        <v>1201588.1399999999</v>
      </c>
      <c r="M255" s="101">
        <f>อุดรธานี!AM76</f>
        <v>710046.59</v>
      </c>
      <c r="N255" s="98"/>
      <c r="O255" s="98"/>
      <c r="P255" s="98"/>
      <c r="Q255" s="90">
        <f t="shared" si="8"/>
        <v>491541.54999999993</v>
      </c>
      <c r="R255" s="91">
        <f t="shared" si="9"/>
        <v>323.70370150862067</v>
      </c>
    </row>
    <row r="256" spans="1:18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866</v>
      </c>
      <c r="H256" s="99">
        <v>4941</v>
      </c>
      <c r="I256" s="97">
        <v>4</v>
      </c>
      <c r="J256" s="100">
        <f>อุดรธานี!F77</f>
        <v>818901.43</v>
      </c>
      <c r="K256" s="101">
        <f>อุดรธานี!AK77</f>
        <v>921902.21000000008</v>
      </c>
      <c r="L256" s="101">
        <f>อุดรธานี!AL77</f>
        <v>1677260.22</v>
      </c>
      <c r="M256" s="101">
        <f>อุดรธานี!AM77</f>
        <v>1003976.39</v>
      </c>
      <c r="N256" s="98"/>
      <c r="O256" s="98"/>
      <c r="P256" s="98"/>
      <c r="Q256" s="90">
        <f t="shared" si="8"/>
        <v>673283.83</v>
      </c>
      <c r="R256" s="91">
        <f t="shared" si="9"/>
        <v>339.4576442015786</v>
      </c>
    </row>
    <row r="257" spans="1:18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867</v>
      </c>
      <c r="H257" s="99">
        <v>3161</v>
      </c>
      <c r="I257" s="97">
        <v>3</v>
      </c>
      <c r="J257" s="100">
        <f>อุดรธานี!F78</f>
        <v>479041.41</v>
      </c>
      <c r="K257" s="101">
        <f>อุดรธานี!AK78</f>
        <v>355093.62999999989</v>
      </c>
      <c r="L257" s="101">
        <f>อุดรธานี!AL78</f>
        <v>1180439.0899999999</v>
      </c>
      <c r="M257" s="101">
        <f>อุดรธานี!AM78</f>
        <v>613069.43000000005</v>
      </c>
      <c r="N257" s="98"/>
      <c r="O257" s="98"/>
      <c r="P257" s="98"/>
      <c r="Q257" s="90">
        <f t="shared" si="8"/>
        <v>567369.6599999998</v>
      </c>
      <c r="R257" s="91">
        <f t="shared" si="9"/>
        <v>373.43849731097748</v>
      </c>
    </row>
    <row r="258" spans="1:18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868</v>
      </c>
      <c r="H258" s="99">
        <v>6087</v>
      </c>
      <c r="I258" s="97">
        <v>5</v>
      </c>
      <c r="J258" s="100">
        <f>อุดรธานี!F79</f>
        <v>666412.62</v>
      </c>
      <c r="K258" s="101">
        <f>อุดรธานี!AK79</f>
        <v>953167.18</v>
      </c>
      <c r="L258" s="101">
        <f>อุดรธานี!AL79</f>
        <v>1540546.33</v>
      </c>
      <c r="M258" s="101">
        <f>อุดรธานี!AM79</f>
        <v>650365.71</v>
      </c>
      <c r="N258" s="98"/>
      <c r="O258" s="98"/>
      <c r="P258" s="98"/>
      <c r="Q258" s="90">
        <f t="shared" si="8"/>
        <v>890180.62000000011</v>
      </c>
      <c r="R258" s="91">
        <f t="shared" si="9"/>
        <v>253.0879464432397</v>
      </c>
    </row>
    <row r="259" spans="1:18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869</v>
      </c>
      <c r="H259" s="99">
        <v>3252</v>
      </c>
      <c r="I259" s="97">
        <v>3</v>
      </c>
      <c r="J259" s="100">
        <f>อุดรธานี!F80</f>
        <v>408462.92</v>
      </c>
      <c r="K259" s="101">
        <f>อุดรธานี!AK80</f>
        <v>492812.37</v>
      </c>
      <c r="L259" s="101">
        <f>อุดรธานี!AL80</f>
        <v>1042184.57</v>
      </c>
      <c r="M259" s="101">
        <f>อุดรธานี!AM80</f>
        <v>600139.11</v>
      </c>
      <c r="N259" s="98"/>
      <c r="O259" s="98"/>
      <c r="P259" s="98"/>
      <c r="Q259" s="90">
        <f t="shared" si="8"/>
        <v>442045.45999999996</v>
      </c>
      <c r="R259" s="91">
        <f t="shared" si="9"/>
        <v>320.47496002460025</v>
      </c>
    </row>
    <row r="260" spans="1:18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870</v>
      </c>
      <c r="H260" s="99">
        <v>2430</v>
      </c>
      <c r="I260" s="97">
        <v>2</v>
      </c>
      <c r="J260" s="100">
        <f>อุดรธานี!F81</f>
        <v>464456.25</v>
      </c>
      <c r="K260" s="101">
        <f>อุดรธานี!AK81</f>
        <v>460599.73</v>
      </c>
      <c r="L260" s="101">
        <f>อุดรธานี!AL81</f>
        <v>980396.86</v>
      </c>
      <c r="M260" s="101">
        <f>อุดรธานี!AM81</f>
        <v>512246.39999999997</v>
      </c>
      <c r="N260" s="98"/>
      <c r="O260" s="98"/>
      <c r="P260" s="98"/>
      <c r="Q260" s="90">
        <f t="shared" si="8"/>
        <v>468150.46</v>
      </c>
      <c r="R260" s="91">
        <f t="shared" si="9"/>
        <v>403.45549794238684</v>
      </c>
    </row>
    <row r="261" spans="1:18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871</v>
      </c>
      <c r="H261" s="99">
        <v>2703</v>
      </c>
      <c r="I261" s="97">
        <v>2</v>
      </c>
      <c r="J261" s="100">
        <f>อุดรธานี!F82</f>
        <v>471679.68</v>
      </c>
      <c r="K261" s="101">
        <f>อุดรธานี!AK82</f>
        <v>369650.65</v>
      </c>
      <c r="L261" s="101">
        <f>อุดรธานี!AL82</f>
        <v>1492930.83</v>
      </c>
      <c r="M261" s="101">
        <f>อุดรธานี!AM82</f>
        <v>837030.19</v>
      </c>
      <c r="N261" s="98"/>
      <c r="O261" s="98"/>
      <c r="P261" s="98"/>
      <c r="Q261" s="90">
        <f t="shared" ref="Q261:Q324" si="10">L261-M261</f>
        <v>655900.64000000013</v>
      </c>
      <c r="R261" s="91">
        <f t="shared" ref="R261:R324" si="11">L261/H261</f>
        <v>552.32365149833527</v>
      </c>
    </row>
    <row r="262" spans="1:18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872</v>
      </c>
      <c r="H262" s="99">
        <v>1657</v>
      </c>
      <c r="I262" s="97">
        <v>2</v>
      </c>
      <c r="J262" s="100">
        <f>อุดรธานี!F83</f>
        <v>220495.22</v>
      </c>
      <c r="K262" s="101">
        <f>อุดรธานี!AK83</f>
        <v>368976.6</v>
      </c>
      <c r="L262" s="101">
        <f>อุดรธานี!AL83</f>
        <v>840903.49</v>
      </c>
      <c r="M262" s="101">
        <f>อุดรธานี!AM83</f>
        <v>585219.18000000005</v>
      </c>
      <c r="N262" s="98"/>
      <c r="O262" s="98"/>
      <c r="P262" s="98"/>
      <c r="Q262" s="90">
        <f t="shared" si="10"/>
        <v>255684.30999999994</v>
      </c>
      <c r="R262" s="91">
        <f t="shared" si="11"/>
        <v>507.48550995775497</v>
      </c>
    </row>
    <row r="263" spans="1:18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873</v>
      </c>
      <c r="H263" s="99">
        <v>2487</v>
      </c>
      <c r="I263" s="97">
        <v>2</v>
      </c>
      <c r="J263" s="100">
        <f>อุดรธานี!F84</f>
        <v>733772.37</v>
      </c>
      <c r="K263" s="101">
        <f>อุดรธานี!AK84</f>
        <v>743366.71</v>
      </c>
      <c r="L263" s="101">
        <f>อุดรธานี!AL84</f>
        <v>1241302.53</v>
      </c>
      <c r="M263" s="101">
        <f>อุดรธานี!AM84</f>
        <v>527743.43999999994</v>
      </c>
      <c r="N263" s="98"/>
      <c r="O263" s="98"/>
      <c r="P263" s="98"/>
      <c r="Q263" s="90">
        <f t="shared" si="10"/>
        <v>713559.09000000008</v>
      </c>
      <c r="R263" s="91">
        <f t="shared" si="11"/>
        <v>499.11641737032568</v>
      </c>
    </row>
    <row r="264" spans="1:18" s="109" customForma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4813412.9800000004</v>
      </c>
      <c r="K264" s="106">
        <f>SUM(K254:K263)</f>
        <v>5284769.54</v>
      </c>
      <c r="L264" s="106">
        <f>SUM(L254:L263)</f>
        <v>11197552.059999999</v>
      </c>
      <c r="M264" s="106">
        <f>SUM(M254:M263)</f>
        <v>6039836.4399999995</v>
      </c>
      <c r="N264" s="104">
        <v>9</v>
      </c>
      <c r="O264" s="104">
        <v>9</v>
      </c>
      <c r="P264" s="104">
        <f>N264-O264</f>
        <v>0</v>
      </c>
      <c r="Q264" s="107">
        <f t="shared" si="10"/>
        <v>5157715.6199999992</v>
      </c>
      <c r="R264" s="108">
        <f>L264/H264</f>
        <v>89.52455315882888</v>
      </c>
    </row>
    <row r="265" spans="1:18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874</v>
      </c>
      <c r="H266" s="99">
        <v>3840</v>
      </c>
      <c r="I266" s="97">
        <v>3</v>
      </c>
      <c r="J266" s="100">
        <f>อุดรธานี!F85</f>
        <v>831558.11</v>
      </c>
      <c r="K266" s="101">
        <f>อุดรธานี!AK85</f>
        <v>918358.51</v>
      </c>
      <c r="L266" s="101">
        <f>อุดรธานี!AL85</f>
        <v>521050.49</v>
      </c>
      <c r="M266" s="101">
        <f>อุดรธานี!AM85</f>
        <v>640779.56000000006</v>
      </c>
      <c r="N266" s="98"/>
      <c r="O266" s="98"/>
      <c r="P266" s="98"/>
      <c r="Q266" s="90">
        <f t="shared" si="10"/>
        <v>-119729.07000000007</v>
      </c>
      <c r="R266" s="91">
        <f t="shared" si="11"/>
        <v>135.69023177083332</v>
      </c>
    </row>
    <row r="267" spans="1:18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875</v>
      </c>
      <c r="H267" s="99">
        <v>7884</v>
      </c>
      <c r="I267" s="97">
        <v>5</v>
      </c>
      <c r="J267" s="100">
        <f>อุดรธานี!F86</f>
        <v>2847728.59</v>
      </c>
      <c r="K267" s="101">
        <f>อุดรธานี!AK86</f>
        <v>2816983.9299999997</v>
      </c>
      <c r="L267" s="101">
        <f>อุดรธานี!AL86</f>
        <v>1520076.04</v>
      </c>
      <c r="M267" s="101">
        <f>อุดรธานี!AM86</f>
        <v>1547864.9799999997</v>
      </c>
      <c r="N267" s="98"/>
      <c r="O267" s="98"/>
      <c r="P267" s="98"/>
      <c r="Q267" s="90">
        <f t="shared" si="10"/>
        <v>-27788.939999999711</v>
      </c>
      <c r="R267" s="91">
        <f t="shared" si="11"/>
        <v>192.80518011161848</v>
      </c>
    </row>
    <row r="268" spans="1:18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876</v>
      </c>
      <c r="H268" s="99">
        <v>7845</v>
      </c>
      <c r="I268" s="97">
        <v>5</v>
      </c>
      <c r="J268" s="100">
        <f>อุดรธานี!F87</f>
        <v>1590237.85</v>
      </c>
      <c r="K268" s="101">
        <f>อุดรธานี!AK87</f>
        <v>1629971.05</v>
      </c>
      <c r="L268" s="101">
        <f>อุดรธานี!AL87</f>
        <v>1022034.1599999999</v>
      </c>
      <c r="M268" s="101">
        <f>อุดรธานี!AM87</f>
        <v>1229310.98</v>
      </c>
      <c r="N268" s="98"/>
      <c r="O268" s="98"/>
      <c r="P268" s="98"/>
      <c r="Q268" s="90">
        <f t="shared" si="10"/>
        <v>-207276.82000000007</v>
      </c>
      <c r="R268" s="91">
        <f t="shared" si="11"/>
        <v>130.27841427660928</v>
      </c>
    </row>
    <row r="269" spans="1:18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877</v>
      </c>
      <c r="H269" s="99">
        <v>6347</v>
      </c>
      <c r="I269" s="97">
        <v>5</v>
      </c>
      <c r="J269" s="100">
        <f>อุดรธานี!F88</f>
        <v>1917979.56</v>
      </c>
      <c r="K269" s="101">
        <f>อุดรธานี!AK88</f>
        <v>2151972.6800000002</v>
      </c>
      <c r="L269" s="101">
        <f>อุดรธานี!AL88</f>
        <v>897654.76</v>
      </c>
      <c r="M269" s="101">
        <f>อุดรธานี!AM88</f>
        <v>1084595.82</v>
      </c>
      <c r="N269" s="98"/>
      <c r="O269" s="98"/>
      <c r="P269" s="98"/>
      <c r="Q269" s="90">
        <f t="shared" si="10"/>
        <v>-186941.06000000006</v>
      </c>
      <c r="R269" s="91">
        <f t="shared" si="11"/>
        <v>141.42977154561211</v>
      </c>
    </row>
    <row r="270" spans="1:18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878</v>
      </c>
      <c r="H270" s="99">
        <v>4084</v>
      </c>
      <c r="I270" s="97">
        <v>3</v>
      </c>
      <c r="J270" s="100">
        <f>อุดรธานี!F89</f>
        <v>1275826.3</v>
      </c>
      <c r="K270" s="101">
        <f>อุดรธานี!AK89</f>
        <v>1427185.24</v>
      </c>
      <c r="L270" s="101">
        <f>อุดรธานี!AL89</f>
        <v>625889.55000000005</v>
      </c>
      <c r="M270" s="101">
        <f>อุดรธานี!AM89</f>
        <v>668897.69999999995</v>
      </c>
      <c r="N270" s="98"/>
      <c r="O270" s="98"/>
      <c r="P270" s="98"/>
      <c r="Q270" s="90">
        <f t="shared" si="10"/>
        <v>-43008.149999999907</v>
      </c>
      <c r="R270" s="91">
        <f t="shared" si="11"/>
        <v>153.25405239960824</v>
      </c>
    </row>
    <row r="271" spans="1:18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879</v>
      </c>
      <c r="H271" s="99">
        <v>8111</v>
      </c>
      <c r="I271" s="97">
        <v>5</v>
      </c>
      <c r="J271" s="100">
        <f>อุดรธานี!F90</f>
        <v>2176493.7400000002</v>
      </c>
      <c r="K271" s="101">
        <f>อุดรธานี!AK90</f>
        <v>2273518.89</v>
      </c>
      <c r="L271" s="101">
        <f>อุดรธานี!AL90</f>
        <v>1087893.73</v>
      </c>
      <c r="M271" s="101">
        <f>อุดรธานี!AM90</f>
        <v>1064831.8700000001</v>
      </c>
      <c r="N271" s="98"/>
      <c r="O271" s="98"/>
      <c r="P271" s="98"/>
      <c r="Q271" s="90">
        <f t="shared" si="10"/>
        <v>23061.85999999987</v>
      </c>
      <c r="R271" s="91">
        <f t="shared" si="11"/>
        <v>134.12572185920354</v>
      </c>
    </row>
    <row r="272" spans="1:18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880</v>
      </c>
      <c r="H272" s="99">
        <v>4084</v>
      </c>
      <c r="I272" s="97">
        <v>3</v>
      </c>
      <c r="J272" s="100">
        <f>อุดรธานี!F91</f>
        <v>1170490.53</v>
      </c>
      <c r="K272" s="101">
        <f>อุดรธานี!AK91</f>
        <v>1181138.6600000001</v>
      </c>
      <c r="L272" s="101">
        <f>อุดรธานี!AL91</f>
        <v>785446.44</v>
      </c>
      <c r="M272" s="101">
        <f>อุดรธานี!AM91</f>
        <v>764874.38</v>
      </c>
      <c r="N272" s="98"/>
      <c r="O272" s="98"/>
      <c r="P272" s="98"/>
      <c r="Q272" s="90">
        <f t="shared" si="10"/>
        <v>20572.059999999939</v>
      </c>
      <c r="R272" s="91">
        <f t="shared" si="11"/>
        <v>192.32283055827619</v>
      </c>
    </row>
    <row r="273" spans="1:18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881</v>
      </c>
      <c r="H273" s="99">
        <v>6194</v>
      </c>
      <c r="I273" s="97">
        <v>5</v>
      </c>
      <c r="J273" s="100">
        <f>อุดรธานี!F92</f>
        <v>1692801.13</v>
      </c>
      <c r="K273" s="101">
        <f>อุดรธานี!AK92</f>
        <v>1557707.51</v>
      </c>
      <c r="L273" s="101">
        <f>อุดรธานี!AL92</f>
        <v>1795399.8900000001</v>
      </c>
      <c r="M273" s="101">
        <f>อุดรธานี!AM92</f>
        <v>1308696.3900000001</v>
      </c>
      <c r="N273" s="98"/>
      <c r="O273" s="98"/>
      <c r="P273" s="98"/>
      <c r="Q273" s="90">
        <f t="shared" si="10"/>
        <v>486703.5</v>
      </c>
      <c r="R273" s="91">
        <f t="shared" si="11"/>
        <v>289.86113819825641</v>
      </c>
    </row>
    <row r="274" spans="1:18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882</v>
      </c>
      <c r="H274" s="99">
        <v>4841</v>
      </c>
      <c r="I274" s="97">
        <v>4</v>
      </c>
      <c r="J274" s="100">
        <f>อุดรธานี!F93</f>
        <v>647823.14</v>
      </c>
      <c r="K274" s="101">
        <f>อุดรธานี!AK93</f>
        <v>668290.36</v>
      </c>
      <c r="L274" s="101">
        <f>อุดรธานี!AL93</f>
        <v>865008.22</v>
      </c>
      <c r="M274" s="101">
        <f>อุดรธานี!AM93</f>
        <v>964176.4</v>
      </c>
      <c r="N274" s="98"/>
      <c r="O274" s="98"/>
      <c r="P274" s="98"/>
      <c r="Q274" s="90">
        <f t="shared" si="10"/>
        <v>-99168.180000000051</v>
      </c>
      <c r="R274" s="91">
        <f t="shared" si="11"/>
        <v>178.68378847345591</v>
      </c>
    </row>
    <row r="275" spans="1:18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883</v>
      </c>
      <c r="H275" s="99">
        <v>6531</v>
      </c>
      <c r="I275" s="97">
        <v>5</v>
      </c>
      <c r="J275" s="100">
        <f>อุดรธานี!F94</f>
        <v>902660.22</v>
      </c>
      <c r="K275" s="101">
        <f>อุดรธานี!AK94</f>
        <v>930685.18</v>
      </c>
      <c r="L275" s="101">
        <f>อุดรธานี!AL94</f>
        <v>1006683.8500000001</v>
      </c>
      <c r="M275" s="101">
        <f>อุดรธานี!AM94</f>
        <v>993255.65000000014</v>
      </c>
      <c r="N275" s="98"/>
      <c r="O275" s="98"/>
      <c r="P275" s="98"/>
      <c r="Q275" s="90">
        <f t="shared" si="10"/>
        <v>13428.199999999953</v>
      </c>
      <c r="R275" s="91">
        <f t="shared" si="11"/>
        <v>154.13931250956975</v>
      </c>
    </row>
    <row r="276" spans="1:18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884</v>
      </c>
      <c r="H276" s="99">
        <v>4091</v>
      </c>
      <c r="I276" s="97">
        <v>3</v>
      </c>
      <c r="J276" s="100">
        <f>อุดรธานี!F95</f>
        <v>1187449.7</v>
      </c>
      <c r="K276" s="101">
        <f>อุดรธานี!AK95</f>
        <v>1314768.3399999999</v>
      </c>
      <c r="L276" s="101">
        <f>อุดรธานี!AL95</f>
        <v>1123517.42</v>
      </c>
      <c r="M276" s="101">
        <f>อุดรธานี!AM95</f>
        <v>1035655.7</v>
      </c>
      <c r="N276" s="98"/>
      <c r="O276" s="98"/>
      <c r="P276" s="98"/>
      <c r="Q276" s="90">
        <f t="shared" si="10"/>
        <v>87861.719999999972</v>
      </c>
      <c r="R276" s="91">
        <f t="shared" si="11"/>
        <v>274.63148863358589</v>
      </c>
    </row>
    <row r="277" spans="1:18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885</v>
      </c>
      <c r="H277" s="99">
        <v>5373</v>
      </c>
      <c r="I277" s="97">
        <v>4</v>
      </c>
      <c r="J277" s="100">
        <f>อุดรธานี!F96</f>
        <v>911415.25</v>
      </c>
      <c r="K277" s="101">
        <f>อุดรธานี!AK96</f>
        <v>977239.82000000007</v>
      </c>
      <c r="L277" s="101">
        <f>อุดรธานี!AL96</f>
        <v>812340.53</v>
      </c>
      <c r="M277" s="101">
        <f>อุดรธานี!AM96</f>
        <v>877564.09</v>
      </c>
      <c r="N277" s="98"/>
      <c r="O277" s="98"/>
      <c r="P277" s="98"/>
      <c r="Q277" s="90">
        <f t="shared" si="10"/>
        <v>-65223.559999999939</v>
      </c>
      <c r="R277" s="91">
        <f t="shared" si="11"/>
        <v>151.18937837334823</v>
      </c>
    </row>
    <row r="278" spans="1:18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886</v>
      </c>
      <c r="H278" s="99">
        <v>4225</v>
      </c>
      <c r="I278" s="97">
        <v>3</v>
      </c>
      <c r="J278" s="100">
        <f>อุดรธานี!F97</f>
        <v>794084.23</v>
      </c>
      <c r="K278" s="101">
        <f>อุดรธานี!AK97</f>
        <v>948849.5</v>
      </c>
      <c r="L278" s="101">
        <f>อุดรธานี!AL97</f>
        <v>956696.53</v>
      </c>
      <c r="M278" s="101">
        <f>อุดรธานี!AM97</f>
        <v>1158003.8599999999</v>
      </c>
      <c r="N278" s="98"/>
      <c r="O278" s="98"/>
      <c r="P278" s="98"/>
      <c r="Q278" s="90">
        <f t="shared" si="10"/>
        <v>-201307.32999999984</v>
      </c>
      <c r="R278" s="91">
        <f t="shared" si="11"/>
        <v>226.43704852071008</v>
      </c>
    </row>
    <row r="279" spans="1:18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887</v>
      </c>
      <c r="H279" s="99">
        <v>3361</v>
      </c>
      <c r="I279" s="97">
        <v>3</v>
      </c>
      <c r="J279" s="100">
        <f>อุดรธานี!F98</f>
        <v>844679.74</v>
      </c>
      <c r="K279" s="101">
        <f>อุดรธานี!AK98</f>
        <v>752262.33</v>
      </c>
      <c r="L279" s="101">
        <f>อุดรธานี!AL98</f>
        <v>675625.22</v>
      </c>
      <c r="M279" s="101">
        <f>อุดรธานี!AM98</f>
        <v>580680.33000000007</v>
      </c>
      <c r="N279" s="98"/>
      <c r="O279" s="98"/>
      <c r="P279" s="98"/>
      <c r="Q279" s="90">
        <f t="shared" si="10"/>
        <v>94944.889999999898</v>
      </c>
      <c r="R279" s="91">
        <f t="shared" si="11"/>
        <v>201.01910740850937</v>
      </c>
    </row>
    <row r="280" spans="1:18" s="109" customForma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18791228.089999996</v>
      </c>
      <c r="K280" s="106">
        <f>SUM(K265:K279)</f>
        <v>19548932</v>
      </c>
      <c r="L280" s="106">
        <f>SUM(L265:L279)</f>
        <v>13695316.83</v>
      </c>
      <c r="M280" s="106">
        <f>SUM(M265:M279)</f>
        <v>13919187.709999999</v>
      </c>
      <c r="N280" s="104">
        <v>14</v>
      </c>
      <c r="O280" s="104">
        <v>14</v>
      </c>
      <c r="P280" s="104">
        <f>N280-O280</f>
        <v>0</v>
      </c>
      <c r="Q280" s="107">
        <f t="shared" si="10"/>
        <v>-223870.87999999896</v>
      </c>
      <c r="R280" s="108">
        <f>L280/H280</f>
        <v>178.29890028771922</v>
      </c>
    </row>
    <row r="281" spans="1:18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888</v>
      </c>
      <c r="H282" s="99">
        <v>2519</v>
      </c>
      <c r="I282" s="97">
        <v>2</v>
      </c>
      <c r="J282" s="100">
        <f>อุดรธานี!F99</f>
        <v>493761.04</v>
      </c>
      <c r="K282" s="101">
        <f>อุดรธานี!AK99</f>
        <v>649824.04</v>
      </c>
      <c r="L282" s="101">
        <f>อุดรธานี!AL99</f>
        <v>683701.94</v>
      </c>
      <c r="M282" s="101">
        <f>อุดรธานี!AM99</f>
        <v>538628.39</v>
      </c>
      <c r="N282" s="98"/>
      <c r="O282" s="98"/>
      <c r="P282" s="98"/>
      <c r="Q282" s="90">
        <f t="shared" si="10"/>
        <v>145073.54999999993</v>
      </c>
      <c r="R282" s="91">
        <f t="shared" si="11"/>
        <v>271.4179992060341</v>
      </c>
    </row>
    <row r="283" spans="1:18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889</v>
      </c>
      <c r="H283" s="99">
        <v>5267</v>
      </c>
      <c r="I283" s="97">
        <v>4</v>
      </c>
      <c r="J283" s="100">
        <f>อุดรธานี!F100</f>
        <v>695893.89</v>
      </c>
      <c r="K283" s="101">
        <f>อุดรธานี!AK100</f>
        <v>856144.83000000007</v>
      </c>
      <c r="L283" s="101">
        <f>อุดรธานี!AL100</f>
        <v>1015967.2</v>
      </c>
      <c r="M283" s="101">
        <f>อุดรธานี!AM100</f>
        <v>943973.74</v>
      </c>
      <c r="N283" s="98"/>
      <c r="O283" s="98"/>
      <c r="P283" s="98"/>
      <c r="Q283" s="90">
        <f t="shared" si="10"/>
        <v>71993.459999999963</v>
      </c>
      <c r="R283" s="91">
        <f t="shared" si="11"/>
        <v>192.89295614201632</v>
      </c>
    </row>
    <row r="284" spans="1:18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890</v>
      </c>
      <c r="H284" s="99">
        <v>2857</v>
      </c>
      <c r="I284" s="97">
        <v>2</v>
      </c>
      <c r="J284" s="100">
        <f>อุดรธานี!F101</f>
        <v>484412.45</v>
      </c>
      <c r="K284" s="101">
        <f>อุดรธานี!AK101</f>
        <v>523014.82000000007</v>
      </c>
      <c r="L284" s="101">
        <f>อุดรธานี!AL101</f>
        <v>992581.16</v>
      </c>
      <c r="M284" s="101">
        <f>อุดรธานี!AM101</f>
        <v>688519.67</v>
      </c>
      <c r="N284" s="98"/>
      <c r="O284" s="98"/>
      <c r="P284" s="98"/>
      <c r="Q284" s="90">
        <f t="shared" si="10"/>
        <v>304061.49</v>
      </c>
      <c r="R284" s="91">
        <f t="shared" si="11"/>
        <v>347.42077703885195</v>
      </c>
    </row>
    <row r="285" spans="1:18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891</v>
      </c>
      <c r="H285" s="99">
        <v>3224</v>
      </c>
      <c r="I285" s="97">
        <v>3</v>
      </c>
      <c r="J285" s="100">
        <f>อุดรธานี!F102</f>
        <v>332567.18</v>
      </c>
      <c r="K285" s="101">
        <f>อุดรธานี!AK102</f>
        <v>365109.95</v>
      </c>
      <c r="L285" s="101">
        <f>อุดรธานี!AL102</f>
        <v>704883.51</v>
      </c>
      <c r="M285" s="101">
        <f>อุดรธานี!AM102</f>
        <v>702080.02</v>
      </c>
      <c r="N285" s="98"/>
      <c r="O285" s="98"/>
      <c r="P285" s="98"/>
      <c r="Q285" s="90">
        <f t="shared" si="10"/>
        <v>2803.4899999999907</v>
      </c>
      <c r="R285" s="91">
        <f t="shared" si="11"/>
        <v>218.63632444168735</v>
      </c>
    </row>
    <row r="286" spans="1:18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892</v>
      </c>
      <c r="H286" s="99">
        <v>1708</v>
      </c>
      <c r="I286" s="97">
        <v>2</v>
      </c>
      <c r="J286" s="100">
        <f>อุดรธานี!F103</f>
        <v>365938.58</v>
      </c>
      <c r="K286" s="101">
        <f>อุดรธานี!AK103</f>
        <v>402122.12</v>
      </c>
      <c r="L286" s="101">
        <f>อุดรธานี!AL103</f>
        <v>650107.52</v>
      </c>
      <c r="M286" s="101">
        <f>อุดรธานี!AM103</f>
        <v>446740.57</v>
      </c>
      <c r="N286" s="98"/>
      <c r="O286" s="98"/>
      <c r="P286" s="98"/>
      <c r="Q286" s="90">
        <f t="shared" si="10"/>
        <v>203366.95</v>
      </c>
      <c r="R286" s="91">
        <f t="shared" si="11"/>
        <v>380.62501170960189</v>
      </c>
    </row>
    <row r="287" spans="1:18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893</v>
      </c>
      <c r="H287" s="99">
        <v>2127</v>
      </c>
      <c r="I287" s="97">
        <v>2</v>
      </c>
      <c r="J287" s="100">
        <f>อุดรธานี!F104</f>
        <v>272221.17</v>
      </c>
      <c r="K287" s="101">
        <f>อุดรธานี!AK104</f>
        <v>337435.32999999996</v>
      </c>
      <c r="L287" s="101">
        <f>อุดรธานี!AL104</f>
        <v>713344.48</v>
      </c>
      <c r="M287" s="101">
        <f>อุดรธานี!AM104</f>
        <v>519668.87</v>
      </c>
      <c r="N287" s="98"/>
      <c r="O287" s="98"/>
      <c r="P287" s="98"/>
      <c r="Q287" s="90">
        <f t="shared" si="10"/>
        <v>193675.61</v>
      </c>
      <c r="R287" s="91">
        <f t="shared" si="11"/>
        <v>335.37587212035731</v>
      </c>
    </row>
    <row r="288" spans="1:18" s="109" customForma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2644794.3099999996</v>
      </c>
      <c r="K288" s="106">
        <f>SUM(K281:K287)</f>
        <v>3133651.0900000003</v>
      </c>
      <c r="L288" s="106">
        <f>SUM(L281:L287)</f>
        <v>4760585.8099999996</v>
      </c>
      <c r="M288" s="106">
        <f>SUM(M281:M287)</f>
        <v>3839611.26</v>
      </c>
      <c r="N288" s="104">
        <v>6</v>
      </c>
      <c r="O288" s="104">
        <v>6</v>
      </c>
      <c r="P288" s="104">
        <f>N288-O288</f>
        <v>0</v>
      </c>
      <c r="Q288" s="107">
        <f t="shared" si="10"/>
        <v>920974.54999999981</v>
      </c>
      <c r="R288" s="108">
        <f>L288/H288</f>
        <v>268.92926279516439</v>
      </c>
    </row>
    <row r="289" spans="1:18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894</v>
      </c>
      <c r="H290" s="99">
        <v>2572</v>
      </c>
      <c r="I290" s="97">
        <v>2</v>
      </c>
      <c r="J290" s="100">
        <f>อุดรธานี!F105</f>
        <v>373638.21</v>
      </c>
      <c r="K290" s="101">
        <f>อุดรธานี!AK105</f>
        <v>434204.47000000003</v>
      </c>
      <c r="L290" s="101">
        <f>อุดรธานี!AL105</f>
        <v>840492.42</v>
      </c>
      <c r="M290" s="101">
        <f>อุดรธานี!AM105</f>
        <v>532995.9</v>
      </c>
      <c r="N290" s="98"/>
      <c r="O290" s="98"/>
      <c r="P290" s="98"/>
      <c r="Q290" s="90">
        <f t="shared" si="10"/>
        <v>307496.52</v>
      </c>
      <c r="R290" s="91">
        <f t="shared" si="11"/>
        <v>326.78554432348369</v>
      </c>
    </row>
    <row r="291" spans="1:18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895</v>
      </c>
      <c r="H291" s="99">
        <v>7137</v>
      </c>
      <c r="I291" s="97">
        <v>5</v>
      </c>
      <c r="J291" s="100">
        <f>อุดรธานี!F106</f>
        <v>613902.4</v>
      </c>
      <c r="K291" s="101">
        <f>อุดรธานี!AK106</f>
        <v>739211.42999999993</v>
      </c>
      <c r="L291" s="101">
        <f>อุดรธานี!AL106</f>
        <v>1598223.54</v>
      </c>
      <c r="M291" s="101">
        <f>อุดรธานี!AM106</f>
        <v>1122145.9099999999</v>
      </c>
      <c r="N291" s="98"/>
      <c r="O291" s="98"/>
      <c r="P291" s="98"/>
      <c r="Q291" s="90">
        <f t="shared" si="10"/>
        <v>476077.63000000012</v>
      </c>
      <c r="R291" s="91">
        <f t="shared" si="11"/>
        <v>223.93492223623372</v>
      </c>
    </row>
    <row r="292" spans="1:18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896</v>
      </c>
      <c r="H292" s="99">
        <v>6162</v>
      </c>
      <c r="I292" s="97">
        <v>5</v>
      </c>
      <c r="J292" s="100">
        <f>อุดรธานี!F107</f>
        <v>488214.55</v>
      </c>
      <c r="K292" s="101">
        <f>อุดรธานี!AK107</f>
        <v>331660.34000000008</v>
      </c>
      <c r="L292" s="101">
        <f>อุดรธานี!AL107</f>
        <v>1590934.19</v>
      </c>
      <c r="M292" s="101">
        <f>อุดรธานี!AM107</f>
        <v>1406165.34</v>
      </c>
      <c r="N292" s="98"/>
      <c r="O292" s="98"/>
      <c r="P292" s="98"/>
      <c r="Q292" s="90">
        <f t="shared" si="10"/>
        <v>184768.84999999986</v>
      </c>
      <c r="R292" s="91">
        <f t="shared" si="11"/>
        <v>258.1847111327491</v>
      </c>
    </row>
    <row r="293" spans="1:18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897</v>
      </c>
      <c r="H293" s="99">
        <v>5550</v>
      </c>
      <c r="I293" s="97">
        <v>4</v>
      </c>
      <c r="J293" s="100">
        <f>อุดรธานี!F108</f>
        <v>611484.79</v>
      </c>
      <c r="K293" s="101">
        <f>อุดรธานี!AK108</f>
        <v>685439.01</v>
      </c>
      <c r="L293" s="101">
        <f>อุดรธานี!AL108</f>
        <v>2247744.84</v>
      </c>
      <c r="M293" s="101">
        <f>อุดรธานี!AM108</f>
        <v>920206.39</v>
      </c>
      <c r="N293" s="98"/>
      <c r="O293" s="98"/>
      <c r="P293" s="98"/>
      <c r="Q293" s="90">
        <f t="shared" si="10"/>
        <v>1327538.4499999997</v>
      </c>
      <c r="R293" s="91">
        <f t="shared" si="11"/>
        <v>404.99907027027024</v>
      </c>
    </row>
    <row r="294" spans="1:18" s="109" customForma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2087239.9500000002</v>
      </c>
      <c r="K294" s="106">
        <f>SUM(K289:K293)</f>
        <v>2190515.25</v>
      </c>
      <c r="L294" s="106">
        <f>SUM(L289:L293)</f>
        <v>6277394.9900000002</v>
      </c>
      <c r="M294" s="106">
        <f>SUM(M289:M293)</f>
        <v>3981513.5400000005</v>
      </c>
      <c r="N294" s="104">
        <v>4</v>
      </c>
      <c r="O294" s="104">
        <v>4</v>
      </c>
      <c r="P294" s="104">
        <f>N294-O294</f>
        <v>0</v>
      </c>
      <c r="Q294" s="107">
        <f t="shared" si="10"/>
        <v>2295881.4499999997</v>
      </c>
      <c r="R294" s="108">
        <f>L294/H294</f>
        <v>293.04864338733017</v>
      </c>
    </row>
    <row r="295" spans="1:18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898</v>
      </c>
      <c r="H296" s="99">
        <v>3386</v>
      </c>
      <c r="I296" s="97">
        <v>3</v>
      </c>
      <c r="J296" s="100">
        <f>อุดรธานี!F109</f>
        <v>1081258.8799999999</v>
      </c>
      <c r="K296" s="101">
        <f>อุดรธานี!AK109</f>
        <v>989652.67999999993</v>
      </c>
      <c r="L296" s="101">
        <f>อุดรธานี!AL109</f>
        <v>1704369.25</v>
      </c>
      <c r="M296" s="101">
        <f>อุดรธานี!AM109</f>
        <v>1301627.5099999998</v>
      </c>
      <c r="N296" s="98"/>
      <c r="O296" s="98"/>
      <c r="P296" s="98"/>
      <c r="Q296" s="90">
        <f t="shared" si="10"/>
        <v>402741.74000000022</v>
      </c>
      <c r="R296" s="91">
        <f t="shared" si="11"/>
        <v>503.35772297696394</v>
      </c>
    </row>
    <row r="297" spans="1:18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899</v>
      </c>
      <c r="H297" s="99">
        <v>2993</v>
      </c>
      <c r="I297" s="97">
        <v>2</v>
      </c>
      <c r="J297" s="100">
        <f>อุดรธานี!F110</f>
        <v>564116.01</v>
      </c>
      <c r="K297" s="101">
        <f>อุดรธานี!AK110</f>
        <v>751688.69</v>
      </c>
      <c r="L297" s="101">
        <f>อุดรธานี!AL110</f>
        <v>845846.59</v>
      </c>
      <c r="M297" s="101">
        <f>อุดรธานี!AM110</f>
        <v>632435.49</v>
      </c>
      <c r="N297" s="98"/>
      <c r="O297" s="98"/>
      <c r="P297" s="98"/>
      <c r="Q297" s="90">
        <f t="shared" si="10"/>
        <v>213411.09999999998</v>
      </c>
      <c r="R297" s="91">
        <f t="shared" si="11"/>
        <v>282.60828265953893</v>
      </c>
    </row>
    <row r="298" spans="1:18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900</v>
      </c>
      <c r="H298" s="99">
        <v>1953</v>
      </c>
      <c r="I298" s="97">
        <v>2</v>
      </c>
      <c r="J298" s="100">
        <f>อุดรธานี!F111</f>
        <v>640725.68999999994</v>
      </c>
      <c r="K298" s="101">
        <f>อุดรธานี!AK111</f>
        <v>888255.91999999993</v>
      </c>
      <c r="L298" s="101">
        <f>อุดรธานี!AL111</f>
        <v>931576.15999999992</v>
      </c>
      <c r="M298" s="101">
        <f>อุดรธานี!AM111</f>
        <v>765235.55</v>
      </c>
      <c r="N298" s="98"/>
      <c r="O298" s="98"/>
      <c r="P298" s="98"/>
      <c r="Q298" s="90">
        <f t="shared" si="10"/>
        <v>166340.60999999987</v>
      </c>
      <c r="R298" s="91">
        <f t="shared" si="11"/>
        <v>476.9975217613927</v>
      </c>
    </row>
    <row r="299" spans="1:18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901</v>
      </c>
      <c r="H299" s="99">
        <v>1859</v>
      </c>
      <c r="I299" s="97">
        <v>2</v>
      </c>
      <c r="J299" s="100">
        <f>อุดรธานี!F112</f>
        <v>470128.79</v>
      </c>
      <c r="K299" s="101">
        <f>อุดรธานี!AK112</f>
        <v>807937.99</v>
      </c>
      <c r="L299" s="101">
        <f>อุดรธานี!AL112</f>
        <v>809924.16999999993</v>
      </c>
      <c r="M299" s="101">
        <f>อุดรธานี!AM112</f>
        <v>662144.62</v>
      </c>
      <c r="N299" s="98"/>
      <c r="O299" s="98"/>
      <c r="P299" s="98"/>
      <c r="Q299" s="90">
        <f t="shared" si="10"/>
        <v>147779.54999999993</v>
      </c>
      <c r="R299" s="91">
        <f t="shared" si="11"/>
        <v>435.67733727810645</v>
      </c>
    </row>
    <row r="300" spans="1:18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902</v>
      </c>
      <c r="H300" s="99">
        <v>3125</v>
      </c>
      <c r="I300" s="97">
        <v>3</v>
      </c>
      <c r="J300" s="100">
        <f>อุดรธานี!F113</f>
        <v>387778.65</v>
      </c>
      <c r="K300" s="101">
        <f>อุดรธานี!AK113</f>
        <v>756158.13000000012</v>
      </c>
      <c r="L300" s="101">
        <f>อุดรธานี!AL113</f>
        <v>827988.61</v>
      </c>
      <c r="M300" s="101">
        <f>อุดรธานี!AM113</f>
        <v>744113.84</v>
      </c>
      <c r="N300" s="98"/>
      <c r="O300" s="98"/>
      <c r="P300" s="98"/>
      <c r="Q300" s="90">
        <f t="shared" si="10"/>
        <v>83874.770000000019</v>
      </c>
      <c r="R300" s="91">
        <f t="shared" si="11"/>
        <v>264.95635520000002</v>
      </c>
    </row>
    <row r="301" spans="1:18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903</v>
      </c>
      <c r="H301" s="99">
        <v>2823</v>
      </c>
      <c r="I301" s="97">
        <v>2</v>
      </c>
      <c r="J301" s="100">
        <f>อุดรธานี!F114</f>
        <v>957440.04</v>
      </c>
      <c r="K301" s="101">
        <f>อุดรธานี!AK114</f>
        <v>1243527.77</v>
      </c>
      <c r="L301" s="101">
        <f>อุดรธานี!AL114</f>
        <v>728911.25</v>
      </c>
      <c r="M301" s="101">
        <f>อุดรธานี!AM114</f>
        <v>502847.08999999997</v>
      </c>
      <c r="N301" s="98"/>
      <c r="O301" s="98"/>
      <c r="P301" s="98"/>
      <c r="Q301" s="90">
        <f t="shared" si="10"/>
        <v>226064.16000000003</v>
      </c>
      <c r="R301" s="91">
        <f t="shared" si="11"/>
        <v>258.20448104852994</v>
      </c>
    </row>
    <row r="302" spans="1:18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904</v>
      </c>
      <c r="H302" s="99">
        <v>3239</v>
      </c>
      <c r="I302" s="97">
        <v>3</v>
      </c>
      <c r="J302" s="100">
        <f>อุดรธานี!F115</f>
        <v>974521.3</v>
      </c>
      <c r="K302" s="101">
        <f>อุดรธานี!AK115</f>
        <v>1483415.7100000002</v>
      </c>
      <c r="L302" s="101">
        <f>อุดรธานี!AL115</f>
        <v>878080.75</v>
      </c>
      <c r="M302" s="101">
        <f>อุดรธานี!AM115</f>
        <v>651086.36999999988</v>
      </c>
      <c r="N302" s="98"/>
      <c r="O302" s="98"/>
      <c r="P302" s="98"/>
      <c r="Q302" s="90">
        <f t="shared" si="10"/>
        <v>226994.38000000012</v>
      </c>
      <c r="R302" s="91">
        <f t="shared" si="11"/>
        <v>271.09624884223524</v>
      </c>
    </row>
    <row r="303" spans="1:18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905</v>
      </c>
      <c r="H303" s="99">
        <v>3478</v>
      </c>
      <c r="I303" s="97">
        <v>3</v>
      </c>
      <c r="J303" s="100">
        <f>อุดรธานี!F116</f>
        <v>1280055.49</v>
      </c>
      <c r="K303" s="101">
        <f>อุดรธานี!AK116</f>
        <v>1683059.75</v>
      </c>
      <c r="L303" s="101">
        <f>อุดรธานี!AL116</f>
        <v>913810.5199999999</v>
      </c>
      <c r="M303" s="101">
        <f>อุดรธานี!AM116</f>
        <v>633954.15</v>
      </c>
      <c r="N303" s="98"/>
      <c r="O303" s="98"/>
      <c r="P303" s="98"/>
      <c r="Q303" s="90">
        <f t="shared" si="10"/>
        <v>279856.36999999988</v>
      </c>
      <c r="R303" s="91">
        <f t="shared" si="11"/>
        <v>262.74023001725129</v>
      </c>
    </row>
    <row r="304" spans="1:18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906</v>
      </c>
      <c r="H304" s="99">
        <v>1780</v>
      </c>
      <c r="I304" s="97">
        <v>2</v>
      </c>
      <c r="J304" s="100">
        <f>อุดรธานี!F117</f>
        <v>448817.11</v>
      </c>
      <c r="K304" s="101">
        <f>อุดรธานี!AK117</f>
        <v>370960.35000000003</v>
      </c>
      <c r="L304" s="101">
        <f>อุดรธานี!AL117</f>
        <v>913855.97</v>
      </c>
      <c r="M304" s="101">
        <f>อุดรธานี!AM117</f>
        <v>607735.81000000006</v>
      </c>
      <c r="N304" s="98"/>
      <c r="O304" s="98"/>
      <c r="P304" s="98"/>
      <c r="Q304" s="90">
        <f t="shared" si="10"/>
        <v>306120.15999999992</v>
      </c>
      <c r="R304" s="91">
        <f t="shared" si="11"/>
        <v>513.40223033707866</v>
      </c>
    </row>
    <row r="305" spans="1:18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907</v>
      </c>
      <c r="H305" s="99">
        <v>1995</v>
      </c>
      <c r="I305" s="97">
        <v>2</v>
      </c>
      <c r="J305" s="100">
        <f>อุดรธานี!F118</f>
        <v>457489.91</v>
      </c>
      <c r="K305" s="101">
        <f>อุดรธานี!AK118</f>
        <v>494051.67000000004</v>
      </c>
      <c r="L305" s="101">
        <f>อุดรธานี!AL118</f>
        <v>778363.5</v>
      </c>
      <c r="M305" s="101">
        <f>อุดรธานี!AM118</f>
        <v>659784.2699999999</v>
      </c>
      <c r="N305" s="98"/>
      <c r="O305" s="98"/>
      <c r="P305" s="98"/>
      <c r="Q305" s="90">
        <f t="shared" si="10"/>
        <v>118579.2300000001</v>
      </c>
      <c r="R305" s="91">
        <f t="shared" si="11"/>
        <v>390.15714285714284</v>
      </c>
    </row>
    <row r="306" spans="1:18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908</v>
      </c>
      <c r="H306" s="99">
        <v>2686</v>
      </c>
      <c r="I306" s="97">
        <v>2</v>
      </c>
      <c r="J306" s="100">
        <f>อุดรธานี!F119</f>
        <v>717655.47</v>
      </c>
      <c r="K306" s="101">
        <f>อุดรธานี!AK119</f>
        <v>753029.32</v>
      </c>
      <c r="L306" s="101">
        <f>อุดรธานี!AL119</f>
        <v>1092603.2600000002</v>
      </c>
      <c r="M306" s="101">
        <f>อุดรธานี!AM119</f>
        <v>976301.96</v>
      </c>
      <c r="N306" s="98"/>
      <c r="O306" s="98"/>
      <c r="P306" s="98"/>
      <c r="Q306" s="90">
        <f t="shared" si="10"/>
        <v>116301.30000000028</v>
      </c>
      <c r="R306" s="91">
        <f t="shared" si="11"/>
        <v>406.77708860759503</v>
      </c>
    </row>
    <row r="307" spans="1:18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909</v>
      </c>
      <c r="H307" s="99">
        <v>2814</v>
      </c>
      <c r="I307" s="97">
        <v>2</v>
      </c>
      <c r="J307" s="100">
        <f>อุดรธานี!F120</f>
        <v>647752.47</v>
      </c>
      <c r="K307" s="101">
        <f>อุดรธานี!AK120</f>
        <v>618122.42999999993</v>
      </c>
      <c r="L307" s="101">
        <f>อุดรธานี!AL120</f>
        <v>609896.07000000007</v>
      </c>
      <c r="M307" s="101">
        <f>อุดรธานี!AM120</f>
        <v>407772.68999999994</v>
      </c>
      <c r="N307" s="98"/>
      <c r="O307" s="98"/>
      <c r="P307" s="98"/>
      <c r="Q307" s="90">
        <f t="shared" si="10"/>
        <v>202123.38000000012</v>
      </c>
      <c r="R307" s="91">
        <f t="shared" si="11"/>
        <v>216.7363432835821</v>
      </c>
    </row>
    <row r="308" spans="1:18" s="109" customForma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8627739.8100000005</v>
      </c>
      <c r="K308" s="106">
        <f>SUM(K295:K307)</f>
        <v>10839860.41</v>
      </c>
      <c r="L308" s="106">
        <f>SUM(L295:L307)</f>
        <v>11035226.1</v>
      </c>
      <c r="M308" s="106">
        <f>SUM(M295:M307)</f>
        <v>8545039.3499999996</v>
      </c>
      <c r="N308" s="104">
        <v>12</v>
      </c>
      <c r="O308" s="104">
        <v>12</v>
      </c>
      <c r="P308" s="104">
        <f>N308-O308</f>
        <v>0</v>
      </c>
      <c r="Q308" s="107">
        <f t="shared" si="10"/>
        <v>2490186.75</v>
      </c>
      <c r="R308" s="108">
        <f>L308/H308</f>
        <v>343.44483831813511</v>
      </c>
    </row>
    <row r="309" spans="1:18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910</v>
      </c>
      <c r="H310" s="99">
        <v>5966</v>
      </c>
      <c r="I310" s="97">
        <v>4</v>
      </c>
      <c r="J310" s="100">
        <f>อุดรธานี!F121</f>
        <v>277105.78999999998</v>
      </c>
      <c r="K310" s="101">
        <f>อุดรธานี!AK121</f>
        <v>415636.35999999993</v>
      </c>
      <c r="L310" s="101">
        <f>อุดรธานี!AL121</f>
        <v>891937.4</v>
      </c>
      <c r="M310" s="101">
        <f>อุดรธานี!AM121</f>
        <v>808970.71</v>
      </c>
      <c r="N310" s="98"/>
      <c r="O310" s="98"/>
      <c r="P310" s="98"/>
      <c r="Q310" s="90">
        <f t="shared" si="10"/>
        <v>82966.690000000061</v>
      </c>
      <c r="R310" s="91">
        <f t="shared" si="11"/>
        <v>149.50341937646664</v>
      </c>
    </row>
    <row r="311" spans="1:18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911</v>
      </c>
      <c r="H311" s="99">
        <v>5210</v>
      </c>
      <c r="I311" s="97">
        <v>4</v>
      </c>
      <c r="J311" s="100">
        <f>อุดรธานี!F122</f>
        <v>657276.22</v>
      </c>
      <c r="K311" s="101">
        <f>อุดรธานี!AK122</f>
        <v>667313.52</v>
      </c>
      <c r="L311" s="101">
        <f>อุดรธานี!AL122</f>
        <v>1000784.74</v>
      </c>
      <c r="M311" s="101">
        <f>อุดรธานี!AM122</f>
        <v>835919.23</v>
      </c>
      <c r="N311" s="98"/>
      <c r="O311" s="98"/>
      <c r="P311" s="98"/>
      <c r="Q311" s="90">
        <f t="shared" si="10"/>
        <v>164865.51</v>
      </c>
      <c r="R311" s="91">
        <f t="shared" si="11"/>
        <v>192.08920153550864</v>
      </c>
    </row>
    <row r="312" spans="1:18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912</v>
      </c>
      <c r="H312" s="99">
        <v>1442</v>
      </c>
      <c r="I312" s="97">
        <v>1</v>
      </c>
      <c r="J312" s="100">
        <f>อุดรธานี!F123</f>
        <v>287700.51</v>
      </c>
      <c r="K312" s="101">
        <f>อุดรธานี!AK123</f>
        <v>380971.43</v>
      </c>
      <c r="L312" s="101">
        <f>อุดรธานี!AL123</f>
        <v>280141.3</v>
      </c>
      <c r="M312" s="101">
        <f>อุดรธานี!AM123</f>
        <v>190530.98</v>
      </c>
      <c r="N312" s="98"/>
      <c r="O312" s="98"/>
      <c r="P312" s="98"/>
      <c r="Q312" s="90">
        <f t="shared" si="10"/>
        <v>89610.319999999978</v>
      </c>
      <c r="R312" s="91">
        <f t="shared" si="11"/>
        <v>194.27274618585298</v>
      </c>
    </row>
    <row r="313" spans="1:18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913</v>
      </c>
      <c r="H313" s="99">
        <v>2818</v>
      </c>
      <c r="I313" s="97">
        <v>2</v>
      </c>
      <c r="J313" s="100">
        <f>อุดรธานี!F124</f>
        <v>539009.91</v>
      </c>
      <c r="K313" s="101">
        <f>อุดรธานี!AK124</f>
        <v>553052.51</v>
      </c>
      <c r="L313" s="101">
        <f>อุดรธานี!AL124</f>
        <v>590617.30000000005</v>
      </c>
      <c r="M313" s="101">
        <f>อุดรธานี!AM124</f>
        <v>469298.01</v>
      </c>
      <c r="N313" s="98"/>
      <c r="O313" s="98"/>
      <c r="P313" s="98"/>
      <c r="Q313" s="90">
        <f t="shared" si="10"/>
        <v>121319.29000000004</v>
      </c>
      <c r="R313" s="91">
        <f t="shared" si="11"/>
        <v>209.58740241305892</v>
      </c>
    </row>
    <row r="314" spans="1:18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914</v>
      </c>
      <c r="H314" s="99">
        <v>4638</v>
      </c>
      <c r="I314" s="97">
        <v>4</v>
      </c>
      <c r="J314" s="100">
        <f>อุดรธานี!F125</f>
        <v>925210.1</v>
      </c>
      <c r="K314" s="101">
        <f>อุดรธานี!AK125</f>
        <v>1019504.11</v>
      </c>
      <c r="L314" s="101">
        <f>อุดรธานี!AL125</f>
        <v>1068680.6499999999</v>
      </c>
      <c r="M314" s="101">
        <f>อุดรธานี!AM125</f>
        <v>831773.76</v>
      </c>
      <c r="N314" s="98"/>
      <c r="O314" s="98"/>
      <c r="P314" s="98"/>
      <c r="Q314" s="90">
        <f t="shared" si="10"/>
        <v>236906.8899999999</v>
      </c>
      <c r="R314" s="91">
        <f t="shared" si="11"/>
        <v>230.41842388960757</v>
      </c>
    </row>
    <row r="315" spans="1:18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915</v>
      </c>
      <c r="H315" s="99">
        <v>3664</v>
      </c>
      <c r="I315" s="97">
        <v>3</v>
      </c>
      <c r="J315" s="100">
        <f>อุดรธานี!F126</f>
        <v>1112076.56</v>
      </c>
      <c r="K315" s="101">
        <f>อุดรธานี!AK126</f>
        <v>1213233.4000000001</v>
      </c>
      <c r="L315" s="101">
        <f>อุดรธานี!AL126</f>
        <v>675533.1</v>
      </c>
      <c r="M315" s="101">
        <f>อุดรธานี!AM126</f>
        <v>496093.03</v>
      </c>
      <c r="N315" s="98"/>
      <c r="O315" s="98"/>
      <c r="P315" s="98"/>
      <c r="Q315" s="90">
        <f t="shared" si="10"/>
        <v>179440.06999999995</v>
      </c>
      <c r="R315" s="91">
        <f t="shared" si="11"/>
        <v>184.37038755458514</v>
      </c>
    </row>
    <row r="316" spans="1:18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916</v>
      </c>
      <c r="H316" s="99">
        <v>4102</v>
      </c>
      <c r="I316" s="97">
        <v>3</v>
      </c>
      <c r="J316" s="100">
        <f>อุดรธานี!F127</f>
        <v>365964.96</v>
      </c>
      <c r="K316" s="101">
        <f>อุดรธานี!AK127</f>
        <v>421903.84</v>
      </c>
      <c r="L316" s="101">
        <f>อุดรธานี!AL127</f>
        <v>803955.83000000007</v>
      </c>
      <c r="M316" s="101">
        <f>อุดรธานี!AM127</f>
        <v>705509.41</v>
      </c>
      <c r="N316" s="98"/>
      <c r="O316" s="98"/>
      <c r="P316" s="98"/>
      <c r="Q316" s="90">
        <f t="shared" si="10"/>
        <v>98446.420000000042</v>
      </c>
      <c r="R316" s="91">
        <f t="shared" si="11"/>
        <v>195.99118235007316</v>
      </c>
    </row>
    <row r="317" spans="1:18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917</v>
      </c>
      <c r="H317" s="99">
        <v>1926</v>
      </c>
      <c r="I317" s="97">
        <v>2</v>
      </c>
      <c r="J317" s="100">
        <f>อุดรธานี!F128</f>
        <v>1157906.03</v>
      </c>
      <c r="K317" s="101">
        <f>อุดรธานี!AK128</f>
        <v>1004269.8500000001</v>
      </c>
      <c r="L317" s="101">
        <f>อุดรธานี!AL128</f>
        <v>553532.67999999993</v>
      </c>
      <c r="M317" s="101">
        <f>อุดรธานี!AM128</f>
        <v>447138.19</v>
      </c>
      <c r="N317" s="98"/>
      <c r="O317" s="98"/>
      <c r="P317" s="98"/>
      <c r="Q317" s="90">
        <f t="shared" si="10"/>
        <v>106394.48999999993</v>
      </c>
      <c r="R317" s="91">
        <f t="shared" si="11"/>
        <v>287.40014537902385</v>
      </c>
    </row>
    <row r="318" spans="1:18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918</v>
      </c>
      <c r="H318" s="99">
        <v>2908</v>
      </c>
      <c r="I318" s="97">
        <v>2</v>
      </c>
      <c r="J318" s="100">
        <f>อุดรธานี!F129</f>
        <v>470895.15</v>
      </c>
      <c r="K318" s="101">
        <f>อุดรธานี!AK129</f>
        <v>544761.42000000004</v>
      </c>
      <c r="L318" s="101">
        <f>อุดรธานี!AL129</f>
        <v>626527.31000000006</v>
      </c>
      <c r="M318" s="101">
        <f>อุดรธานี!AM129</f>
        <v>495966.92000000004</v>
      </c>
      <c r="N318" s="98"/>
      <c r="O318" s="98"/>
      <c r="P318" s="98"/>
      <c r="Q318" s="90">
        <f t="shared" si="10"/>
        <v>130560.39000000001</v>
      </c>
      <c r="R318" s="91">
        <f t="shared" si="11"/>
        <v>215.44955639614858</v>
      </c>
    </row>
    <row r="319" spans="1:18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919</v>
      </c>
      <c r="H319" s="99">
        <v>3030</v>
      </c>
      <c r="I319" s="97">
        <v>3</v>
      </c>
      <c r="J319" s="100">
        <f>อุดรธานี!F130</f>
        <v>138871.32999999999</v>
      </c>
      <c r="K319" s="101">
        <f>อุดรธานี!AK130</f>
        <v>108420.53</v>
      </c>
      <c r="L319" s="101">
        <f>อุดรธานี!AL130</f>
        <v>490966.34</v>
      </c>
      <c r="M319" s="101">
        <f>อุดรธานี!AM130</f>
        <v>469404.39</v>
      </c>
      <c r="N319" s="98"/>
      <c r="O319" s="98"/>
      <c r="P319" s="98"/>
      <c r="Q319" s="90">
        <f t="shared" si="10"/>
        <v>21561.950000000012</v>
      </c>
      <c r="R319" s="91">
        <f t="shared" si="11"/>
        <v>162.03509570957095</v>
      </c>
    </row>
    <row r="320" spans="1:18" s="109" customForma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5932016.5600000005</v>
      </c>
      <c r="K320" s="106">
        <f>SUM(K309:K319)</f>
        <v>6329066.9699999997</v>
      </c>
      <c r="L320" s="106">
        <f>SUM(L309:L319)</f>
        <v>6982676.6500000004</v>
      </c>
      <c r="M320" s="106">
        <f>SUM(M309:M319)</f>
        <v>5750604.6299999999</v>
      </c>
      <c r="N320" s="104">
        <v>10</v>
      </c>
      <c r="O320" s="104">
        <v>10</v>
      </c>
      <c r="P320" s="104">
        <f>N320-O320</f>
        <v>0</v>
      </c>
      <c r="Q320" s="107">
        <f t="shared" si="10"/>
        <v>1232072.0200000005</v>
      </c>
      <c r="R320" s="108">
        <f>L320/H320</f>
        <v>195.5712707259691</v>
      </c>
    </row>
    <row r="321" spans="1:18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920</v>
      </c>
      <c r="H322" s="99">
        <v>8840</v>
      </c>
      <c r="I322" s="97">
        <v>5</v>
      </c>
      <c r="J322" s="100">
        <f>อุดรธานี!F131</f>
        <v>673633.37</v>
      </c>
      <c r="K322" s="101">
        <f>อุดรธานี!AK131</f>
        <v>1071120.92</v>
      </c>
      <c r="L322" s="101">
        <f>อุดรธานี!AL131</f>
        <v>1603905.55</v>
      </c>
      <c r="M322" s="101">
        <f>อุดรธานี!AM131</f>
        <v>872033.87</v>
      </c>
      <c r="N322" s="98"/>
      <c r="O322" s="98"/>
      <c r="P322" s="98"/>
      <c r="Q322" s="90">
        <f t="shared" si="10"/>
        <v>731871.68</v>
      </c>
      <c r="R322" s="91">
        <f t="shared" si="11"/>
        <v>181.43727941176471</v>
      </c>
    </row>
    <row r="323" spans="1:18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921</v>
      </c>
      <c r="H323" s="99">
        <v>4792</v>
      </c>
      <c r="I323" s="97">
        <v>4</v>
      </c>
      <c r="J323" s="100">
        <f>อุดรธานี!F132</f>
        <v>579392.52</v>
      </c>
      <c r="K323" s="101">
        <f>อุดรธานี!AK132</f>
        <v>1076499.47</v>
      </c>
      <c r="L323" s="101">
        <f>อุดรธานี!AL132</f>
        <v>1069608.5899999999</v>
      </c>
      <c r="M323" s="101">
        <f>อุดรธานี!AM132</f>
        <v>735906.4</v>
      </c>
      <c r="N323" s="98"/>
      <c r="O323" s="98"/>
      <c r="P323" s="98"/>
      <c r="Q323" s="90">
        <f t="shared" si="10"/>
        <v>333702.18999999983</v>
      </c>
      <c r="R323" s="91">
        <f t="shared" si="11"/>
        <v>223.20713480801334</v>
      </c>
    </row>
    <row r="324" spans="1:18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922</v>
      </c>
      <c r="H324" s="99">
        <v>8494</v>
      </c>
      <c r="I324" s="97">
        <v>5</v>
      </c>
      <c r="J324" s="100">
        <f>อุดรธานี!F133</f>
        <v>986950.24</v>
      </c>
      <c r="K324" s="101">
        <f>อุดรธานี!AK133</f>
        <v>1329543.56</v>
      </c>
      <c r="L324" s="101">
        <f>อุดรธานี!AL133</f>
        <v>2073223.1799999997</v>
      </c>
      <c r="M324" s="101">
        <f>อุดรธานี!AM133</f>
        <v>1421295.23</v>
      </c>
      <c r="N324" s="98"/>
      <c r="O324" s="98"/>
      <c r="P324" s="98"/>
      <c r="Q324" s="90">
        <f t="shared" si="10"/>
        <v>651927.94999999972</v>
      </c>
      <c r="R324" s="91">
        <f t="shared" si="11"/>
        <v>244.08090181304448</v>
      </c>
    </row>
    <row r="325" spans="1:18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923</v>
      </c>
      <c r="H325" s="99">
        <v>6351</v>
      </c>
      <c r="I325" s="97">
        <v>5</v>
      </c>
      <c r="J325" s="100">
        <f>อุดรธานี!F134</f>
        <v>801396.36</v>
      </c>
      <c r="K325" s="101">
        <f>อุดรธานี!AK134</f>
        <v>1118080.55</v>
      </c>
      <c r="L325" s="101">
        <f>อุดรธานี!AL134</f>
        <v>1308972</v>
      </c>
      <c r="M325" s="101">
        <f>อุดรธานี!AM134</f>
        <v>869861.27</v>
      </c>
      <c r="N325" s="98"/>
      <c r="O325" s="98"/>
      <c r="P325" s="98"/>
      <c r="Q325" s="90">
        <f t="shared" ref="Q325:Q388" si="12">L325-M325</f>
        <v>439110.73</v>
      </c>
      <c r="R325" s="91">
        <f t="shared" ref="R325:R388" si="13">L325/H325</f>
        <v>206.1048653755314</v>
      </c>
    </row>
    <row r="326" spans="1:18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924</v>
      </c>
      <c r="H326" s="99">
        <v>3830</v>
      </c>
      <c r="I326" s="97">
        <v>3</v>
      </c>
      <c r="J326" s="100">
        <f>อุดรธานี!F135</f>
        <v>855571.65</v>
      </c>
      <c r="K326" s="101">
        <f>อุดรธานี!AK135</f>
        <v>977129.83000000007</v>
      </c>
      <c r="L326" s="101">
        <f>อุดรธานี!AL135</f>
        <v>1179859.7</v>
      </c>
      <c r="M326" s="101">
        <f>อุดรธานี!AM135</f>
        <v>833720.34000000008</v>
      </c>
      <c r="N326" s="98"/>
      <c r="O326" s="98"/>
      <c r="P326" s="98"/>
      <c r="Q326" s="90">
        <f t="shared" si="12"/>
        <v>346139.35999999987</v>
      </c>
      <c r="R326" s="91">
        <f t="shared" si="13"/>
        <v>308.05736292428196</v>
      </c>
    </row>
    <row r="327" spans="1:18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925</v>
      </c>
      <c r="H327" s="99">
        <v>7121</v>
      </c>
      <c r="I327" s="97">
        <v>5</v>
      </c>
      <c r="J327" s="100">
        <f>อุดรธานี!F136</f>
        <v>945392.55</v>
      </c>
      <c r="K327" s="101">
        <f>อุดรธานี!AK136</f>
        <v>1828221.56</v>
      </c>
      <c r="L327" s="101">
        <f>อุดรธานี!AL136</f>
        <v>1511757.06</v>
      </c>
      <c r="M327" s="101">
        <f>อุดรธานี!AM136</f>
        <v>1157273.6099999999</v>
      </c>
      <c r="N327" s="98"/>
      <c r="O327" s="98"/>
      <c r="P327" s="98"/>
      <c r="Q327" s="90">
        <f t="shared" si="12"/>
        <v>354483.45000000019</v>
      </c>
      <c r="R327" s="91">
        <f t="shared" si="13"/>
        <v>212.29561297570567</v>
      </c>
    </row>
    <row r="328" spans="1:18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926</v>
      </c>
      <c r="H328" s="99">
        <v>3156</v>
      </c>
      <c r="I328" s="97">
        <v>3</v>
      </c>
      <c r="J328" s="100">
        <f>อุดรธานี!F137</f>
        <v>569732.27</v>
      </c>
      <c r="K328" s="101">
        <f>อุดรธานี!AK137</f>
        <v>740426.6</v>
      </c>
      <c r="L328" s="101">
        <f>อุดรธานี!AL137</f>
        <v>1171528.33</v>
      </c>
      <c r="M328" s="101">
        <f>อุดรธานี!AM137</f>
        <v>881318.83</v>
      </c>
      <c r="N328" s="98"/>
      <c r="O328" s="98"/>
      <c r="P328" s="98"/>
      <c r="Q328" s="90">
        <f t="shared" si="12"/>
        <v>290209.50000000012</v>
      </c>
      <c r="R328" s="91">
        <f t="shared" si="13"/>
        <v>371.20669518377696</v>
      </c>
    </row>
    <row r="329" spans="1:18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927</v>
      </c>
      <c r="H329" s="99">
        <v>3445</v>
      </c>
      <c r="I329" s="97">
        <v>3</v>
      </c>
      <c r="J329" s="100">
        <f>อุดรธานี!F138</f>
        <v>461532.74</v>
      </c>
      <c r="K329" s="101">
        <f>อุดรธานี!AK138</f>
        <v>695870.77</v>
      </c>
      <c r="L329" s="101">
        <f>อุดรธานี!AL138</f>
        <v>949814.76</v>
      </c>
      <c r="M329" s="101">
        <f>อุดรธานี!AM138</f>
        <v>765626.78</v>
      </c>
      <c r="N329" s="98"/>
      <c r="O329" s="98"/>
      <c r="P329" s="98"/>
      <c r="Q329" s="90">
        <f t="shared" si="12"/>
        <v>184187.97999999998</v>
      </c>
      <c r="R329" s="91">
        <f t="shared" si="13"/>
        <v>275.7082031930334</v>
      </c>
    </row>
    <row r="330" spans="1:18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928</v>
      </c>
      <c r="H330" s="99">
        <v>7922</v>
      </c>
      <c r="I330" s="97">
        <v>5</v>
      </c>
      <c r="J330" s="100">
        <f>อุดรธานี!F139</f>
        <v>398078.1</v>
      </c>
      <c r="K330" s="101">
        <f>อุดรธานี!AK139</f>
        <v>802874.35</v>
      </c>
      <c r="L330" s="101">
        <f>อุดรธานี!AL139</f>
        <v>1743638.0699999998</v>
      </c>
      <c r="M330" s="101">
        <f>อุดรธานี!AM139</f>
        <v>1218291.74</v>
      </c>
      <c r="N330" s="98"/>
      <c r="O330" s="98"/>
      <c r="P330" s="98"/>
      <c r="Q330" s="90">
        <f t="shared" si="12"/>
        <v>525346.32999999984</v>
      </c>
      <c r="R330" s="91">
        <f t="shared" si="13"/>
        <v>220.10074097450138</v>
      </c>
    </row>
    <row r="331" spans="1:18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929</v>
      </c>
      <c r="H331" s="99">
        <v>4222</v>
      </c>
      <c r="I331" s="97">
        <v>3</v>
      </c>
      <c r="J331" s="100">
        <f>อุดรธานี!F140</f>
        <v>782492.1</v>
      </c>
      <c r="K331" s="101">
        <f>อุดรธานี!AK140</f>
        <v>1100107.43</v>
      </c>
      <c r="L331" s="101">
        <f>อุดรธานี!AL140</f>
        <v>1926253.74</v>
      </c>
      <c r="M331" s="101">
        <f>อุดรธานี!AM140</f>
        <v>1528463.88</v>
      </c>
      <c r="N331" s="98"/>
      <c r="O331" s="98"/>
      <c r="P331" s="98"/>
      <c r="Q331" s="90">
        <f t="shared" si="12"/>
        <v>397789.8600000001</v>
      </c>
      <c r="R331" s="91">
        <f t="shared" si="13"/>
        <v>456.24200378967316</v>
      </c>
    </row>
    <row r="332" spans="1:18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930</v>
      </c>
      <c r="H332" s="99">
        <v>4359</v>
      </c>
      <c r="I332" s="97">
        <v>3</v>
      </c>
      <c r="J332" s="100">
        <f>อุดรธานี!F141</f>
        <v>287936.94</v>
      </c>
      <c r="K332" s="101">
        <f>อุดรธานี!AK141</f>
        <v>371164.08</v>
      </c>
      <c r="L332" s="101">
        <f>อุดรธานี!AL141</f>
        <v>1196140.1499999999</v>
      </c>
      <c r="M332" s="101">
        <f>อุดรธานี!AM141</f>
        <v>977595.07</v>
      </c>
      <c r="N332" s="98"/>
      <c r="O332" s="98"/>
      <c r="P332" s="98"/>
      <c r="Q332" s="90">
        <f t="shared" si="12"/>
        <v>218545.07999999996</v>
      </c>
      <c r="R332" s="91">
        <f t="shared" si="13"/>
        <v>274.40700848818534</v>
      </c>
    </row>
    <row r="333" spans="1:18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931</v>
      </c>
      <c r="H333" s="99">
        <v>4175</v>
      </c>
      <c r="I333" s="97">
        <v>3</v>
      </c>
      <c r="J333" s="100">
        <f>อุดรธานี!F142</f>
        <v>478088.67</v>
      </c>
      <c r="K333" s="101">
        <f>อุดรธานี!AK142</f>
        <v>663799.62</v>
      </c>
      <c r="L333" s="101">
        <f>อุดรธานี!AL142</f>
        <v>1106154.5699999998</v>
      </c>
      <c r="M333" s="101">
        <f>อุดรธานี!AM142</f>
        <v>805647.40000000014</v>
      </c>
      <c r="N333" s="98"/>
      <c r="O333" s="98"/>
      <c r="P333" s="98"/>
      <c r="Q333" s="90">
        <f t="shared" si="12"/>
        <v>300507.16999999969</v>
      </c>
      <c r="R333" s="91">
        <f t="shared" si="13"/>
        <v>264.94720239520956</v>
      </c>
    </row>
    <row r="334" spans="1:18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932</v>
      </c>
      <c r="H334" s="99">
        <v>2620</v>
      </c>
      <c r="I334" s="97">
        <v>2</v>
      </c>
      <c r="J334" s="100">
        <f>อุดรธานี!F143</f>
        <v>213320.57</v>
      </c>
      <c r="K334" s="101">
        <f>อุดรธานี!AK143</f>
        <v>401060.08999999997</v>
      </c>
      <c r="L334" s="101">
        <f>อุดรธานี!AL143</f>
        <v>794974.4</v>
      </c>
      <c r="M334" s="101">
        <f>อุดรธานี!AM143</f>
        <v>625596.66999999993</v>
      </c>
      <c r="N334" s="98"/>
      <c r="O334" s="98"/>
      <c r="P334" s="98"/>
      <c r="Q334" s="90">
        <f t="shared" si="12"/>
        <v>169377.7300000001</v>
      </c>
      <c r="R334" s="91">
        <f t="shared" si="13"/>
        <v>303.42534351145036</v>
      </c>
    </row>
    <row r="335" spans="1:18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933</v>
      </c>
      <c r="H335" s="99">
        <v>5100</v>
      </c>
      <c r="I335" s="97">
        <v>4</v>
      </c>
      <c r="J335" s="100">
        <f>อุดรธานี!F144</f>
        <v>309593.53999999998</v>
      </c>
      <c r="K335" s="101">
        <f>อุดรธานี!AK144</f>
        <v>966959.53</v>
      </c>
      <c r="L335" s="101">
        <f>อุดรธานี!AL144</f>
        <v>1375621.7</v>
      </c>
      <c r="M335" s="101">
        <f>อุดรธานี!AM144</f>
        <v>968643.89</v>
      </c>
      <c r="N335" s="98"/>
      <c r="O335" s="98"/>
      <c r="P335" s="98"/>
      <c r="Q335" s="90">
        <f t="shared" si="12"/>
        <v>406977.80999999994</v>
      </c>
      <c r="R335" s="91">
        <f t="shared" si="13"/>
        <v>269.72974509803919</v>
      </c>
    </row>
    <row r="336" spans="1:18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934</v>
      </c>
      <c r="H336" s="99">
        <v>7114</v>
      </c>
      <c r="I336" s="97">
        <v>5</v>
      </c>
      <c r="J336" s="100">
        <f>อุดรธานี!F145</f>
        <v>1023803.93</v>
      </c>
      <c r="K336" s="101">
        <f>อุดรธานี!AK145</f>
        <v>1238669.3600000001</v>
      </c>
      <c r="L336" s="101">
        <f>อุดรธานี!AL145</f>
        <v>1530822.0899999999</v>
      </c>
      <c r="M336" s="101">
        <f>อุดรธานี!AM145</f>
        <v>965817.95</v>
      </c>
      <c r="N336" s="98"/>
      <c r="O336" s="98"/>
      <c r="P336" s="98"/>
      <c r="Q336" s="90">
        <f t="shared" si="12"/>
        <v>565004.1399999999</v>
      </c>
      <c r="R336" s="91">
        <f t="shared" si="13"/>
        <v>215.18443772842281</v>
      </c>
    </row>
    <row r="337" spans="1:18" s="109" customForma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9366915.5499999989</v>
      </c>
      <c r="K337" s="106">
        <f>SUM(K321:K336)</f>
        <v>14381527.719999997</v>
      </c>
      <c r="L337" s="106">
        <f>SUM(L321:L336)</f>
        <v>20542273.889999997</v>
      </c>
      <c r="M337" s="106">
        <f>SUM(M321:M336)</f>
        <v>14627092.93</v>
      </c>
      <c r="N337" s="104">
        <v>15</v>
      </c>
      <c r="O337" s="104">
        <v>15</v>
      </c>
      <c r="P337" s="104">
        <f>N337-O337</f>
        <v>0</v>
      </c>
      <c r="Q337" s="107">
        <f t="shared" si="12"/>
        <v>5915180.9599999972</v>
      </c>
      <c r="R337" s="108">
        <f>L337/H337</f>
        <v>251.92570473749399</v>
      </c>
    </row>
    <row r="338" spans="1:18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935</v>
      </c>
      <c r="H339" s="99">
        <v>3260</v>
      </c>
      <c r="I339" s="97">
        <v>3</v>
      </c>
      <c r="J339" s="100">
        <f>อุดรธานี!F146</f>
        <v>619061.71</v>
      </c>
      <c r="K339" s="101">
        <f>อุดรธานี!AK146</f>
        <v>1289414.3999999999</v>
      </c>
      <c r="L339" s="101">
        <f>อุดรธานี!AL146</f>
        <v>946488.4</v>
      </c>
      <c r="M339" s="101">
        <f>อุดรธานี!AM146</f>
        <v>778962.67999999993</v>
      </c>
      <c r="N339" s="98"/>
      <c r="O339" s="98"/>
      <c r="P339" s="98"/>
      <c r="Q339" s="90">
        <f t="shared" si="12"/>
        <v>167525.72000000009</v>
      </c>
      <c r="R339" s="91">
        <f t="shared" si="13"/>
        <v>290.33386503067487</v>
      </c>
    </row>
    <row r="340" spans="1:18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936</v>
      </c>
      <c r="H340" s="99">
        <v>5443</v>
      </c>
      <c r="I340" s="97">
        <v>4</v>
      </c>
      <c r="J340" s="100">
        <f>อุดรธานี!F147</f>
        <v>2038618.34</v>
      </c>
      <c r="K340" s="101">
        <f>อุดรธานี!AK147</f>
        <v>2082603.8</v>
      </c>
      <c r="L340" s="101">
        <f>อุดรธานี!AL147</f>
        <v>1177904.7</v>
      </c>
      <c r="M340" s="101">
        <f>อุดรธานี!AM147</f>
        <v>874968.26</v>
      </c>
      <c r="N340" s="98"/>
      <c r="O340" s="98"/>
      <c r="P340" s="98"/>
      <c r="Q340" s="90">
        <f t="shared" si="12"/>
        <v>302936.43999999994</v>
      </c>
      <c r="R340" s="91">
        <f t="shared" si="13"/>
        <v>216.40725702737461</v>
      </c>
    </row>
    <row r="341" spans="1:18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937</v>
      </c>
      <c r="H341" s="99">
        <v>2005</v>
      </c>
      <c r="I341" s="97">
        <v>2</v>
      </c>
      <c r="J341" s="100">
        <f>อุดรธานี!F148</f>
        <v>879430.65</v>
      </c>
      <c r="K341" s="101">
        <f>อุดรธานี!AK148</f>
        <v>971971.65</v>
      </c>
      <c r="L341" s="101">
        <f>อุดรธานี!AL148</f>
        <v>1198889.83</v>
      </c>
      <c r="M341" s="101">
        <f>อุดรธานี!AM148</f>
        <v>851137.25</v>
      </c>
      <c r="N341" s="98"/>
      <c r="O341" s="98"/>
      <c r="P341" s="98"/>
      <c r="Q341" s="90">
        <f t="shared" si="12"/>
        <v>347752.58000000007</v>
      </c>
      <c r="R341" s="91">
        <f t="shared" si="13"/>
        <v>597.95003990024941</v>
      </c>
    </row>
    <row r="342" spans="1:18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938</v>
      </c>
      <c r="H342" s="99">
        <v>5609</v>
      </c>
      <c r="I342" s="97">
        <v>4</v>
      </c>
      <c r="J342" s="100">
        <f>อุดรธานี!F149</f>
        <v>1651038.64</v>
      </c>
      <c r="K342" s="101">
        <f>อุดรธานี!AK149</f>
        <v>2192703.8299999996</v>
      </c>
      <c r="L342" s="101">
        <f>อุดรธานี!AL149</f>
        <v>1333300.92</v>
      </c>
      <c r="M342" s="101">
        <f>อุดรธานี!AM149</f>
        <v>851420.73</v>
      </c>
      <c r="N342" s="98"/>
      <c r="O342" s="98"/>
      <c r="P342" s="98"/>
      <c r="Q342" s="90">
        <f t="shared" si="12"/>
        <v>481880.18999999994</v>
      </c>
      <c r="R342" s="91">
        <f t="shared" si="13"/>
        <v>237.70742021750758</v>
      </c>
    </row>
    <row r="343" spans="1:18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939</v>
      </c>
      <c r="H343" s="99">
        <v>3391</v>
      </c>
      <c r="I343" s="97">
        <v>3</v>
      </c>
      <c r="J343" s="100">
        <f>อุดรธานี!F150</f>
        <v>1540720.71</v>
      </c>
      <c r="K343" s="101">
        <f>อุดรธานี!AK150</f>
        <v>2272925.2000000002</v>
      </c>
      <c r="L343" s="101">
        <f>อุดรธานี!AL150</f>
        <v>1316347</v>
      </c>
      <c r="M343" s="101">
        <f>อุดรธานี!AM150</f>
        <v>965718.53</v>
      </c>
      <c r="N343" s="98"/>
      <c r="O343" s="98"/>
      <c r="P343" s="98"/>
      <c r="Q343" s="90">
        <f t="shared" si="12"/>
        <v>350628.47</v>
      </c>
      <c r="R343" s="91">
        <f t="shared" si="13"/>
        <v>388.1884399882041</v>
      </c>
    </row>
    <row r="344" spans="1:18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940</v>
      </c>
      <c r="H344" s="99">
        <v>4086</v>
      </c>
      <c r="I344" s="97">
        <v>3</v>
      </c>
      <c r="J344" s="100">
        <f>อุดรธานี!F151</f>
        <v>1299932.93</v>
      </c>
      <c r="K344" s="101">
        <f>อุดรธานี!AK151</f>
        <v>1369525.0699999998</v>
      </c>
      <c r="L344" s="101">
        <f>อุดรธานี!AL151</f>
        <v>1273408.81</v>
      </c>
      <c r="M344" s="101">
        <f>อุดรธานี!AM151</f>
        <v>860778.21</v>
      </c>
      <c r="N344" s="98"/>
      <c r="O344" s="98"/>
      <c r="P344" s="98"/>
      <c r="Q344" s="90">
        <f t="shared" si="12"/>
        <v>412630.60000000009</v>
      </c>
      <c r="R344" s="91">
        <f t="shared" si="13"/>
        <v>311.65169114047973</v>
      </c>
    </row>
    <row r="345" spans="1:18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941</v>
      </c>
      <c r="H345" s="99">
        <v>4501</v>
      </c>
      <c r="I345" s="97">
        <v>4</v>
      </c>
      <c r="J345" s="100">
        <f>อุดรธานี!F152</f>
        <v>416592.3</v>
      </c>
      <c r="K345" s="101">
        <f>อุดรธานี!AK152</f>
        <v>977879.81</v>
      </c>
      <c r="L345" s="101">
        <f>อุดรธานี!AL152</f>
        <v>1067105.76</v>
      </c>
      <c r="M345" s="101">
        <f>อุดรธานี!AM152</f>
        <v>1208847.1500000001</v>
      </c>
      <c r="N345" s="98"/>
      <c r="O345" s="98"/>
      <c r="P345" s="98"/>
      <c r="Q345" s="90">
        <f t="shared" si="12"/>
        <v>-141741.39000000013</v>
      </c>
      <c r="R345" s="91">
        <f t="shared" si="13"/>
        <v>237.08192846034214</v>
      </c>
    </row>
    <row r="346" spans="1:18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942</v>
      </c>
      <c r="H346" s="99">
        <v>4158</v>
      </c>
      <c r="I346" s="97">
        <v>3</v>
      </c>
      <c r="J346" s="100">
        <f>อุดรธานี!F153</f>
        <v>526427.63</v>
      </c>
      <c r="K346" s="101">
        <f>อุดรธานี!AK153</f>
        <v>686913.39</v>
      </c>
      <c r="L346" s="101">
        <f>อุดรธานี!AL153</f>
        <v>709052</v>
      </c>
      <c r="M346" s="101">
        <f>อุดรธานี!AM153</f>
        <v>494530.93000000005</v>
      </c>
      <c r="N346" s="98"/>
      <c r="O346" s="98"/>
      <c r="P346" s="98"/>
      <c r="Q346" s="90">
        <f t="shared" si="12"/>
        <v>214521.06999999995</v>
      </c>
      <c r="R346" s="91">
        <f t="shared" si="13"/>
        <v>170.52717652717652</v>
      </c>
    </row>
    <row r="347" spans="1:18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943</v>
      </c>
      <c r="H347" s="99">
        <v>3908</v>
      </c>
      <c r="I347" s="97">
        <v>3</v>
      </c>
      <c r="J347" s="100">
        <f>อุดรธานี!F154</f>
        <v>487533.64</v>
      </c>
      <c r="K347" s="101">
        <f>อุดรธานี!AK154</f>
        <v>892468.7699999999</v>
      </c>
      <c r="L347" s="101">
        <f>อุดรธานี!AL154</f>
        <v>1099621.82</v>
      </c>
      <c r="M347" s="101">
        <f>อุดรธานี!AM154</f>
        <v>958584.2</v>
      </c>
      <c r="N347" s="98"/>
      <c r="O347" s="98"/>
      <c r="P347" s="98"/>
      <c r="Q347" s="90">
        <f t="shared" si="12"/>
        <v>141037.62000000011</v>
      </c>
      <c r="R347" s="91">
        <f t="shared" si="13"/>
        <v>281.37712896622315</v>
      </c>
    </row>
    <row r="348" spans="1:18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944</v>
      </c>
      <c r="H348" s="99">
        <v>3711</v>
      </c>
      <c r="I348" s="97">
        <v>3</v>
      </c>
      <c r="J348" s="100">
        <f>อุดรธานี!F155</f>
        <v>1018336.32</v>
      </c>
      <c r="K348" s="101">
        <f>อุดรธานี!AK155</f>
        <v>1490524.78</v>
      </c>
      <c r="L348" s="101">
        <f>อุดรธานี!AL155</f>
        <v>925198.69</v>
      </c>
      <c r="M348" s="101">
        <f>อุดรธานี!AM155</f>
        <v>686960.79</v>
      </c>
      <c r="N348" s="98"/>
      <c r="O348" s="98"/>
      <c r="P348" s="98"/>
      <c r="Q348" s="90">
        <f t="shared" si="12"/>
        <v>238237.89999999991</v>
      </c>
      <c r="R348" s="91">
        <f t="shared" si="13"/>
        <v>249.31250067367284</v>
      </c>
    </row>
    <row r="349" spans="1:18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945</v>
      </c>
      <c r="H349" s="99">
        <v>6818</v>
      </c>
      <c r="I349" s="97">
        <v>5</v>
      </c>
      <c r="J349" s="100">
        <f>อุดรธานี!F156</f>
        <v>2532413.63</v>
      </c>
      <c r="K349" s="101">
        <f>อุดรธานี!AK156</f>
        <v>3503113.36</v>
      </c>
      <c r="L349" s="101">
        <f>อุดรธานี!AL156</f>
        <v>1707692.52</v>
      </c>
      <c r="M349" s="101">
        <f>อุดรธานี!AM156</f>
        <v>1237488.02</v>
      </c>
      <c r="N349" s="98"/>
      <c r="O349" s="98"/>
      <c r="P349" s="98"/>
      <c r="Q349" s="90">
        <f t="shared" si="12"/>
        <v>470204.5</v>
      </c>
      <c r="R349" s="91">
        <f t="shared" si="13"/>
        <v>250.46824875330009</v>
      </c>
    </row>
    <row r="350" spans="1:18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946</v>
      </c>
      <c r="H350" s="99">
        <v>4682</v>
      </c>
      <c r="I350" s="97">
        <v>4</v>
      </c>
      <c r="J350" s="100">
        <f>อุดรธานี!F157</f>
        <v>513658.1</v>
      </c>
      <c r="K350" s="101">
        <f>อุดรธานี!AK157</f>
        <v>595470.64</v>
      </c>
      <c r="L350" s="101">
        <f>อุดรธานี!AL157</f>
        <v>900040.6</v>
      </c>
      <c r="M350" s="101">
        <f>อุดรธานี!AM157</f>
        <v>845235.6</v>
      </c>
      <c r="N350" s="98"/>
      <c r="O350" s="98"/>
      <c r="P350" s="98"/>
      <c r="Q350" s="90">
        <f t="shared" si="12"/>
        <v>54805</v>
      </c>
      <c r="R350" s="91">
        <f t="shared" si="13"/>
        <v>192.23421614694576</v>
      </c>
    </row>
    <row r="351" spans="1:18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947</v>
      </c>
      <c r="H351" s="99">
        <v>2270</v>
      </c>
      <c r="I351" s="97">
        <v>2</v>
      </c>
      <c r="J351" s="100">
        <f>อุดรธานี!F158</f>
        <v>771802.37</v>
      </c>
      <c r="K351" s="101">
        <f>อุดรธานี!AK158</f>
        <v>1203511.97</v>
      </c>
      <c r="L351" s="101">
        <f>อุดรธานี!AL158</f>
        <v>806690.67999999993</v>
      </c>
      <c r="M351" s="101">
        <f>อุดรธานี!AM158</f>
        <v>672615.58000000007</v>
      </c>
      <c r="N351" s="98"/>
      <c r="O351" s="98"/>
      <c r="P351" s="98"/>
      <c r="Q351" s="90">
        <f t="shared" si="12"/>
        <v>134075.09999999986</v>
      </c>
      <c r="R351" s="91">
        <f t="shared" si="13"/>
        <v>355.37034361233475</v>
      </c>
    </row>
    <row r="352" spans="1:18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948</v>
      </c>
      <c r="H352" s="99">
        <v>3246</v>
      </c>
      <c r="I352" s="97">
        <v>3</v>
      </c>
      <c r="J352" s="100">
        <f>อุดรธานี!F159</f>
        <v>881606.92</v>
      </c>
      <c r="K352" s="101">
        <f>อุดรธานี!AK159</f>
        <v>1419468.55</v>
      </c>
      <c r="L352" s="101">
        <f>อุดรธานี!AL159</f>
        <v>882986.84000000008</v>
      </c>
      <c r="M352" s="101">
        <f>อุดรธานี!AM159</f>
        <v>727940.41999999993</v>
      </c>
      <c r="N352" s="98"/>
      <c r="O352" s="98"/>
      <c r="P352" s="98"/>
      <c r="Q352" s="90">
        <f t="shared" si="12"/>
        <v>155046.42000000016</v>
      </c>
      <c r="R352" s="91">
        <f t="shared" si="13"/>
        <v>272.02305606900802</v>
      </c>
    </row>
    <row r="353" spans="1:18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949</v>
      </c>
      <c r="H353" s="99">
        <v>2523</v>
      </c>
      <c r="I353" s="97">
        <v>2</v>
      </c>
      <c r="J353" s="100">
        <f>อุดรธานี!F160</f>
        <v>700513.29</v>
      </c>
      <c r="K353" s="101">
        <f>อุดรธานี!AK160</f>
        <v>839656.3</v>
      </c>
      <c r="L353" s="101">
        <f>อุดรธานี!AL160</f>
        <v>1062173.23</v>
      </c>
      <c r="M353" s="101">
        <f>อุดรธานี!AM160</f>
        <v>684143.16</v>
      </c>
      <c r="N353" s="98"/>
      <c r="O353" s="98"/>
      <c r="P353" s="98"/>
      <c r="Q353" s="90">
        <f t="shared" si="12"/>
        <v>378030.06999999995</v>
      </c>
      <c r="R353" s="91">
        <f t="shared" si="13"/>
        <v>420.99612762584223</v>
      </c>
    </row>
    <row r="354" spans="1:18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950</v>
      </c>
      <c r="H354" s="99">
        <v>3997</v>
      </c>
      <c r="I354" s="97">
        <v>3</v>
      </c>
      <c r="J354" s="100">
        <f>อุดรธานี!F161</f>
        <v>1210116.27</v>
      </c>
      <c r="K354" s="101">
        <f>อุดรธานี!AK161</f>
        <v>1254503.3800000001</v>
      </c>
      <c r="L354" s="101">
        <f>อุดรธานี!AL161</f>
        <v>1003780.3999999999</v>
      </c>
      <c r="M354" s="101">
        <f>อุดรธานี!AM161</f>
        <v>745516.03000000014</v>
      </c>
      <c r="N354" s="98"/>
      <c r="O354" s="98"/>
      <c r="P354" s="98"/>
      <c r="Q354" s="90">
        <f t="shared" si="12"/>
        <v>258264.36999999976</v>
      </c>
      <c r="R354" s="91">
        <f t="shared" si="13"/>
        <v>251.13345008756565</v>
      </c>
    </row>
    <row r="355" spans="1:18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951</v>
      </c>
      <c r="H355" s="99">
        <v>2435</v>
      </c>
      <c r="I355" s="97">
        <v>2</v>
      </c>
      <c r="J355" s="100">
        <f>อุดรธานี!F162</f>
        <v>770994.22</v>
      </c>
      <c r="K355" s="101">
        <f>อุดรธานี!AK162</f>
        <v>858221.92</v>
      </c>
      <c r="L355" s="101">
        <f>อุดรธานี!AL162</f>
        <v>1016687.2100000001</v>
      </c>
      <c r="M355" s="101">
        <f>อุดรธานี!AM162</f>
        <v>389252.41</v>
      </c>
      <c r="N355" s="98"/>
      <c r="O355" s="98"/>
      <c r="P355" s="98"/>
      <c r="Q355" s="90">
        <f t="shared" si="12"/>
        <v>627434.80000000005</v>
      </c>
      <c r="R355" s="91">
        <f t="shared" si="13"/>
        <v>417.53068172484603</v>
      </c>
    </row>
    <row r="356" spans="1:18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952</v>
      </c>
      <c r="H356" s="99">
        <v>2402</v>
      </c>
      <c r="I356" s="97">
        <v>2</v>
      </c>
      <c r="J356" s="100">
        <f>อุดรธานี!F163</f>
        <v>796622.33</v>
      </c>
      <c r="K356" s="101">
        <f>อุดรธานี!AK163</f>
        <v>992647.78</v>
      </c>
      <c r="L356" s="101">
        <f>อุดรธานี!AL163</f>
        <v>908362</v>
      </c>
      <c r="M356" s="101">
        <f>อุดรธานี!AM163</f>
        <v>667200.81000000006</v>
      </c>
      <c r="N356" s="98"/>
      <c r="O356" s="98"/>
      <c r="P356" s="98"/>
      <c r="Q356" s="90">
        <f t="shared" si="12"/>
        <v>241161.18999999994</v>
      </c>
      <c r="R356" s="91">
        <f t="shared" si="13"/>
        <v>378.16902581182347</v>
      </c>
    </row>
    <row r="357" spans="1:18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953</v>
      </c>
      <c r="H357" s="99">
        <v>5248</v>
      </c>
      <c r="I357" s="97">
        <v>4</v>
      </c>
      <c r="J357" s="100">
        <f>อุดรธานี!F164</f>
        <v>993425.59</v>
      </c>
      <c r="K357" s="101">
        <f>อุดรธานี!AK164</f>
        <v>1041488.03</v>
      </c>
      <c r="L357" s="101">
        <f>อุดรธานี!AL164</f>
        <v>1149598.02</v>
      </c>
      <c r="M357" s="101">
        <f>อุดรธานี!AM164</f>
        <v>532969.89</v>
      </c>
      <c r="N357" s="98"/>
      <c r="O357" s="98"/>
      <c r="P357" s="98"/>
      <c r="Q357" s="90">
        <f t="shared" si="12"/>
        <v>616628.13</v>
      </c>
      <c r="R357" s="91">
        <f t="shared" si="13"/>
        <v>219.05450076219512</v>
      </c>
    </row>
    <row r="358" spans="1:18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954</v>
      </c>
      <c r="H358" s="99">
        <v>2119</v>
      </c>
      <c r="I358" s="97">
        <v>2</v>
      </c>
      <c r="J358" s="100">
        <f>อุดรธานี!F165</f>
        <v>506903.44</v>
      </c>
      <c r="K358" s="101">
        <f>อุดรธานี!AK165</f>
        <v>1056675.31</v>
      </c>
      <c r="L358" s="101">
        <f>อุดรธานี!AL165</f>
        <v>834474.15</v>
      </c>
      <c r="M358" s="101">
        <f>อุดรธานี!AM165</f>
        <v>588814.99000000011</v>
      </c>
      <c r="N358" s="98"/>
      <c r="O358" s="98"/>
      <c r="P358" s="98"/>
      <c r="Q358" s="90">
        <f t="shared" si="12"/>
        <v>245659.15999999992</v>
      </c>
      <c r="R358" s="91">
        <f t="shared" si="13"/>
        <v>393.805639452572</v>
      </c>
    </row>
    <row r="359" spans="1:18" s="109" customForma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20155749.029999997</v>
      </c>
      <c r="K359" s="106">
        <f>SUM(K338:K358)</f>
        <v>26991687.940000001</v>
      </c>
      <c r="L359" s="106">
        <f>SUM(L338:L358)</f>
        <v>21319803.579999998</v>
      </c>
      <c r="M359" s="106">
        <f>SUM(M338:M358)</f>
        <v>15623085.640000001</v>
      </c>
      <c r="N359" s="104">
        <v>20</v>
      </c>
      <c r="O359" s="104">
        <v>20</v>
      </c>
      <c r="P359" s="104">
        <f>N359-O359</f>
        <v>0</v>
      </c>
      <c r="Q359" s="107">
        <f t="shared" si="12"/>
        <v>5696717.9399999976</v>
      </c>
      <c r="R359" s="108">
        <f>L359/H359</f>
        <v>281.21937925394394</v>
      </c>
    </row>
    <row r="360" spans="1:18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955</v>
      </c>
      <c r="H361" s="99">
        <v>4950</v>
      </c>
      <c r="I361" s="97">
        <v>4</v>
      </c>
      <c r="J361" s="100">
        <f>อุดรธานี!F166</f>
        <v>853714.77</v>
      </c>
      <c r="K361" s="101">
        <f>อุดรธานี!AK166</f>
        <v>2174828.84</v>
      </c>
      <c r="L361" s="101">
        <f>อุดรธานี!AL166</f>
        <v>1205235.57</v>
      </c>
      <c r="M361" s="101">
        <f>อุดรธานี!AM166</f>
        <v>798335.08000000007</v>
      </c>
      <c r="N361" s="98"/>
      <c r="O361" s="98"/>
      <c r="P361" s="98"/>
      <c r="Q361" s="90">
        <f t="shared" si="12"/>
        <v>406900.49</v>
      </c>
      <c r="R361" s="91">
        <f t="shared" si="13"/>
        <v>243.48193333333336</v>
      </c>
    </row>
    <row r="362" spans="1:18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956</v>
      </c>
      <c r="H362" s="99">
        <v>2307</v>
      </c>
      <c r="I362" s="97">
        <v>2</v>
      </c>
      <c r="J362" s="100">
        <f>อุดรธานี!F167</f>
        <v>320354.68</v>
      </c>
      <c r="K362" s="101">
        <f>อุดรธานี!AK167</f>
        <v>376935</v>
      </c>
      <c r="L362" s="101">
        <f>อุดรธานี!AL167</f>
        <v>1401011.66</v>
      </c>
      <c r="M362" s="101">
        <f>อุดรธานี!AM167</f>
        <v>551898.02</v>
      </c>
      <c r="N362" s="98"/>
      <c r="O362" s="98"/>
      <c r="P362" s="98"/>
      <c r="Q362" s="90">
        <f t="shared" si="12"/>
        <v>849113.6399999999</v>
      </c>
      <c r="R362" s="91">
        <f t="shared" si="13"/>
        <v>607.2872388383181</v>
      </c>
    </row>
    <row r="363" spans="1:18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957</v>
      </c>
      <c r="H363" s="99">
        <v>2603</v>
      </c>
      <c r="I363" s="97">
        <v>2</v>
      </c>
      <c r="J363" s="100">
        <f>อุดรธานี!F168</f>
        <v>683699.94</v>
      </c>
      <c r="K363" s="101">
        <f>อุดรธานี!AK168</f>
        <v>1234026.93</v>
      </c>
      <c r="L363" s="101">
        <f>อุดรธานี!AL168</f>
        <v>823603.8</v>
      </c>
      <c r="M363" s="101">
        <f>อุดรธานี!AM168</f>
        <v>612080.47</v>
      </c>
      <c r="N363" s="98"/>
      <c r="O363" s="98"/>
      <c r="P363" s="98"/>
      <c r="Q363" s="90">
        <f t="shared" si="12"/>
        <v>211523.33000000007</v>
      </c>
      <c r="R363" s="91">
        <f t="shared" si="13"/>
        <v>316.40560891279296</v>
      </c>
    </row>
    <row r="364" spans="1:18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958</v>
      </c>
      <c r="H364" s="99">
        <v>6171</v>
      </c>
      <c r="I364" s="97">
        <v>5</v>
      </c>
      <c r="J364" s="100">
        <f>อุดรธานี!F169</f>
        <v>2109546.62</v>
      </c>
      <c r="K364" s="101">
        <f>อุดรธานี!AK169</f>
        <v>3465459.9600000004</v>
      </c>
      <c r="L364" s="101">
        <f>อุดรธานี!AL169</f>
        <v>2645097.1</v>
      </c>
      <c r="M364" s="101">
        <f>อุดรธานี!AM169</f>
        <v>922534.97</v>
      </c>
      <c r="N364" s="98"/>
      <c r="O364" s="98"/>
      <c r="P364" s="98"/>
      <c r="Q364" s="90">
        <f t="shared" si="12"/>
        <v>1722562.1300000001</v>
      </c>
      <c r="R364" s="91">
        <f t="shared" si="13"/>
        <v>428.63346297196568</v>
      </c>
    </row>
    <row r="365" spans="1:18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959</v>
      </c>
      <c r="H365" s="99">
        <v>5663</v>
      </c>
      <c r="I365" s="97">
        <v>4</v>
      </c>
      <c r="J365" s="100">
        <f>อุดรธานี!F170</f>
        <v>1743114.94</v>
      </c>
      <c r="K365" s="101">
        <f>อุดรธานี!AK170</f>
        <v>7319730.6099999994</v>
      </c>
      <c r="L365" s="101">
        <f>อุดรธานี!AL170</f>
        <v>1546755.47</v>
      </c>
      <c r="M365" s="101">
        <f>อุดรธานี!AM170</f>
        <v>779404.67</v>
      </c>
      <c r="N365" s="98"/>
      <c r="O365" s="98"/>
      <c r="P365" s="98"/>
      <c r="Q365" s="90">
        <f t="shared" si="12"/>
        <v>767350.79999999993</v>
      </c>
      <c r="R365" s="91">
        <f t="shared" si="13"/>
        <v>273.1335811407381</v>
      </c>
    </row>
    <row r="366" spans="1:18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960</v>
      </c>
      <c r="H366" s="99">
        <v>3254</v>
      </c>
      <c r="I366" s="97">
        <v>3</v>
      </c>
      <c r="J366" s="100">
        <f>อุดรธานี!F171</f>
        <v>578931.39</v>
      </c>
      <c r="K366" s="101">
        <f>อุดรธานี!AK171</f>
        <v>1040829.7100000001</v>
      </c>
      <c r="L366" s="101">
        <f>อุดรธานี!AL171</f>
        <v>774731.37</v>
      </c>
      <c r="M366" s="101">
        <f>อุดรธานี!AM171</f>
        <v>625215.08000000007</v>
      </c>
      <c r="N366" s="98"/>
      <c r="O366" s="98"/>
      <c r="P366" s="98"/>
      <c r="Q366" s="90">
        <f t="shared" si="12"/>
        <v>149516.28999999992</v>
      </c>
      <c r="R366" s="91">
        <f t="shared" si="13"/>
        <v>238.08585433312845</v>
      </c>
    </row>
    <row r="367" spans="1:18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961</v>
      </c>
      <c r="H367" s="99">
        <v>4330</v>
      </c>
      <c r="I367" s="97">
        <v>3</v>
      </c>
      <c r="J367" s="100">
        <f>อุดรธานี!F172</f>
        <v>858530.37</v>
      </c>
      <c r="K367" s="101">
        <f>อุดรธานี!AK172</f>
        <v>2088287.2199999997</v>
      </c>
      <c r="L367" s="101">
        <f>อุดรธานี!AL172</f>
        <v>980266.64</v>
      </c>
      <c r="M367" s="101">
        <f>อุดรธานี!AM172</f>
        <v>691226.45</v>
      </c>
      <c r="N367" s="98"/>
      <c r="O367" s="98"/>
      <c r="P367" s="98"/>
      <c r="Q367" s="90">
        <f t="shared" si="12"/>
        <v>289040.19000000006</v>
      </c>
      <c r="R367" s="91">
        <f t="shared" si="13"/>
        <v>226.38952424942264</v>
      </c>
    </row>
    <row r="368" spans="1:18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962</v>
      </c>
      <c r="H368" s="99">
        <v>2355</v>
      </c>
      <c r="I368" s="97">
        <v>2</v>
      </c>
      <c r="J368" s="100">
        <f>อุดรธานี!F173</f>
        <v>472322.4</v>
      </c>
      <c r="K368" s="101">
        <f>อุดรธานี!AK173</f>
        <v>970408.36</v>
      </c>
      <c r="L368" s="101">
        <f>อุดรธานี!AL173</f>
        <v>618597.88</v>
      </c>
      <c r="M368" s="101">
        <f>อุดรธานี!AM173</f>
        <v>429968.28</v>
      </c>
      <c r="N368" s="98"/>
      <c r="O368" s="98"/>
      <c r="P368" s="98"/>
      <c r="Q368" s="90">
        <f t="shared" si="12"/>
        <v>188629.59999999998</v>
      </c>
      <c r="R368" s="91">
        <f t="shared" si="13"/>
        <v>262.67425902335458</v>
      </c>
    </row>
    <row r="369" spans="1:18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963</v>
      </c>
      <c r="H369" s="99">
        <v>1570</v>
      </c>
      <c r="I369" s="97">
        <v>2</v>
      </c>
      <c r="J369" s="100">
        <f>อุดรธานี!F174</f>
        <v>251425.63</v>
      </c>
      <c r="K369" s="101">
        <f>อุดรธานี!AK174</f>
        <v>395752.62</v>
      </c>
      <c r="L369" s="101">
        <f>อุดรธานี!AL174</f>
        <v>481899.55</v>
      </c>
      <c r="M369" s="101">
        <f>อุดรธานี!AM174</f>
        <v>370408.04000000004</v>
      </c>
      <c r="N369" s="98"/>
      <c r="O369" s="98"/>
      <c r="P369" s="98"/>
      <c r="Q369" s="90">
        <f t="shared" si="12"/>
        <v>111491.50999999995</v>
      </c>
      <c r="R369" s="91">
        <f t="shared" si="13"/>
        <v>306.94238853503185</v>
      </c>
    </row>
    <row r="370" spans="1:18" s="109" customForma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7871640.7399999993</v>
      </c>
      <c r="K370" s="106">
        <f>SUM(K360:K369)</f>
        <v>19066259.25</v>
      </c>
      <c r="L370" s="106">
        <f>SUM(L360:L369)</f>
        <v>10477199.040000003</v>
      </c>
      <c r="M370" s="106">
        <f>SUM(M360:M369)</f>
        <v>5781071.0600000005</v>
      </c>
      <c r="N370" s="104">
        <v>9</v>
      </c>
      <c r="O370" s="104">
        <v>9</v>
      </c>
      <c r="P370" s="104">
        <f>N370-O370</f>
        <v>0</v>
      </c>
      <c r="Q370" s="107">
        <f t="shared" si="12"/>
        <v>4696127.9800000023</v>
      </c>
      <c r="R370" s="108">
        <f>L370/H370</f>
        <v>315.5497708038431</v>
      </c>
    </row>
    <row r="371" spans="1:18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964</v>
      </c>
      <c r="H372" s="99">
        <v>8169</v>
      </c>
      <c r="I372" s="97">
        <v>5</v>
      </c>
      <c r="J372" s="100">
        <f>อุดรธานี!F175</f>
        <v>619436.54</v>
      </c>
      <c r="K372" s="101">
        <f>อุดรธานี!AK175</f>
        <v>1654043.4800000002</v>
      </c>
      <c r="L372" s="101">
        <f>อุดรธานี!AL175</f>
        <v>890857.43</v>
      </c>
      <c r="M372" s="101">
        <f>อุดรธานี!AM175</f>
        <v>118142</v>
      </c>
      <c r="N372" s="98"/>
      <c r="O372" s="98"/>
      <c r="P372" s="98"/>
      <c r="Q372" s="90">
        <f t="shared" si="12"/>
        <v>772715.43</v>
      </c>
      <c r="R372" s="91">
        <f t="shared" si="13"/>
        <v>109.05342514383646</v>
      </c>
    </row>
    <row r="373" spans="1:18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965</v>
      </c>
      <c r="H373" s="99">
        <v>4100</v>
      </c>
      <c r="I373" s="97">
        <v>3</v>
      </c>
      <c r="J373" s="100">
        <f>อุดรธานี!F176</f>
        <v>640291.91</v>
      </c>
      <c r="K373" s="101">
        <f>อุดรธานี!AK176</f>
        <v>782716.91</v>
      </c>
      <c r="L373" s="101">
        <f>อุดรธานี!AL176</f>
        <v>1194524.25</v>
      </c>
      <c r="M373" s="101">
        <f>อุดรธานี!AM176</f>
        <v>956501.17</v>
      </c>
      <c r="N373" s="98"/>
      <c r="O373" s="98"/>
      <c r="P373" s="98"/>
      <c r="Q373" s="90">
        <f t="shared" si="12"/>
        <v>238023.07999999996</v>
      </c>
      <c r="R373" s="91">
        <f t="shared" si="13"/>
        <v>291.34737804878051</v>
      </c>
    </row>
    <row r="374" spans="1:18" s="165" customFormat="1" x14ac:dyDescent="0.7">
      <c r="A374" s="159">
        <v>4</v>
      </c>
      <c r="B374" s="160" t="s">
        <v>50</v>
      </c>
      <c r="C374" s="160" t="s">
        <v>321</v>
      </c>
      <c r="D374" s="160" t="s">
        <v>135</v>
      </c>
      <c r="E374" s="160" t="s">
        <v>38</v>
      </c>
      <c r="F374" s="160" t="s">
        <v>166</v>
      </c>
      <c r="G374" s="160" t="s">
        <v>967</v>
      </c>
      <c r="H374" s="161">
        <v>4574</v>
      </c>
      <c r="I374" s="159">
        <v>4</v>
      </c>
      <c r="J374" s="162">
        <f>อุดรธานี!F178</f>
        <v>2753579.48</v>
      </c>
      <c r="K374" s="101">
        <f>อุดรธานี!AK178</f>
        <v>2794337.17</v>
      </c>
      <c r="L374" s="101">
        <f>อุดรธานี!AL178</f>
        <v>2619125.0700000003</v>
      </c>
      <c r="M374" s="101">
        <f>อุดรธานี!AM178</f>
        <v>1359763.9000000001</v>
      </c>
      <c r="N374" s="160"/>
      <c r="O374" s="160"/>
      <c r="P374" s="160"/>
      <c r="Q374" s="163">
        <f t="shared" si="12"/>
        <v>1259361.1700000002</v>
      </c>
      <c r="R374" s="164">
        <f t="shared" si="13"/>
        <v>572.61151508526461</v>
      </c>
    </row>
    <row r="375" spans="1:18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968</v>
      </c>
      <c r="H375" s="99">
        <v>4976</v>
      </c>
      <c r="I375" s="97">
        <v>4</v>
      </c>
      <c r="J375" s="100">
        <f>อุดรธานี!F179</f>
        <v>727455.55</v>
      </c>
      <c r="K375" s="101">
        <f>อุดรธานี!AK179</f>
        <v>1018763.62</v>
      </c>
      <c r="L375" s="101">
        <f>อุดรธานี!AL179</f>
        <v>1242883.7999999998</v>
      </c>
      <c r="M375" s="101">
        <f>อุดรธานี!AM179</f>
        <v>1146643.8599999999</v>
      </c>
      <c r="N375" s="98"/>
      <c r="O375" s="98"/>
      <c r="P375" s="98"/>
      <c r="Q375" s="90">
        <f t="shared" si="12"/>
        <v>96239.939999999944</v>
      </c>
      <c r="R375" s="91">
        <f t="shared" si="13"/>
        <v>249.77568327974274</v>
      </c>
    </row>
    <row r="376" spans="1:18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969</v>
      </c>
      <c r="H376" s="99">
        <v>5421</v>
      </c>
      <c r="I376" s="97">
        <v>4</v>
      </c>
      <c r="J376" s="100">
        <f>อุดรธานี!F180</f>
        <v>715520.41</v>
      </c>
      <c r="K376" s="101">
        <f>อุดรธานี!AK180</f>
        <v>907139.73</v>
      </c>
      <c r="L376" s="101">
        <f>อุดรธานี!AL180</f>
        <v>1311647.45</v>
      </c>
      <c r="M376" s="101">
        <f>อุดรธานี!AM180</f>
        <v>1434603.6</v>
      </c>
      <c r="N376" s="98"/>
      <c r="O376" s="98"/>
      <c r="P376" s="98"/>
      <c r="Q376" s="90">
        <f t="shared" si="12"/>
        <v>-122956.15000000014</v>
      </c>
      <c r="R376" s="91">
        <f t="shared" si="13"/>
        <v>241.9567330750784</v>
      </c>
    </row>
    <row r="377" spans="1:18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970</v>
      </c>
      <c r="H377" s="99">
        <v>5150</v>
      </c>
      <c r="I377" s="97">
        <v>4</v>
      </c>
      <c r="J377" s="100">
        <f>อุดรธานี!F181</f>
        <v>648513.05000000005</v>
      </c>
      <c r="K377" s="101">
        <f>อุดรธานี!AK181</f>
        <v>796428.18</v>
      </c>
      <c r="L377" s="101">
        <f>อุดรธานี!AL181</f>
        <v>1307750.26</v>
      </c>
      <c r="M377" s="101">
        <f>อุดรธานี!AM181</f>
        <v>1088090.6100000001</v>
      </c>
      <c r="N377" s="98"/>
      <c r="O377" s="98"/>
      <c r="P377" s="98"/>
      <c r="Q377" s="90">
        <f t="shared" si="12"/>
        <v>219659.64999999991</v>
      </c>
      <c r="R377" s="91">
        <f t="shared" si="13"/>
        <v>253.93208932038834</v>
      </c>
    </row>
    <row r="378" spans="1:18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971</v>
      </c>
      <c r="H378" s="99">
        <v>6362</v>
      </c>
      <c r="I378" s="97">
        <v>5</v>
      </c>
      <c r="J378" s="100">
        <f>อุดรธานี!F182</f>
        <v>951526.28</v>
      </c>
      <c r="K378" s="101">
        <f>อุดรธานี!AK182</f>
        <v>1213151.21</v>
      </c>
      <c r="L378" s="101">
        <f>อุดรธานี!AL182</f>
        <v>1034970.45</v>
      </c>
      <c r="M378" s="101">
        <f>อุดรธานี!AM182</f>
        <v>1119433.5999999999</v>
      </c>
      <c r="N378" s="98"/>
      <c r="O378" s="98"/>
      <c r="P378" s="98"/>
      <c r="Q378" s="90">
        <f t="shared" si="12"/>
        <v>-84463.149999999907</v>
      </c>
      <c r="R378" s="91">
        <f t="shared" si="13"/>
        <v>162.68004558314993</v>
      </c>
    </row>
    <row r="379" spans="1:18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972</v>
      </c>
      <c r="H379" s="99">
        <v>8071</v>
      </c>
      <c r="I379" s="97">
        <v>5</v>
      </c>
      <c r="J379" s="100">
        <f>อุดรธานี!F183</f>
        <v>778728.43</v>
      </c>
      <c r="K379" s="101">
        <f>อุดรธานี!AK183</f>
        <v>906621.12</v>
      </c>
      <c r="L379" s="101">
        <f>อุดรธานี!AL183</f>
        <v>1083131.01</v>
      </c>
      <c r="M379" s="101">
        <f>อุดรธานี!AM183</f>
        <v>1120278.75</v>
      </c>
      <c r="N379" s="98"/>
      <c r="O379" s="98"/>
      <c r="P379" s="98"/>
      <c r="Q379" s="90">
        <f t="shared" si="12"/>
        <v>-37147.739999999991</v>
      </c>
      <c r="R379" s="91">
        <f t="shared" si="13"/>
        <v>134.2003481600793</v>
      </c>
    </row>
    <row r="380" spans="1:18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973</v>
      </c>
      <c r="H380" s="99">
        <v>4636</v>
      </c>
      <c r="I380" s="97">
        <v>4</v>
      </c>
      <c r="J380" s="100">
        <f>อุดรธานี!F184</f>
        <v>589670.59</v>
      </c>
      <c r="K380" s="101">
        <f>อุดรธานี!AK184</f>
        <v>729852.34</v>
      </c>
      <c r="L380" s="101">
        <f>อุดรธานี!AL184</f>
        <v>948152.88</v>
      </c>
      <c r="M380" s="101">
        <f>อุดรธานี!AM184</f>
        <v>816761.01000000013</v>
      </c>
      <c r="N380" s="98"/>
      <c r="O380" s="98"/>
      <c r="P380" s="98"/>
      <c r="Q380" s="90">
        <f t="shared" si="12"/>
        <v>131391.86999999988</v>
      </c>
      <c r="R380" s="91">
        <f t="shared" si="13"/>
        <v>204.51960310612597</v>
      </c>
    </row>
    <row r="381" spans="1:18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974</v>
      </c>
      <c r="H381" s="99">
        <v>5424</v>
      </c>
      <c r="I381" s="97">
        <v>4</v>
      </c>
      <c r="J381" s="100">
        <f>อุดรธานี!F185</f>
        <v>638978.79</v>
      </c>
      <c r="K381" s="101">
        <f>อุดรธานี!AK185</f>
        <v>745306.72000000009</v>
      </c>
      <c r="L381" s="101">
        <f>อุดรธานี!AL185</f>
        <v>1296657.27</v>
      </c>
      <c r="M381" s="101">
        <f>อุดรธานี!AM185</f>
        <v>1206094.0999999999</v>
      </c>
      <c r="N381" s="98"/>
      <c r="O381" s="98"/>
      <c r="P381" s="98"/>
      <c r="Q381" s="90">
        <f t="shared" si="12"/>
        <v>90563.170000000158</v>
      </c>
      <c r="R381" s="91">
        <f t="shared" si="13"/>
        <v>239.05923119469026</v>
      </c>
    </row>
    <row r="382" spans="1:18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975</v>
      </c>
      <c r="H382" s="99">
        <v>4683</v>
      </c>
      <c r="I382" s="97">
        <v>4</v>
      </c>
      <c r="J382" s="100">
        <f>อุดรธานี!F186</f>
        <v>564401.01</v>
      </c>
      <c r="K382" s="101">
        <f>อุดรธานี!AK186</f>
        <v>624769.85</v>
      </c>
      <c r="L382" s="101">
        <f>อุดรธานี!AL186</f>
        <v>868881.29</v>
      </c>
      <c r="M382" s="101">
        <f>อุดรธานี!AM186</f>
        <v>927162.61</v>
      </c>
      <c r="N382" s="98"/>
      <c r="O382" s="98"/>
      <c r="P382" s="98"/>
      <c r="Q382" s="90">
        <f t="shared" si="12"/>
        <v>-58281.319999999949</v>
      </c>
      <c r="R382" s="91">
        <f t="shared" si="13"/>
        <v>185.53945974802477</v>
      </c>
    </row>
    <row r="383" spans="1:18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976</v>
      </c>
      <c r="H383" s="166">
        <v>3471</v>
      </c>
      <c r="I383" s="97">
        <v>3</v>
      </c>
      <c r="J383" s="100">
        <f>อุดรธานี!F187</f>
        <v>476944.32</v>
      </c>
      <c r="K383" s="101">
        <f>อุดรธานี!AK187</f>
        <v>631177.15999999992</v>
      </c>
      <c r="L383" s="101">
        <f>อุดรธานี!AL187</f>
        <v>786602.21</v>
      </c>
      <c r="M383" s="101">
        <f>อุดรธานี!AM187</f>
        <v>741431.83</v>
      </c>
      <c r="N383" s="98"/>
      <c r="O383" s="98"/>
      <c r="P383" s="98"/>
      <c r="Q383" s="90">
        <f t="shared" si="12"/>
        <v>45170.380000000005</v>
      </c>
      <c r="R383" s="91">
        <f t="shared" si="13"/>
        <v>226.62120714491499</v>
      </c>
    </row>
    <row r="384" spans="1:18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977</v>
      </c>
      <c r="H384" s="99">
        <v>6659</v>
      </c>
      <c r="I384" s="97">
        <v>5</v>
      </c>
      <c r="J384" s="100">
        <f>อุดรธานี!F188</f>
        <v>1036384.14</v>
      </c>
      <c r="K384" s="101">
        <f>อุดรธานี!AK188</f>
        <v>1373906.59</v>
      </c>
      <c r="L384" s="101">
        <f>อุดรธานี!AL188</f>
        <v>990566.82000000007</v>
      </c>
      <c r="M384" s="101">
        <f>อุดรธานี!AM188</f>
        <v>1105647.28</v>
      </c>
      <c r="N384" s="98"/>
      <c r="O384" s="98"/>
      <c r="P384" s="98"/>
      <c r="Q384" s="90">
        <f t="shared" si="12"/>
        <v>-115080.45999999996</v>
      </c>
      <c r="R384" s="91">
        <f t="shared" si="13"/>
        <v>148.75609250638234</v>
      </c>
    </row>
    <row r="385" spans="1:18" s="109" customFormat="1" x14ac:dyDescent="0.7">
      <c r="A385" s="167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11141430.500000002</v>
      </c>
      <c r="K385" s="106">
        <f>SUM(K371:K384)</f>
        <v>14178214.08</v>
      </c>
      <c r="L385" s="106">
        <f>SUM(L371:L384)</f>
        <v>15575750.190000001</v>
      </c>
      <c r="M385" s="106">
        <f>SUM(M371:M384)</f>
        <v>13140554.319999998</v>
      </c>
      <c r="N385" s="104">
        <v>13</v>
      </c>
      <c r="O385" s="104">
        <v>13</v>
      </c>
      <c r="P385" s="104">
        <f>N385-O385</f>
        <v>0</v>
      </c>
      <c r="Q385" s="107">
        <f t="shared" si="12"/>
        <v>2435195.8700000029</v>
      </c>
      <c r="R385" s="108">
        <f>L385/H385</f>
        <v>217.24712940749833</v>
      </c>
    </row>
    <row r="386" spans="1:18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978</v>
      </c>
      <c r="H387" s="99">
        <v>2451</v>
      </c>
      <c r="I387" s="97">
        <v>2</v>
      </c>
      <c r="J387" s="102">
        <f>อุดรธานี!F189</f>
        <v>480213.25</v>
      </c>
      <c r="K387" s="101">
        <f>อุดรธานี!AK189</f>
        <v>585739.32999999996</v>
      </c>
      <c r="L387" s="101">
        <f>อุดรธานี!AL189</f>
        <v>974393.32</v>
      </c>
      <c r="M387" s="101">
        <f>อุดรธานี!AM189</f>
        <v>900052.04999999993</v>
      </c>
      <c r="N387" s="98"/>
      <c r="O387" s="98"/>
      <c r="P387" s="98"/>
      <c r="Q387" s="90">
        <f t="shared" si="12"/>
        <v>74341.270000000019</v>
      </c>
      <c r="R387" s="91">
        <f t="shared" si="13"/>
        <v>397.54929416564664</v>
      </c>
    </row>
    <row r="388" spans="1:18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979</v>
      </c>
      <c r="H388" s="99">
        <v>3029</v>
      </c>
      <c r="I388" s="97">
        <v>3</v>
      </c>
      <c r="J388" s="102">
        <f>อุดรธานี!F190</f>
        <v>234334.52</v>
      </c>
      <c r="K388" s="101">
        <f>อุดรธานี!AK190</f>
        <v>714511.16</v>
      </c>
      <c r="L388" s="101">
        <f>อุดรธานี!AL190</f>
        <v>942540.72</v>
      </c>
      <c r="M388" s="101">
        <f>อุดรธานี!AM190</f>
        <v>899565.77</v>
      </c>
      <c r="N388" s="98"/>
      <c r="O388" s="98"/>
      <c r="P388" s="98"/>
      <c r="Q388" s="90">
        <f t="shared" si="12"/>
        <v>42974.949999999953</v>
      </c>
      <c r="R388" s="91">
        <f t="shared" si="13"/>
        <v>311.17224166391549</v>
      </c>
    </row>
    <row r="389" spans="1:18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980</v>
      </c>
      <c r="H389" s="99">
        <v>5540</v>
      </c>
      <c r="I389" s="97">
        <v>4</v>
      </c>
      <c r="J389" s="102">
        <f>อุดรธานี!F191</f>
        <v>314413.34000000003</v>
      </c>
      <c r="K389" s="101">
        <f>อุดรธานี!AK191</f>
        <v>407151.47000000003</v>
      </c>
      <c r="L389" s="101">
        <f>อุดรธานี!AL191</f>
        <v>1537373.38</v>
      </c>
      <c r="M389" s="101">
        <f>อุดรธานี!AM191</f>
        <v>1664321.05</v>
      </c>
      <c r="N389" s="98"/>
      <c r="O389" s="98"/>
      <c r="P389" s="98"/>
      <c r="Q389" s="90">
        <f t="shared" ref="Q389:Q453" si="14">L389-M389</f>
        <v>-126947.67000000016</v>
      </c>
      <c r="R389" s="91">
        <f t="shared" ref="R389:R453" si="15">L389/H389</f>
        <v>277.50422021660648</v>
      </c>
    </row>
    <row r="390" spans="1:18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981</v>
      </c>
      <c r="H390" s="99">
        <v>1842</v>
      </c>
      <c r="I390" s="97">
        <v>2</v>
      </c>
      <c r="J390" s="102">
        <f>อุดรธานี!F192</f>
        <v>410816.83</v>
      </c>
      <c r="K390" s="101">
        <f>อุดรธานี!AK192</f>
        <v>463385.60000000003</v>
      </c>
      <c r="L390" s="101">
        <f>อุดรธานี!AL192</f>
        <v>611176.61</v>
      </c>
      <c r="M390" s="101">
        <f>อุดรธานี!AM192</f>
        <v>503188.46</v>
      </c>
      <c r="N390" s="98"/>
      <c r="O390" s="98"/>
      <c r="P390" s="98"/>
      <c r="Q390" s="90">
        <f t="shared" si="14"/>
        <v>107988.14999999997</v>
      </c>
      <c r="R390" s="91">
        <f t="shared" si="15"/>
        <v>331.80054831704666</v>
      </c>
    </row>
    <row r="391" spans="1:18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982</v>
      </c>
      <c r="H391" s="99">
        <v>3303</v>
      </c>
      <c r="I391" s="97">
        <v>3</v>
      </c>
      <c r="J391" s="102">
        <f>อุดรธานี!F193</f>
        <v>1161054.8899999999</v>
      </c>
      <c r="K391" s="101">
        <f>อุดรธานี!AK193</f>
        <v>1129096.56</v>
      </c>
      <c r="L391" s="101">
        <f>อุดรธานี!AL193</f>
        <v>845172.16</v>
      </c>
      <c r="M391" s="101">
        <f>อุดรธานี!AM193</f>
        <v>333214.71999999997</v>
      </c>
      <c r="N391" s="98"/>
      <c r="O391" s="98"/>
      <c r="P391" s="98"/>
      <c r="Q391" s="90">
        <f t="shared" si="14"/>
        <v>511957.44000000006</v>
      </c>
      <c r="R391" s="91">
        <f t="shared" si="15"/>
        <v>255.88015743263702</v>
      </c>
    </row>
    <row r="392" spans="1:18" s="109" customForma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2600832.83</v>
      </c>
      <c r="K392" s="106">
        <f>SUM(K386:K391)</f>
        <v>3299884.12</v>
      </c>
      <c r="L392" s="106">
        <f>SUM(L386:L391)</f>
        <v>4910656.1899999995</v>
      </c>
      <c r="M392" s="106">
        <f>SUM(M386:M391)</f>
        <v>4300342.05</v>
      </c>
      <c r="N392" s="104">
        <v>5</v>
      </c>
      <c r="O392" s="104">
        <v>5</v>
      </c>
      <c r="P392" s="104">
        <f>N392-O392</f>
        <v>0</v>
      </c>
      <c r="Q392" s="107">
        <f t="shared" si="14"/>
        <v>610314.13999999966</v>
      </c>
      <c r="R392" s="108">
        <f>L392/H392</f>
        <v>303.78324713888026</v>
      </c>
    </row>
    <row r="393" spans="1:18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983</v>
      </c>
      <c r="H394" s="99">
        <v>3399</v>
      </c>
      <c r="I394" s="97">
        <v>3</v>
      </c>
      <c r="J394" s="102">
        <f>อุดรธานี!F194</f>
        <v>1118687.25</v>
      </c>
      <c r="K394" s="101">
        <f>อุดรธานี!AK194</f>
        <v>1234660</v>
      </c>
      <c r="L394" s="101">
        <f>อุดรธานี!AL194</f>
        <v>990548.14</v>
      </c>
      <c r="M394" s="101">
        <f>อุดรธานี!AM194</f>
        <v>579888.6</v>
      </c>
      <c r="N394" s="98"/>
      <c r="O394" s="98"/>
      <c r="P394" s="98"/>
      <c r="Q394" s="90">
        <f t="shared" si="14"/>
        <v>410659.54000000004</v>
      </c>
      <c r="R394" s="91">
        <f t="shared" si="15"/>
        <v>291.42340100029423</v>
      </c>
    </row>
    <row r="395" spans="1:18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984</v>
      </c>
      <c r="H395" s="99">
        <v>2537</v>
      </c>
      <c r="I395" s="97">
        <v>2</v>
      </c>
      <c r="J395" s="102">
        <f>อุดรธานี!F195</f>
        <v>743453.28</v>
      </c>
      <c r="K395" s="101">
        <f>อุดรธานี!AK195</f>
        <v>788909.77</v>
      </c>
      <c r="L395" s="101">
        <f>อุดรธานี!AL195</f>
        <v>1459506.8</v>
      </c>
      <c r="M395" s="101">
        <f>อุดรธานี!AM195</f>
        <v>1058534.46</v>
      </c>
      <c r="N395" s="98"/>
      <c r="O395" s="98"/>
      <c r="P395" s="98"/>
      <c r="Q395" s="90">
        <f t="shared" si="14"/>
        <v>400972.34000000008</v>
      </c>
      <c r="R395" s="91">
        <f t="shared" si="15"/>
        <v>575.28845092629092</v>
      </c>
    </row>
    <row r="396" spans="1:18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985</v>
      </c>
      <c r="H396" s="99">
        <v>3240</v>
      </c>
      <c r="I396" s="97">
        <v>3</v>
      </c>
      <c r="J396" s="102">
        <f>อุดรธานี!F196</f>
        <v>1215518.06</v>
      </c>
      <c r="K396" s="101">
        <f>อุดรธานี!AK196</f>
        <v>1282466.75</v>
      </c>
      <c r="L396" s="101">
        <f>อุดรธานี!AL196</f>
        <v>1257903.2</v>
      </c>
      <c r="M396" s="101">
        <f>อุดรธานี!AM196</f>
        <v>727532.19000000006</v>
      </c>
      <c r="N396" s="98"/>
      <c r="O396" s="98"/>
      <c r="P396" s="98"/>
      <c r="Q396" s="90">
        <f t="shared" si="14"/>
        <v>530371.00999999989</v>
      </c>
      <c r="R396" s="91">
        <f t="shared" si="15"/>
        <v>388.24172839506173</v>
      </c>
    </row>
    <row r="397" spans="1:18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986</v>
      </c>
      <c r="H397" s="99">
        <v>4673</v>
      </c>
      <c r="I397" s="97">
        <v>4</v>
      </c>
      <c r="J397" s="102">
        <f>อุดรธานี!F197</f>
        <v>926563.85</v>
      </c>
      <c r="K397" s="101">
        <f>อุดรธานี!AK197</f>
        <v>1501613.73</v>
      </c>
      <c r="L397" s="101">
        <f>อุดรธานี!AL197</f>
        <v>1484640.94</v>
      </c>
      <c r="M397" s="101">
        <f>อุดรธานี!AM197</f>
        <v>847785.37</v>
      </c>
      <c r="N397" s="98"/>
      <c r="O397" s="98"/>
      <c r="P397" s="98"/>
      <c r="Q397" s="90">
        <f t="shared" si="14"/>
        <v>636855.56999999995</v>
      </c>
      <c r="R397" s="91">
        <f t="shared" si="15"/>
        <v>317.70617162422428</v>
      </c>
    </row>
    <row r="398" spans="1:18" s="109" customForma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4004222.44</v>
      </c>
      <c r="K398" s="106">
        <f>SUM(K393:K397)</f>
        <v>4807650.25</v>
      </c>
      <c r="L398" s="106">
        <f>SUM(L393:L397)</f>
        <v>5192599.08</v>
      </c>
      <c r="M398" s="106">
        <f>SUM(M393:M397)</f>
        <v>3213740.62</v>
      </c>
      <c r="N398" s="104">
        <v>4</v>
      </c>
      <c r="O398" s="104">
        <v>4</v>
      </c>
      <c r="P398" s="104">
        <f>N398-O398</f>
        <v>0</v>
      </c>
      <c r="Q398" s="107">
        <f t="shared" si="14"/>
        <v>1978858.46</v>
      </c>
      <c r="R398" s="108">
        <f>L398/H398</f>
        <v>374.94397285002526</v>
      </c>
    </row>
    <row r="399" spans="1:18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987</v>
      </c>
      <c r="H400" s="99">
        <v>3205</v>
      </c>
      <c r="I400" s="97">
        <v>3</v>
      </c>
      <c r="J400" s="102">
        <f>อุดรธานี!F198</f>
        <v>411166.35</v>
      </c>
      <c r="K400" s="101">
        <f>อุดรธานี!AK198</f>
        <v>430764.44999999995</v>
      </c>
      <c r="L400" s="101">
        <f>อุดรธานี!AL198</f>
        <v>718591.24</v>
      </c>
      <c r="M400" s="101">
        <f>อุดรธานี!AM198</f>
        <v>604150.57999999996</v>
      </c>
      <c r="N400" s="98"/>
      <c r="O400" s="98"/>
      <c r="P400" s="98"/>
      <c r="Q400" s="90">
        <f t="shared" si="14"/>
        <v>114440.66000000003</v>
      </c>
      <c r="R400" s="91">
        <f t="shared" si="15"/>
        <v>224.20943525741029</v>
      </c>
    </row>
    <row r="401" spans="1:18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988</v>
      </c>
      <c r="H401" s="99">
        <v>2571</v>
      </c>
      <c r="I401" s="97">
        <v>2</v>
      </c>
      <c r="J401" s="102">
        <f>อุดรธานี!F199</f>
        <v>400066.53</v>
      </c>
      <c r="K401" s="101">
        <f>อุดรธานี!AK199</f>
        <v>583135.42000000004</v>
      </c>
      <c r="L401" s="101">
        <f>อุดรธานี!AL199</f>
        <v>501355.72</v>
      </c>
      <c r="M401" s="101">
        <f>อุดรธานี!AM199</f>
        <v>390253.17</v>
      </c>
      <c r="N401" s="98"/>
      <c r="O401" s="98"/>
      <c r="P401" s="98"/>
      <c r="Q401" s="90">
        <f t="shared" si="14"/>
        <v>111102.54999999999</v>
      </c>
      <c r="R401" s="91">
        <f t="shared" si="15"/>
        <v>195.0041695838195</v>
      </c>
    </row>
    <row r="402" spans="1:18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989</v>
      </c>
      <c r="H402" s="99">
        <v>3142</v>
      </c>
      <c r="I402" s="97">
        <v>3</v>
      </c>
      <c r="J402" s="102">
        <f>อุดรธานี!F200</f>
        <v>308526.34999999998</v>
      </c>
      <c r="K402" s="101">
        <f>อุดรธานี!AK200</f>
        <v>287453.34999999998</v>
      </c>
      <c r="L402" s="101">
        <f>อุดรธานี!AL200</f>
        <v>583885.48</v>
      </c>
      <c r="M402" s="101">
        <f>อุดรธานี!AM200</f>
        <v>411053.74</v>
      </c>
      <c r="N402" s="98"/>
      <c r="O402" s="98"/>
      <c r="P402" s="98"/>
      <c r="Q402" s="90">
        <f t="shared" si="14"/>
        <v>172831.74</v>
      </c>
      <c r="R402" s="91">
        <f t="shared" si="15"/>
        <v>185.8324252068746</v>
      </c>
    </row>
    <row r="403" spans="1:18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990</v>
      </c>
      <c r="H403" s="99">
        <v>1449</v>
      </c>
      <c r="I403" s="97">
        <v>1</v>
      </c>
      <c r="J403" s="102">
        <f>อุดรธานี!F201</f>
        <v>56971.29</v>
      </c>
      <c r="K403" s="101">
        <f>อุดรธานี!AK201</f>
        <v>109090.76</v>
      </c>
      <c r="L403" s="101">
        <f>อุดรธานี!AL201</f>
        <v>309068.11</v>
      </c>
      <c r="M403" s="101">
        <f>อุดรธานี!AM201</f>
        <v>258404.55</v>
      </c>
      <c r="N403" s="98"/>
      <c r="O403" s="98"/>
      <c r="P403" s="98"/>
      <c r="Q403" s="90">
        <f t="shared" si="14"/>
        <v>50663.56</v>
      </c>
      <c r="R403" s="91">
        <f t="shared" si="15"/>
        <v>213.29752242926156</v>
      </c>
    </row>
    <row r="404" spans="1:18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991</v>
      </c>
      <c r="H404" s="99">
        <v>1947</v>
      </c>
      <c r="I404" s="97">
        <v>2</v>
      </c>
      <c r="J404" s="102">
        <f>อุดรธานี!F202</f>
        <v>451451.07</v>
      </c>
      <c r="K404" s="101">
        <f>อุดรธานี!AK202</f>
        <v>554890.42000000004</v>
      </c>
      <c r="L404" s="101">
        <f>อุดรธานี!AL202</f>
        <v>515342.79</v>
      </c>
      <c r="M404" s="101">
        <f>อุดรธานี!AM202</f>
        <v>553718.61</v>
      </c>
      <c r="N404" s="98"/>
      <c r="O404" s="98"/>
      <c r="P404" s="98"/>
      <c r="Q404" s="90">
        <f t="shared" si="14"/>
        <v>-38375.820000000007</v>
      </c>
      <c r="R404" s="91">
        <f t="shared" si="15"/>
        <v>264.68556240369799</v>
      </c>
    </row>
    <row r="405" spans="1:18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992</v>
      </c>
      <c r="H405" s="99">
        <v>1027</v>
      </c>
      <c r="I405" s="97">
        <v>1</v>
      </c>
      <c r="J405" s="102">
        <f>อุดรธานี!F203</f>
        <v>328811.2</v>
      </c>
      <c r="K405" s="101">
        <f>อุดรธานี!AK203</f>
        <v>355532.7</v>
      </c>
      <c r="L405" s="101">
        <f>อุดรธานี!AL203</f>
        <v>589159.87</v>
      </c>
      <c r="M405" s="101">
        <f>อุดรธานี!AM203</f>
        <v>383932.43</v>
      </c>
      <c r="N405" s="98"/>
      <c r="O405" s="98"/>
      <c r="P405" s="98"/>
      <c r="Q405" s="90">
        <f t="shared" si="14"/>
        <v>205227.44</v>
      </c>
      <c r="R405" s="91">
        <f t="shared" si="15"/>
        <v>573.67075949367086</v>
      </c>
    </row>
    <row r="406" spans="1:18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993</v>
      </c>
      <c r="H406" s="99">
        <v>3432</v>
      </c>
      <c r="I406" s="97">
        <v>3</v>
      </c>
      <c r="J406" s="102">
        <f>อุดรธานี!F204</f>
        <v>755057.03</v>
      </c>
      <c r="K406" s="101">
        <f>อุดรธานี!AK204</f>
        <v>796882.53</v>
      </c>
      <c r="L406" s="101">
        <f>อุดรธานี!AL204</f>
        <v>465097.46</v>
      </c>
      <c r="M406" s="101">
        <f>อุดรธานี!AM204</f>
        <v>519550.32</v>
      </c>
      <c r="N406" s="98"/>
      <c r="O406" s="98"/>
      <c r="P406" s="98"/>
      <c r="Q406" s="90">
        <f t="shared" si="14"/>
        <v>-54452.859999999986</v>
      </c>
      <c r="R406" s="91">
        <f t="shared" si="15"/>
        <v>135.51790792540794</v>
      </c>
    </row>
    <row r="407" spans="1:18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994</v>
      </c>
      <c r="H407" s="99">
        <v>2689</v>
      </c>
      <c r="I407" s="97">
        <v>2</v>
      </c>
      <c r="J407" s="102">
        <f>อุดรธานี!F205</f>
        <v>567913.66</v>
      </c>
      <c r="K407" s="101">
        <f>อุดรธานี!AK205</f>
        <v>757638.1100000001</v>
      </c>
      <c r="L407" s="101">
        <f>อุดรธานี!AL205</f>
        <v>517010.05</v>
      </c>
      <c r="M407" s="101">
        <f>อุดรธานี!AM205</f>
        <v>500207.99</v>
      </c>
      <c r="N407" s="98"/>
      <c r="O407" s="98"/>
      <c r="P407" s="98"/>
      <c r="Q407" s="90">
        <f t="shared" si="14"/>
        <v>16802.059999999998</v>
      </c>
      <c r="R407" s="91">
        <f t="shared" si="15"/>
        <v>192.26851989587206</v>
      </c>
    </row>
    <row r="408" spans="1:18" s="172" customFormat="1" x14ac:dyDescent="0.7">
      <c r="A408" s="168">
        <v>10</v>
      </c>
      <c r="B408" s="169" t="s">
        <v>50</v>
      </c>
      <c r="C408" s="169" t="s">
        <v>333</v>
      </c>
      <c r="D408" s="169" t="s">
        <v>141</v>
      </c>
      <c r="E408" s="169" t="s">
        <v>41</v>
      </c>
      <c r="F408" s="169" t="s">
        <v>166</v>
      </c>
      <c r="G408" s="169" t="s">
        <v>995</v>
      </c>
      <c r="H408" s="170">
        <v>1018</v>
      </c>
      <c r="I408" s="168">
        <v>1</v>
      </c>
      <c r="J408" s="146">
        <f>อุดรธานี!F206</f>
        <v>143972.81</v>
      </c>
      <c r="K408" s="101">
        <f>อุดรธานี!AK206</f>
        <v>349654.86</v>
      </c>
      <c r="L408" s="101">
        <f>อุดรธานี!AL206</f>
        <v>56330.7</v>
      </c>
      <c r="M408" s="101">
        <f>อุดรธานี!AM206</f>
        <v>41241.769999999997</v>
      </c>
      <c r="N408" s="169"/>
      <c r="O408" s="169"/>
      <c r="P408" s="169"/>
      <c r="Q408" s="171">
        <f t="shared" si="14"/>
        <v>15088.93</v>
      </c>
      <c r="R408" s="171">
        <f t="shared" si="15"/>
        <v>55.334675834970525</v>
      </c>
    </row>
    <row r="409" spans="1:18" s="109" customForma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3423936.2900000005</v>
      </c>
      <c r="K409" s="106">
        <f>SUM(K399:K408)</f>
        <v>4225042.6000000006</v>
      </c>
      <c r="L409" s="106">
        <f>SUM(L399:L408)</f>
        <v>4255841.42</v>
      </c>
      <c r="M409" s="106">
        <f>SUM(M399:M408)</f>
        <v>3662513.1599999997</v>
      </c>
      <c r="N409" s="104">
        <v>9</v>
      </c>
      <c r="O409" s="104">
        <v>9</v>
      </c>
      <c r="P409" s="104">
        <v>0</v>
      </c>
      <c r="Q409" s="107">
        <f t="shared" si="14"/>
        <v>593328.26000000024</v>
      </c>
      <c r="R409" s="108">
        <f>L409/H409</f>
        <v>207.8047568359375</v>
      </c>
    </row>
    <row r="410" spans="1:18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996</v>
      </c>
      <c r="H411" s="99">
        <v>3383</v>
      </c>
      <c r="I411" s="97">
        <v>3</v>
      </c>
      <c r="J411" s="102">
        <f>อุดรธานี!F207</f>
        <v>569575.86</v>
      </c>
      <c r="K411" s="101">
        <f>อุดรธานี!AK207</f>
        <v>653199.71</v>
      </c>
      <c r="L411" s="101">
        <f>อุดรธานี!AL207</f>
        <v>1122839.8799999999</v>
      </c>
      <c r="M411" s="101">
        <f>อุดรธานี!AM207</f>
        <v>807687.67</v>
      </c>
      <c r="N411" s="98"/>
      <c r="O411" s="98"/>
      <c r="P411" s="98"/>
      <c r="Q411" s="90">
        <f t="shared" si="14"/>
        <v>315152.20999999985</v>
      </c>
      <c r="R411" s="91">
        <f t="shared" si="15"/>
        <v>331.90655631096655</v>
      </c>
    </row>
    <row r="412" spans="1:18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997</v>
      </c>
      <c r="H412" s="99">
        <v>2911</v>
      </c>
      <c r="I412" s="97">
        <v>2</v>
      </c>
      <c r="J412" s="102">
        <f>อุดรธานี!F208</f>
        <v>363623.03</v>
      </c>
      <c r="K412" s="101">
        <f>อุดรธานี!AK208</f>
        <v>390654.32</v>
      </c>
      <c r="L412" s="101">
        <f>อุดรธานี!AL208</f>
        <v>663554.87</v>
      </c>
      <c r="M412" s="101">
        <f>อุดรธานี!AM208</f>
        <v>377488.75</v>
      </c>
      <c r="N412" s="98"/>
      <c r="O412" s="98"/>
      <c r="P412" s="98"/>
      <c r="Q412" s="90">
        <f t="shared" si="14"/>
        <v>286066.12</v>
      </c>
      <c r="R412" s="91">
        <f t="shared" si="15"/>
        <v>227.94739608382</v>
      </c>
    </row>
    <row r="413" spans="1:18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998</v>
      </c>
      <c r="H413" s="99">
        <v>5486</v>
      </c>
      <c r="I413" s="97">
        <v>4</v>
      </c>
      <c r="J413" s="102">
        <f>อุดรธานี!F209</f>
        <v>1407541.56</v>
      </c>
      <c r="K413" s="101">
        <f>อุดรธานี!AK209</f>
        <v>1671521.75</v>
      </c>
      <c r="L413" s="101">
        <f>อุดรธานี!AL209</f>
        <v>2516646.29</v>
      </c>
      <c r="M413" s="101">
        <f>อุดรธานี!AM209</f>
        <v>1315595.8500000001</v>
      </c>
      <c r="N413" s="98"/>
      <c r="O413" s="98"/>
      <c r="P413" s="98"/>
      <c r="Q413" s="90">
        <f t="shared" si="14"/>
        <v>1201050.44</v>
      </c>
      <c r="R413" s="91">
        <f t="shared" si="15"/>
        <v>458.73975391906674</v>
      </c>
    </row>
    <row r="414" spans="1:18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999</v>
      </c>
      <c r="H414" s="99">
        <v>3301</v>
      </c>
      <c r="I414" s="97">
        <v>3</v>
      </c>
      <c r="J414" s="102">
        <f>อุดรธานี!F210</f>
        <v>302076.78999999998</v>
      </c>
      <c r="K414" s="101">
        <f>อุดรธานี!AK210</f>
        <v>421940.93</v>
      </c>
      <c r="L414" s="101">
        <f>อุดรธานี!AL210</f>
        <v>852963.38000000012</v>
      </c>
      <c r="M414" s="101">
        <f>อุดรธานี!AM210</f>
        <v>626344.81000000006</v>
      </c>
      <c r="N414" s="98"/>
      <c r="O414" s="98"/>
      <c r="P414" s="98"/>
      <c r="Q414" s="90">
        <f>L414-M414</f>
        <v>226618.57000000007</v>
      </c>
      <c r="R414" s="91">
        <f t="shared" si="15"/>
        <v>258.3954498636777</v>
      </c>
    </row>
    <row r="415" spans="1:18" s="109" customForma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2642817.2400000002</v>
      </c>
      <c r="K415" s="106">
        <f>SUM(K410:K414)</f>
        <v>3137316.7100000004</v>
      </c>
      <c r="L415" s="106">
        <f>SUM(L410:L414)</f>
        <v>5156004.42</v>
      </c>
      <c r="M415" s="106">
        <f>SUM(M410:M414)</f>
        <v>3127117.08</v>
      </c>
      <c r="N415" s="104">
        <v>4</v>
      </c>
      <c r="O415" s="104">
        <v>4</v>
      </c>
      <c r="P415" s="104">
        <f>N415-O415</f>
        <v>0</v>
      </c>
      <c r="Q415" s="107">
        <f t="shared" si="14"/>
        <v>2028887.3399999999</v>
      </c>
      <c r="R415" s="108">
        <f>L415/H415</f>
        <v>341.8874358464293</v>
      </c>
    </row>
    <row r="416" spans="1:18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854</v>
      </c>
      <c r="H417" s="99">
        <v>3601</v>
      </c>
      <c r="I417" s="97">
        <v>3</v>
      </c>
      <c r="J417" s="100">
        <f>อุดรธานี!F65</f>
        <v>2681190.81</v>
      </c>
      <c r="K417" s="101">
        <f>อุดรธานี!AK65</f>
        <v>2778219.06</v>
      </c>
      <c r="L417" s="101">
        <f>อุดรธานี!AL65</f>
        <v>1653432.1300000001</v>
      </c>
      <c r="M417" s="101">
        <f>อุดรธานี!AM65</f>
        <v>939741.88000000012</v>
      </c>
      <c r="N417" s="98"/>
      <c r="O417" s="98"/>
      <c r="P417" s="98"/>
      <c r="Q417" s="107">
        <f>L417-M417</f>
        <v>713690.25</v>
      </c>
      <c r="R417" s="108">
        <f>L417/H417</f>
        <v>459.15915856706476</v>
      </c>
    </row>
    <row r="418" spans="1:18" s="109" customForma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2681190.81</v>
      </c>
      <c r="K418" s="106">
        <f>SUM(K416:K417)</f>
        <v>2778219.06</v>
      </c>
      <c r="L418" s="106">
        <f>SUM(L416:L417)</f>
        <v>1653432.1300000001</v>
      </c>
      <c r="M418" s="106">
        <f>SUM(M416:M417)</f>
        <v>939741.88000000012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1000</v>
      </c>
      <c r="H420" s="99">
        <v>3953</v>
      </c>
      <c r="I420" s="97">
        <v>3</v>
      </c>
      <c r="J420" s="102">
        <f>อุดรธานี!F211</f>
        <v>954528.71</v>
      </c>
      <c r="K420" s="101">
        <f>อุดรธานี!AK211</f>
        <v>1382759.13</v>
      </c>
      <c r="L420" s="101">
        <f>อุดรธานี!AL211</f>
        <v>209515.22999999998</v>
      </c>
      <c r="M420" s="101">
        <f>อุดรธานี!AM211</f>
        <v>545315.5199999999</v>
      </c>
      <c r="N420" s="98"/>
      <c r="O420" s="98"/>
      <c r="P420" s="98"/>
      <c r="Q420" s="90">
        <f t="shared" si="14"/>
        <v>-335800.28999999992</v>
      </c>
      <c r="R420" s="91">
        <f t="shared" si="15"/>
        <v>53.00157601821401</v>
      </c>
    </row>
    <row r="421" spans="1:18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1001</v>
      </c>
      <c r="H421" s="99">
        <v>3395</v>
      </c>
      <c r="I421" s="97">
        <v>3</v>
      </c>
      <c r="J421" s="102">
        <f>อุดรธานี!F212</f>
        <v>649111.04000000004</v>
      </c>
      <c r="K421" s="101">
        <f>อุดรธานี!AK212</f>
        <v>858929.12000000011</v>
      </c>
      <c r="L421" s="101">
        <f>อุดรธานี!AL212</f>
        <v>1076852.3900000001</v>
      </c>
      <c r="M421" s="101">
        <f>อุดรธานี!AM212</f>
        <v>584630.74</v>
      </c>
      <c r="N421" s="98"/>
      <c r="O421" s="98"/>
      <c r="P421" s="98"/>
      <c r="Q421" s="90">
        <f t="shared" si="14"/>
        <v>492221.65000000014</v>
      </c>
      <c r="R421" s="91">
        <f t="shared" si="15"/>
        <v>317.18774374079533</v>
      </c>
    </row>
    <row r="422" spans="1:18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1002</v>
      </c>
      <c r="H422" s="99">
        <v>2697</v>
      </c>
      <c r="I422" s="97">
        <v>2</v>
      </c>
      <c r="J422" s="102">
        <f>อุดรธานี!F213</f>
        <v>540873.02</v>
      </c>
      <c r="K422" s="101">
        <f>อุดรธานี!AK213</f>
        <v>740819.99</v>
      </c>
      <c r="L422" s="101">
        <f>อุดรธานี!AL213</f>
        <v>557341.73</v>
      </c>
      <c r="M422" s="101">
        <f>อุดรธานี!AM213</f>
        <v>555064.34000000008</v>
      </c>
      <c r="N422" s="98"/>
      <c r="O422" s="98"/>
      <c r="P422" s="98"/>
      <c r="Q422" s="90">
        <f t="shared" si="14"/>
        <v>2277.3899999998976</v>
      </c>
      <c r="R422" s="91">
        <f t="shared" si="15"/>
        <v>206.65247682610308</v>
      </c>
    </row>
    <row r="423" spans="1:18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1003</v>
      </c>
      <c r="H423" s="99">
        <v>5919</v>
      </c>
      <c r="I423" s="97">
        <v>4</v>
      </c>
      <c r="J423" s="102">
        <f>อุดรธานี!F214</f>
        <v>659636.28</v>
      </c>
      <c r="K423" s="101">
        <f>อุดรธานี!AK214</f>
        <v>777964.35</v>
      </c>
      <c r="L423" s="101">
        <f>อุดรธานี!AL214</f>
        <v>1058545.1000000001</v>
      </c>
      <c r="M423" s="101">
        <f>อุดรธานี!AM214</f>
        <v>1060550.28</v>
      </c>
      <c r="N423" s="98"/>
      <c r="O423" s="98"/>
      <c r="P423" s="98"/>
      <c r="Q423" s="90">
        <f t="shared" si="14"/>
        <v>-2005.1799999999348</v>
      </c>
      <c r="R423" s="91">
        <f t="shared" si="15"/>
        <v>178.83850312552798</v>
      </c>
    </row>
    <row r="424" spans="1:18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1004</v>
      </c>
      <c r="H424" s="99">
        <v>1598</v>
      </c>
      <c r="I424" s="97">
        <v>2</v>
      </c>
      <c r="J424" s="102">
        <f>อุดรธานี!F215</f>
        <v>446365.82</v>
      </c>
      <c r="K424" s="101">
        <f>อุดรธานี!AK215</f>
        <v>540481.19000000006</v>
      </c>
      <c r="L424" s="101">
        <f>อุดรธานี!AL215</f>
        <v>410365.94</v>
      </c>
      <c r="M424" s="101">
        <f>อุดรธานี!AM215</f>
        <v>239726.94000000003</v>
      </c>
      <c r="N424" s="98"/>
      <c r="O424" s="98"/>
      <c r="P424" s="98"/>
      <c r="Q424" s="90">
        <f t="shared" si="14"/>
        <v>170638.99999999997</v>
      </c>
      <c r="R424" s="91">
        <f t="shared" si="15"/>
        <v>256.79971214017525</v>
      </c>
    </row>
    <row r="425" spans="1:18" s="109" customForma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3250514.8699999996</v>
      </c>
      <c r="K425" s="141">
        <f>SUM(K419:K424)</f>
        <v>4300953.78</v>
      </c>
      <c r="L425" s="106">
        <f>SUM(L419:L424)</f>
        <v>3312620.39</v>
      </c>
      <c r="M425" s="106">
        <f>SUM(M419:M424)</f>
        <v>2985287.82</v>
      </c>
      <c r="N425" s="104">
        <v>5</v>
      </c>
      <c r="O425" s="104">
        <v>5</v>
      </c>
      <c r="P425" s="104">
        <f>N425-O425</f>
        <v>0</v>
      </c>
      <c r="Q425" s="107">
        <f t="shared" si="14"/>
        <v>327332.5700000003</v>
      </c>
      <c r="R425" s="108">
        <f>L425/H425</f>
        <v>188.62432467828268</v>
      </c>
    </row>
    <row r="426" spans="1:18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1005</v>
      </c>
      <c r="H427" s="99">
        <v>6116</v>
      </c>
      <c r="I427" s="97">
        <v>5</v>
      </c>
      <c r="J427" s="102">
        <f>อุดรธานี!F216</f>
        <v>906921.99</v>
      </c>
      <c r="K427" s="101">
        <f>อุดรธานี!AK216</f>
        <v>996523.80999999994</v>
      </c>
      <c r="L427" s="101">
        <f>อุดรธานี!AL216</f>
        <v>958325.18</v>
      </c>
      <c r="M427" s="101">
        <f>อุดรธานี!AM216</f>
        <v>641637.26</v>
      </c>
      <c r="N427" s="98"/>
      <c r="O427" s="98"/>
      <c r="P427" s="98"/>
      <c r="Q427" s="90">
        <f t="shared" si="14"/>
        <v>316687.92000000004</v>
      </c>
      <c r="R427" s="91">
        <f t="shared" si="15"/>
        <v>156.691494440811</v>
      </c>
    </row>
    <row r="428" spans="1:18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1006</v>
      </c>
      <c r="H428" s="99">
        <v>2482</v>
      </c>
      <c r="I428" s="97">
        <v>2</v>
      </c>
      <c r="J428" s="102">
        <f>อุดรธานี!F217</f>
        <v>779797.4</v>
      </c>
      <c r="K428" s="101">
        <f>อุดรธานี!AK217</f>
        <v>860276.96000000008</v>
      </c>
      <c r="L428" s="101">
        <f>อุดรธานี!AL217</f>
        <v>578018.21</v>
      </c>
      <c r="M428" s="101">
        <f>อุดรธานี!AM217</f>
        <v>267279.15999999997</v>
      </c>
      <c r="N428" s="98"/>
      <c r="O428" s="98"/>
      <c r="P428" s="98"/>
      <c r="Q428" s="90">
        <f t="shared" si="14"/>
        <v>310739.05</v>
      </c>
      <c r="R428" s="91">
        <f t="shared" si="15"/>
        <v>232.88404915390814</v>
      </c>
    </row>
    <row r="429" spans="1:18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1007</v>
      </c>
      <c r="H429" s="99">
        <v>2658</v>
      </c>
      <c r="I429" s="97">
        <v>2</v>
      </c>
      <c r="J429" s="102">
        <f>อุดรธานี!F218</f>
        <v>511108.88</v>
      </c>
      <c r="K429" s="101">
        <f>อุดรธานี!AK218</f>
        <v>461424.71</v>
      </c>
      <c r="L429" s="101">
        <f>อุดรธานี!AL218</f>
        <v>833285.85</v>
      </c>
      <c r="M429" s="101">
        <f>อุดรธานี!AM218</f>
        <v>662452.07000000007</v>
      </c>
      <c r="N429" s="98"/>
      <c r="O429" s="98"/>
      <c r="P429" s="98"/>
      <c r="Q429" s="90">
        <f t="shared" si="14"/>
        <v>170833.77999999991</v>
      </c>
      <c r="R429" s="91">
        <f t="shared" si="15"/>
        <v>313.50107223476294</v>
      </c>
    </row>
    <row r="430" spans="1:18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1008</v>
      </c>
      <c r="H430" s="99">
        <v>7912</v>
      </c>
      <c r="I430" s="97">
        <v>5</v>
      </c>
      <c r="J430" s="102">
        <f>อุดรธานี!F219</f>
        <v>1317842.3500000001</v>
      </c>
      <c r="K430" s="101">
        <f>อุดรธานี!AK219</f>
        <v>1607786.1600000001</v>
      </c>
      <c r="L430" s="101">
        <f>อุดรธานี!AL219</f>
        <v>1975432.62</v>
      </c>
      <c r="M430" s="101">
        <f>อุดรธานี!AM219</f>
        <v>1697928.96</v>
      </c>
      <c r="N430" s="98"/>
      <c r="O430" s="98"/>
      <c r="P430" s="98"/>
      <c r="Q430" s="90">
        <f t="shared" si="14"/>
        <v>277503.66000000015</v>
      </c>
      <c r="R430" s="91">
        <f t="shared" si="15"/>
        <v>249.67550808897877</v>
      </c>
    </row>
    <row r="431" spans="1:18" s="109" customForma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3515670.62</v>
      </c>
      <c r="K431" s="106">
        <f>SUM(K426:K430)</f>
        <v>3926011.64</v>
      </c>
      <c r="L431" s="106">
        <f>SUM(L426:L430)</f>
        <v>4345061.8600000003</v>
      </c>
      <c r="M431" s="106">
        <f>SUM(M426:M430)</f>
        <v>3269297.45</v>
      </c>
      <c r="N431" s="104">
        <v>4</v>
      </c>
      <c r="O431" s="104">
        <v>4</v>
      </c>
      <c r="P431" s="104">
        <f>N431-O431</f>
        <v>0</v>
      </c>
      <c r="Q431" s="107">
        <f t="shared" si="14"/>
        <v>1075764.4100000001</v>
      </c>
      <c r="R431" s="108">
        <f t="shared" si="15"/>
        <v>226.68311039232054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177396022.16000003</v>
      </c>
      <c r="K432" s="122">
        <f t="shared" si="16"/>
        <v>232510973.05000001</v>
      </c>
      <c r="L432" s="121">
        <f t="shared" si="16"/>
        <v>239847200.61999995</v>
      </c>
      <c r="M432" s="121">
        <f t="shared" si="16"/>
        <v>175400842.80000001</v>
      </c>
      <c r="N432" s="119">
        <f t="shared" si="16"/>
        <v>210</v>
      </c>
      <c r="O432" s="119">
        <f t="shared" si="16"/>
        <v>210</v>
      </c>
      <c r="P432" s="119">
        <f>N432-O432</f>
        <v>0</v>
      </c>
      <c r="Q432" s="107">
        <f t="shared" si="14"/>
        <v>64446357.819999933</v>
      </c>
      <c r="R432" s="108">
        <f t="shared" si="15"/>
        <v>236.0259406410218</v>
      </c>
    </row>
    <row r="433" spans="1:18" ht="24" customHeight="1" thickTop="1" thickBot="1" x14ac:dyDescent="0.75">
      <c r="A433" s="123"/>
      <c r="B433" s="124"/>
      <c r="C433" s="124"/>
      <c r="D433" s="124"/>
      <c r="E433" s="359" t="s">
        <v>349</v>
      </c>
      <c r="F433" s="360"/>
      <c r="G433" s="361"/>
      <c r="H433" s="125"/>
      <c r="I433" s="123"/>
      <c r="J433" s="126">
        <f>J432/O432</f>
        <v>844742.96266666683</v>
      </c>
      <c r="K433" s="127">
        <f>K432/O432</f>
        <v>1107195.1097619049</v>
      </c>
      <c r="L433" s="126">
        <f>L432/O432</f>
        <v>1142129.5267619046</v>
      </c>
      <c r="M433" s="126">
        <f>M432/O432</f>
        <v>835242.10857142857</v>
      </c>
      <c r="N433" s="173"/>
      <c r="O433" s="173"/>
      <c r="P433" s="173"/>
      <c r="Q433" s="90">
        <f t="shared" si="14"/>
        <v>306887.41819047602</v>
      </c>
    </row>
    <row r="434" spans="1:18" ht="25.2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671</v>
      </c>
      <c r="H435" s="99">
        <v>6960</v>
      </c>
      <c r="I435" s="97">
        <v>5</v>
      </c>
      <c r="J435" s="100">
        <f>SUM('เลย '!F4)</f>
        <v>395921.45</v>
      </c>
      <c r="K435" s="101">
        <f>SUM('เลย '!AO4)</f>
        <v>488346.02999999997</v>
      </c>
      <c r="L435" s="102">
        <f>'เลย '!AP4</f>
        <v>1192751.52</v>
      </c>
      <c r="M435" s="102">
        <f>'เลย '!AQ4</f>
        <v>1482781.34</v>
      </c>
      <c r="N435" s="98"/>
      <c r="O435" s="98"/>
      <c r="P435" s="98"/>
      <c r="Q435" s="90">
        <f t="shared" si="14"/>
        <v>-290029.82000000007</v>
      </c>
      <c r="R435" s="91">
        <f t="shared" si="15"/>
        <v>171.3723448275862</v>
      </c>
    </row>
    <row r="436" spans="1:18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672</v>
      </c>
      <c r="H436" s="99">
        <v>2157</v>
      </c>
      <c r="I436" s="97">
        <v>2</v>
      </c>
      <c r="J436" s="100">
        <f>SUM('เลย '!F5)</f>
        <v>108199.15</v>
      </c>
      <c r="K436" s="101">
        <f>SUM('เลย '!AO5)</f>
        <v>235265.21000000002</v>
      </c>
      <c r="L436" s="102">
        <f>'เลย '!AP5</f>
        <v>562221.18999999994</v>
      </c>
      <c r="M436" s="102">
        <f>'เลย '!AQ5</f>
        <v>548116.91</v>
      </c>
      <c r="N436" s="98"/>
      <c r="O436" s="98"/>
      <c r="P436" s="98"/>
      <c r="Q436" s="90">
        <f t="shared" si="14"/>
        <v>14104.279999999912</v>
      </c>
      <c r="R436" s="91">
        <f t="shared" si="15"/>
        <v>260.64960129809918</v>
      </c>
    </row>
    <row r="437" spans="1:18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673</v>
      </c>
      <c r="H437" s="99">
        <v>6575</v>
      </c>
      <c r="I437" s="97">
        <v>5</v>
      </c>
      <c r="J437" s="100">
        <f>SUM('เลย '!F6)</f>
        <v>437468.79</v>
      </c>
      <c r="K437" s="101">
        <f>SUM('เลย '!AO6)</f>
        <v>400850.82</v>
      </c>
      <c r="L437" s="102">
        <f>'เลย '!AP6</f>
        <v>1134721.8900000001</v>
      </c>
      <c r="M437" s="102">
        <f>'เลย '!AQ6</f>
        <v>1277570.2000000002</v>
      </c>
      <c r="N437" s="98"/>
      <c r="O437" s="98"/>
      <c r="P437" s="98"/>
      <c r="Q437" s="90">
        <f t="shared" si="14"/>
        <v>-142848.31000000006</v>
      </c>
      <c r="R437" s="91">
        <f t="shared" si="15"/>
        <v>172.58127604562739</v>
      </c>
    </row>
    <row r="438" spans="1:18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674</v>
      </c>
      <c r="H438" s="99">
        <v>3382</v>
      </c>
      <c r="I438" s="97">
        <v>3</v>
      </c>
      <c r="J438" s="100">
        <f>SUM('เลย '!F7)</f>
        <v>452752.37</v>
      </c>
      <c r="K438" s="101">
        <f>SUM('เลย '!AO7)</f>
        <v>591904.76</v>
      </c>
      <c r="L438" s="102">
        <f>'เลย '!AP7</f>
        <v>511178.4</v>
      </c>
      <c r="M438" s="102">
        <f>'เลย '!AQ7</f>
        <v>549687.51</v>
      </c>
      <c r="N438" s="98"/>
      <c r="O438" s="98"/>
      <c r="P438" s="98"/>
      <c r="Q438" s="90">
        <f t="shared" si="14"/>
        <v>-38509.109999999986</v>
      </c>
      <c r="R438" s="91">
        <f t="shared" si="15"/>
        <v>151.14677705499705</v>
      </c>
    </row>
    <row r="439" spans="1:18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675</v>
      </c>
      <c r="H439" s="99">
        <v>3200</v>
      </c>
      <c r="I439" s="97">
        <v>3</v>
      </c>
      <c r="J439" s="100">
        <f>SUM('เลย '!F8)</f>
        <v>196635.38</v>
      </c>
      <c r="K439" s="101">
        <f>SUM('เลย '!AO8)</f>
        <v>228195.43</v>
      </c>
      <c r="L439" s="102">
        <f>'เลย '!AP8</f>
        <v>671322.40999999992</v>
      </c>
      <c r="M439" s="102">
        <f>'เลย '!AQ8</f>
        <v>536448.84</v>
      </c>
      <c r="N439" s="98"/>
      <c r="O439" s="98"/>
      <c r="P439" s="98"/>
      <c r="Q439" s="90">
        <f t="shared" si="14"/>
        <v>134873.56999999995</v>
      </c>
      <c r="R439" s="91">
        <f t="shared" si="15"/>
        <v>209.78825312499998</v>
      </c>
    </row>
    <row r="440" spans="1:18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676</v>
      </c>
      <c r="H440" s="99">
        <v>3215</v>
      </c>
      <c r="I440" s="97">
        <v>3</v>
      </c>
      <c r="J440" s="100">
        <f>SUM('เลย '!F9)</f>
        <v>706201.74</v>
      </c>
      <c r="K440" s="101">
        <f>SUM('เลย '!AO9)</f>
        <v>816064.08</v>
      </c>
      <c r="L440" s="102">
        <f>'เลย '!AP9</f>
        <v>826713.23</v>
      </c>
      <c r="M440" s="102">
        <f>'เลย '!AQ9</f>
        <v>556431.99</v>
      </c>
      <c r="N440" s="98"/>
      <c r="O440" s="98"/>
      <c r="P440" s="98"/>
      <c r="Q440" s="90">
        <f t="shared" si="14"/>
        <v>270281.24</v>
      </c>
      <c r="R440" s="91">
        <f t="shared" si="15"/>
        <v>257.14252877138415</v>
      </c>
    </row>
    <row r="441" spans="1:18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677</v>
      </c>
      <c r="H441" s="99">
        <v>1812</v>
      </c>
      <c r="I441" s="97">
        <v>2</v>
      </c>
      <c r="J441" s="100">
        <f>SUM('เลย '!F10)</f>
        <v>606281.25</v>
      </c>
      <c r="K441" s="101">
        <f>SUM('เลย '!AO10)</f>
        <v>737549.91</v>
      </c>
      <c r="L441" s="102">
        <f>'เลย '!AP10</f>
        <v>932545.95</v>
      </c>
      <c r="M441" s="102">
        <f>'เลย '!AQ10</f>
        <v>788893.4</v>
      </c>
      <c r="N441" s="98"/>
      <c r="O441" s="98"/>
      <c r="P441" s="98"/>
      <c r="Q441" s="90">
        <f t="shared" si="14"/>
        <v>143652.54999999993</v>
      </c>
      <c r="R441" s="91">
        <f t="shared" si="15"/>
        <v>514.65008278145694</v>
      </c>
    </row>
    <row r="442" spans="1:18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678</v>
      </c>
      <c r="H442" s="99">
        <v>6309</v>
      </c>
      <c r="I442" s="97">
        <v>5</v>
      </c>
      <c r="J442" s="100">
        <f>SUM('เลย '!F11)</f>
        <v>2261159.77</v>
      </c>
      <c r="K442" s="101">
        <f>SUM('เลย '!AO11)</f>
        <v>2380736.89</v>
      </c>
      <c r="L442" s="102">
        <f>'เลย '!AP11</f>
        <v>2330546.96</v>
      </c>
      <c r="M442" s="102">
        <f>'เลย '!AQ11</f>
        <v>1152872.76</v>
      </c>
      <c r="N442" s="98"/>
      <c r="O442" s="98"/>
      <c r="P442" s="98"/>
      <c r="Q442" s="90">
        <f t="shared" si="14"/>
        <v>1177674.2</v>
      </c>
      <c r="R442" s="91">
        <f t="shared" si="15"/>
        <v>369.4003740687906</v>
      </c>
    </row>
    <row r="443" spans="1:18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679</v>
      </c>
      <c r="H443" s="99">
        <v>2431</v>
      </c>
      <c r="I443" s="97">
        <v>2</v>
      </c>
      <c r="J443" s="100">
        <f>SUM('เลย '!F12)</f>
        <v>604737.12</v>
      </c>
      <c r="K443" s="101">
        <f>SUM('เลย '!AO12)</f>
        <v>680109.6399999999</v>
      </c>
      <c r="L443" s="102">
        <f>'เลย '!AP12</f>
        <v>913937.59</v>
      </c>
      <c r="M443" s="102">
        <f>'เลย '!AQ12</f>
        <v>853459.31</v>
      </c>
      <c r="N443" s="98"/>
      <c r="O443" s="98"/>
      <c r="P443" s="98"/>
      <c r="Q443" s="90">
        <f t="shared" si="14"/>
        <v>60478.279999999912</v>
      </c>
      <c r="R443" s="91">
        <f t="shared" si="15"/>
        <v>375.95129164952692</v>
      </c>
    </row>
    <row r="444" spans="1:18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680</v>
      </c>
      <c r="H444" s="99">
        <v>5164</v>
      </c>
      <c r="I444" s="97">
        <v>4</v>
      </c>
      <c r="J444" s="100">
        <f>SUM('เลย '!F13)</f>
        <v>933354.26</v>
      </c>
      <c r="K444" s="101">
        <f>SUM('เลย '!AO13)</f>
        <v>1037030.17</v>
      </c>
      <c r="L444" s="102">
        <f>'เลย '!AP13</f>
        <v>932550.6</v>
      </c>
      <c r="M444" s="102">
        <f>'เลย '!AQ13</f>
        <v>711310.50000000012</v>
      </c>
      <c r="N444" s="98"/>
      <c r="O444" s="98"/>
      <c r="P444" s="98"/>
      <c r="Q444" s="90">
        <f t="shared" si="14"/>
        <v>221240.09999999986</v>
      </c>
      <c r="R444" s="91">
        <f t="shared" si="15"/>
        <v>180.58687064291246</v>
      </c>
    </row>
    <row r="445" spans="1:18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681</v>
      </c>
      <c r="H445" s="99">
        <v>3157</v>
      </c>
      <c r="I445" s="97">
        <v>3</v>
      </c>
      <c r="J445" s="100">
        <f>SUM('เลย '!F14)</f>
        <v>88530.74</v>
      </c>
      <c r="K445" s="101">
        <f>SUM('เลย '!AO14)</f>
        <v>132753.47</v>
      </c>
      <c r="L445" s="102">
        <f>'เลย '!AP14</f>
        <v>750271.53</v>
      </c>
      <c r="M445" s="102">
        <f>'เลย '!AQ14</f>
        <v>733530.22000000009</v>
      </c>
      <c r="N445" s="98"/>
      <c r="O445" s="98"/>
      <c r="P445" s="98"/>
      <c r="Q445" s="90">
        <f t="shared" si="14"/>
        <v>16741.309999999939</v>
      </c>
      <c r="R445" s="91">
        <f t="shared" si="15"/>
        <v>237.65331960722204</v>
      </c>
    </row>
    <row r="446" spans="1:18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682</v>
      </c>
      <c r="H446" s="99">
        <v>5175</v>
      </c>
      <c r="I446" s="97">
        <v>4</v>
      </c>
      <c r="J446" s="100">
        <f>SUM('เลย '!F15)</f>
        <v>1112073.94</v>
      </c>
      <c r="K446" s="101">
        <f>SUM('เลย '!AO15)</f>
        <v>1117830.8599999999</v>
      </c>
      <c r="L446" s="102">
        <f>'เลย '!AP15</f>
        <v>1178550.75</v>
      </c>
      <c r="M446" s="102">
        <f>'เลย '!AQ15</f>
        <v>1080912.72</v>
      </c>
      <c r="N446" s="98"/>
      <c r="O446" s="98"/>
      <c r="P446" s="98"/>
      <c r="Q446" s="90">
        <f t="shared" si="14"/>
        <v>97638.030000000028</v>
      </c>
      <c r="R446" s="91">
        <f t="shared" si="15"/>
        <v>227.73927536231884</v>
      </c>
    </row>
    <row r="447" spans="1:18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683</v>
      </c>
      <c r="H447" s="99">
        <v>3202</v>
      </c>
      <c r="I447" s="97">
        <v>3</v>
      </c>
      <c r="J447" s="100">
        <f>SUM('เลย '!F16)</f>
        <v>350865.83</v>
      </c>
      <c r="K447" s="101">
        <f>SUM('เลย '!AO16)</f>
        <v>454877.85000000003</v>
      </c>
      <c r="L447" s="102">
        <f>'เลย '!AP16</f>
        <v>1046056.25</v>
      </c>
      <c r="M447" s="102">
        <f>'เลย '!AQ16</f>
        <v>913589.94</v>
      </c>
      <c r="N447" s="98"/>
      <c r="O447" s="98"/>
      <c r="P447" s="98"/>
      <c r="Q447" s="90">
        <f t="shared" si="14"/>
        <v>132466.31000000006</v>
      </c>
      <c r="R447" s="91">
        <f t="shared" si="15"/>
        <v>326.68839787632731</v>
      </c>
    </row>
    <row r="448" spans="1:18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684</v>
      </c>
      <c r="H448" s="99">
        <v>4707</v>
      </c>
      <c r="I448" s="97">
        <v>4</v>
      </c>
      <c r="J448" s="100">
        <f>SUM('เลย '!F17)</f>
        <v>691846.74</v>
      </c>
      <c r="K448" s="101">
        <f>SUM('เลย '!AO17)</f>
        <v>940741.41999999993</v>
      </c>
      <c r="L448" s="102">
        <f>'เลย '!AP17</f>
        <v>1015716.26</v>
      </c>
      <c r="M448" s="102">
        <f>'เลย '!AQ17</f>
        <v>1059322</v>
      </c>
      <c r="N448" s="98"/>
      <c r="O448" s="98"/>
      <c r="P448" s="98"/>
      <c r="Q448" s="90">
        <f t="shared" si="14"/>
        <v>-43605.739999999991</v>
      </c>
      <c r="R448" s="91">
        <f t="shared" si="15"/>
        <v>215.78845549182068</v>
      </c>
    </row>
    <row r="449" spans="1:18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685</v>
      </c>
      <c r="H449" s="99">
        <v>4252</v>
      </c>
      <c r="I449" s="97">
        <v>3</v>
      </c>
      <c r="J449" s="100">
        <f>SUM('เลย '!F18)</f>
        <v>988422.73</v>
      </c>
      <c r="K449" s="101">
        <f>SUM('เลย '!AO18)</f>
        <v>1082436.33</v>
      </c>
      <c r="L449" s="102">
        <f>'เลย '!AP18</f>
        <v>1336697.17</v>
      </c>
      <c r="M449" s="102">
        <f>'เลย '!AQ18</f>
        <v>1070271.31</v>
      </c>
      <c r="N449" s="98"/>
      <c r="O449" s="98"/>
      <c r="P449" s="98"/>
      <c r="Q449" s="90">
        <f t="shared" si="14"/>
        <v>266425.85999999987</v>
      </c>
      <c r="R449" s="91">
        <f t="shared" si="15"/>
        <v>314.36904280338661</v>
      </c>
    </row>
    <row r="450" spans="1:18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686</v>
      </c>
      <c r="H450" s="99">
        <v>5508</v>
      </c>
      <c r="I450" s="97">
        <v>4</v>
      </c>
      <c r="J450" s="100">
        <f>SUM('เลย '!F19)</f>
        <v>397105.52</v>
      </c>
      <c r="K450" s="101">
        <f>SUM('เลย '!AO19)</f>
        <v>396292.14</v>
      </c>
      <c r="L450" s="102">
        <f>'เลย '!AP19</f>
        <v>676687.67999999993</v>
      </c>
      <c r="M450" s="102">
        <f>'เลย '!AQ19</f>
        <v>691452.29</v>
      </c>
      <c r="N450" s="98"/>
      <c r="O450" s="98"/>
      <c r="P450" s="98"/>
      <c r="Q450" s="90">
        <f t="shared" si="14"/>
        <v>-14764.610000000102</v>
      </c>
      <c r="R450" s="91">
        <f t="shared" si="15"/>
        <v>122.8554248366013</v>
      </c>
    </row>
    <row r="451" spans="1:18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687</v>
      </c>
      <c r="H451" s="99">
        <v>2190</v>
      </c>
      <c r="I451" s="97">
        <v>2</v>
      </c>
      <c r="J451" s="100">
        <f>SUM('เลย '!F20)</f>
        <v>402946.95</v>
      </c>
      <c r="K451" s="101">
        <f>SUM('เลย '!AO20)</f>
        <v>493792.1</v>
      </c>
      <c r="L451" s="102">
        <f>'เลย '!AP20</f>
        <v>700104.29</v>
      </c>
      <c r="M451" s="102">
        <f>'เลย '!AQ20</f>
        <v>663219.99</v>
      </c>
      <c r="N451" s="98"/>
      <c r="O451" s="98"/>
      <c r="P451" s="98"/>
      <c r="Q451" s="90">
        <f t="shared" si="14"/>
        <v>36884.300000000047</v>
      </c>
      <c r="R451" s="91">
        <f t="shared" si="15"/>
        <v>319.68232420091329</v>
      </c>
    </row>
    <row r="452" spans="1:18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688</v>
      </c>
      <c r="H452" s="99">
        <v>2432</v>
      </c>
      <c r="I452" s="97">
        <v>2</v>
      </c>
      <c r="J452" s="100">
        <f>SUM('เลย '!F21)</f>
        <v>475266.29</v>
      </c>
      <c r="K452" s="101">
        <f>SUM('เลย '!AO21)</f>
        <v>525327.16</v>
      </c>
      <c r="L452" s="102">
        <f>'เลย '!AP21</f>
        <v>340467.19</v>
      </c>
      <c r="M452" s="102">
        <f>'เลย '!AQ21</f>
        <v>368089.3</v>
      </c>
      <c r="N452" s="98"/>
      <c r="O452" s="98"/>
      <c r="P452" s="98"/>
      <c r="Q452" s="90">
        <f t="shared" si="14"/>
        <v>-27622.109999999986</v>
      </c>
      <c r="R452" s="91">
        <f t="shared" si="15"/>
        <v>139.99473273026317</v>
      </c>
    </row>
    <row r="453" spans="1:18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689</v>
      </c>
      <c r="H453" s="99">
        <v>2840</v>
      </c>
      <c r="I453" s="97">
        <v>2</v>
      </c>
      <c r="J453" s="100">
        <f>SUM('เลย '!F22)</f>
        <v>392573.92</v>
      </c>
      <c r="K453" s="101">
        <f>SUM('เลย '!AO22)</f>
        <v>538842.55999999994</v>
      </c>
      <c r="L453" s="102">
        <f>'เลย '!AP22</f>
        <v>601855.29</v>
      </c>
      <c r="M453" s="102">
        <f>'เลย '!AQ22</f>
        <v>496750.45999999996</v>
      </c>
      <c r="N453" s="98"/>
      <c r="O453" s="98"/>
      <c r="P453" s="98"/>
      <c r="Q453" s="90">
        <f t="shared" si="14"/>
        <v>105104.83000000007</v>
      </c>
      <c r="R453" s="91">
        <f t="shared" si="15"/>
        <v>211.9208767605634</v>
      </c>
    </row>
    <row r="454" spans="1:18" s="109" customForma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11602343.939999999</v>
      </c>
      <c r="K454" s="106">
        <f>SUM(K434:K453)</f>
        <v>13278946.83</v>
      </c>
      <c r="L454" s="106">
        <f>SUM(L434:L453)</f>
        <v>17654896.149999999</v>
      </c>
      <c r="M454" s="106">
        <f>SUM(M434:M453)</f>
        <v>15534710.990000002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2120185.1599999964</v>
      </c>
      <c r="R454" s="108">
        <f>L454/H454</f>
        <v>236.44527977178976</v>
      </c>
    </row>
    <row r="455" spans="1:18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690</v>
      </c>
      <c r="H456" s="99">
        <v>1745</v>
      </c>
      <c r="I456" s="97">
        <v>2</v>
      </c>
      <c r="J456" s="100">
        <f>'เลย '!F23</f>
        <v>582757.43999999994</v>
      </c>
      <c r="K456" s="101">
        <f>SUM('เลย '!AO23)</f>
        <v>630248.91999999993</v>
      </c>
      <c r="L456" s="102">
        <f>'เลย '!AP23</f>
        <v>568391.65999999992</v>
      </c>
      <c r="M456" s="102">
        <f>'เลย '!AQ23</f>
        <v>394002.42</v>
      </c>
      <c r="N456" s="98"/>
      <c r="O456" s="98"/>
      <c r="P456" s="98"/>
      <c r="Q456" s="90">
        <f t="shared" si="17"/>
        <v>174389.23999999993</v>
      </c>
      <c r="R456" s="91">
        <f t="shared" ref="R456:R517" si="18">L456/H456</f>
        <v>325.72587965616043</v>
      </c>
    </row>
    <row r="457" spans="1:18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691</v>
      </c>
      <c r="H457" s="99">
        <v>4989</v>
      </c>
      <c r="I457" s="97">
        <v>4</v>
      </c>
      <c r="J457" s="100">
        <f>'เลย '!F24</f>
        <v>907102.44</v>
      </c>
      <c r="K457" s="101">
        <f>SUM('เลย '!AO24)</f>
        <v>927209.04999999993</v>
      </c>
      <c r="L457" s="102">
        <f>'เลย '!AP24</f>
        <v>840819.28</v>
      </c>
      <c r="M457" s="102">
        <f>'เลย '!AQ24</f>
        <v>1026635.25</v>
      </c>
      <c r="N457" s="98"/>
      <c r="O457" s="98"/>
      <c r="P457" s="98"/>
      <c r="Q457" s="90">
        <f t="shared" si="17"/>
        <v>-185815.96999999997</v>
      </c>
      <c r="R457" s="91">
        <f t="shared" si="18"/>
        <v>168.53463219081982</v>
      </c>
    </row>
    <row r="458" spans="1:18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692</v>
      </c>
      <c r="H458" s="99">
        <v>1240</v>
      </c>
      <c r="I458" s="97">
        <v>1</v>
      </c>
      <c r="J458" s="100">
        <f>'เลย '!F25</f>
        <v>156403.67000000001</v>
      </c>
      <c r="K458" s="101">
        <f>SUM('เลย '!AO25)</f>
        <v>182043.72</v>
      </c>
      <c r="L458" s="102">
        <f>'เลย '!AP25</f>
        <v>461735.4</v>
      </c>
      <c r="M458" s="102">
        <f>'เลย '!AQ25</f>
        <v>567567.98</v>
      </c>
      <c r="N458" s="98"/>
      <c r="O458" s="98"/>
      <c r="P458" s="98"/>
      <c r="Q458" s="90">
        <f t="shared" si="17"/>
        <v>-105832.57999999996</v>
      </c>
      <c r="R458" s="91">
        <f t="shared" si="18"/>
        <v>372.36725806451614</v>
      </c>
    </row>
    <row r="459" spans="1:18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693</v>
      </c>
      <c r="H459" s="99">
        <v>3087</v>
      </c>
      <c r="I459" s="97">
        <v>3</v>
      </c>
      <c r="J459" s="100">
        <f>'เลย '!F26</f>
        <v>306815.84999999998</v>
      </c>
      <c r="K459" s="101">
        <f>SUM('เลย '!AO26)</f>
        <v>320695.32999999996</v>
      </c>
      <c r="L459" s="102">
        <f>'เลย '!AP26</f>
        <v>488018.77</v>
      </c>
      <c r="M459" s="102">
        <f>'เลย '!AQ26</f>
        <v>323165.05</v>
      </c>
      <c r="N459" s="98"/>
      <c r="O459" s="98"/>
      <c r="P459" s="98"/>
      <c r="Q459" s="90">
        <f t="shared" si="17"/>
        <v>164853.72000000003</v>
      </c>
      <c r="R459" s="91">
        <f t="shared" si="18"/>
        <v>158.0883608681568</v>
      </c>
    </row>
    <row r="460" spans="1:18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694</v>
      </c>
      <c r="H460" s="99">
        <v>2421</v>
      </c>
      <c r="I460" s="97">
        <v>2</v>
      </c>
      <c r="J460" s="100">
        <f>'เลย '!F27</f>
        <v>467608.09</v>
      </c>
      <c r="K460" s="101">
        <f>SUM('เลย '!AO27)</f>
        <v>474553.42000000004</v>
      </c>
      <c r="L460" s="102">
        <f>'เลย '!AP27</f>
        <v>706660.89</v>
      </c>
      <c r="M460" s="102">
        <f>'เลย '!AQ27</f>
        <v>726899.6100000001</v>
      </c>
      <c r="N460" s="98"/>
      <c r="O460" s="98"/>
      <c r="P460" s="98"/>
      <c r="Q460" s="90">
        <f t="shared" si="17"/>
        <v>-20238.720000000088</v>
      </c>
      <c r="R460" s="91">
        <f t="shared" si="18"/>
        <v>291.88801734820322</v>
      </c>
    </row>
    <row r="461" spans="1:18" s="109" customForma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2420687.4899999998</v>
      </c>
      <c r="K461" s="106">
        <f>SUM(K455:K460)</f>
        <v>2534750.4399999995</v>
      </c>
      <c r="L461" s="106">
        <f>SUM(L455:L460)</f>
        <v>3065626</v>
      </c>
      <c r="M461" s="106">
        <f>SUM(M455:M460)</f>
        <v>3038270.3099999996</v>
      </c>
      <c r="N461" s="104">
        <v>5</v>
      </c>
      <c r="O461" s="104">
        <v>5</v>
      </c>
      <c r="P461" s="104">
        <f>N461-O461</f>
        <v>0</v>
      </c>
      <c r="Q461" s="107">
        <f t="shared" si="17"/>
        <v>27355.69000000041</v>
      </c>
      <c r="R461" s="108">
        <f>L461/H461</f>
        <v>227.38658952677645</v>
      </c>
    </row>
    <row r="462" spans="1:18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695</v>
      </c>
      <c r="H463" s="99">
        <v>4591</v>
      </c>
      <c r="I463" s="97">
        <v>4</v>
      </c>
      <c r="J463" s="100">
        <f>'เลย '!F28</f>
        <v>1088892.31</v>
      </c>
      <c r="K463" s="101">
        <f>SUM('เลย '!AO28)</f>
        <v>1151836.52</v>
      </c>
      <c r="L463" s="102">
        <f>'เลย '!AP28</f>
        <v>1483352.25</v>
      </c>
      <c r="M463" s="102">
        <f>'เลย '!AQ28</f>
        <v>1153323.7699999998</v>
      </c>
      <c r="N463" s="98"/>
      <c r="O463" s="98"/>
      <c r="P463" s="98"/>
      <c r="Q463" s="90">
        <f t="shared" si="17"/>
        <v>330028.48000000021</v>
      </c>
      <c r="R463" s="91">
        <f t="shared" si="18"/>
        <v>323.10003267262033</v>
      </c>
    </row>
    <row r="464" spans="1:18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696</v>
      </c>
      <c r="H464" s="99">
        <v>2795</v>
      </c>
      <c r="I464" s="97">
        <v>2</v>
      </c>
      <c r="J464" s="100">
        <f>'เลย '!F29</f>
        <v>477021.3</v>
      </c>
      <c r="K464" s="101">
        <f>SUM('เลย '!AO29)</f>
        <v>445180.87</v>
      </c>
      <c r="L464" s="102">
        <f>'เลย '!AP29</f>
        <v>375063.58999999997</v>
      </c>
      <c r="M464" s="102">
        <f>'เลย '!AQ29</f>
        <v>454301.63</v>
      </c>
      <c r="N464" s="98"/>
      <c r="O464" s="98"/>
      <c r="P464" s="98"/>
      <c r="Q464" s="90">
        <f t="shared" si="17"/>
        <v>-79238.040000000037</v>
      </c>
      <c r="R464" s="91">
        <f t="shared" si="18"/>
        <v>134.19090876565295</v>
      </c>
    </row>
    <row r="465" spans="1:18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697</v>
      </c>
      <c r="H465" s="99">
        <v>3578</v>
      </c>
      <c r="I465" s="97">
        <v>3</v>
      </c>
      <c r="J465" s="100">
        <f>'เลย '!F30</f>
        <v>970500.75</v>
      </c>
      <c r="K465" s="101">
        <f>SUM('เลย '!AO30)</f>
        <v>1045360.45</v>
      </c>
      <c r="L465" s="102">
        <f>'เลย '!AP30</f>
        <v>792599.71</v>
      </c>
      <c r="M465" s="102">
        <f>'เลย '!AQ30</f>
        <v>718093.21</v>
      </c>
      <c r="N465" s="98"/>
      <c r="O465" s="98"/>
      <c r="P465" s="98"/>
      <c r="Q465" s="90">
        <f t="shared" si="17"/>
        <v>74506.5</v>
      </c>
      <c r="R465" s="91">
        <f t="shared" si="18"/>
        <v>221.52032140860814</v>
      </c>
    </row>
    <row r="466" spans="1:18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698</v>
      </c>
      <c r="H466" s="99">
        <v>5176</v>
      </c>
      <c r="I466" s="97">
        <v>4</v>
      </c>
      <c r="J466" s="100">
        <f>'เลย '!F31</f>
        <v>650191.54</v>
      </c>
      <c r="K466" s="101">
        <f>SUM('เลย '!AO31)</f>
        <v>705980.34000000008</v>
      </c>
      <c r="L466" s="102">
        <f>'เลย '!AP31</f>
        <v>783257.22</v>
      </c>
      <c r="M466" s="102">
        <f>'เลย '!AQ31</f>
        <v>680145.11</v>
      </c>
      <c r="N466" s="98"/>
      <c r="O466" s="98"/>
      <c r="P466" s="98"/>
      <c r="Q466" s="90">
        <f t="shared" si="17"/>
        <v>103112.10999999999</v>
      </c>
      <c r="R466" s="91">
        <f t="shared" si="18"/>
        <v>151.32481066460588</v>
      </c>
    </row>
    <row r="467" spans="1:18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699</v>
      </c>
      <c r="H467" s="99">
        <v>2328</v>
      </c>
      <c r="I467" s="97">
        <v>2</v>
      </c>
      <c r="J467" s="100">
        <f>'เลย '!F32</f>
        <v>372293</v>
      </c>
      <c r="K467" s="101">
        <f>SUM('เลย '!AO32)</f>
        <v>413605.46</v>
      </c>
      <c r="L467" s="102">
        <f>'เลย '!AP32</f>
        <v>749134.09</v>
      </c>
      <c r="M467" s="102">
        <f>'เลย '!AQ32</f>
        <v>682813.96</v>
      </c>
      <c r="N467" s="98"/>
      <c r="O467" s="98"/>
      <c r="P467" s="98"/>
      <c r="Q467" s="90">
        <f t="shared" si="17"/>
        <v>66320.13</v>
      </c>
      <c r="R467" s="91">
        <f t="shared" si="18"/>
        <v>321.79299398625426</v>
      </c>
    </row>
    <row r="468" spans="1:18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700</v>
      </c>
      <c r="H468" s="99">
        <v>1655</v>
      </c>
      <c r="I468" s="97">
        <v>2</v>
      </c>
      <c r="J468" s="100">
        <f>'เลย '!F33</f>
        <v>521302.18</v>
      </c>
      <c r="K468" s="101">
        <f>SUM('เลย '!AO33)</f>
        <v>628207.5</v>
      </c>
      <c r="L468" s="102">
        <f>'เลย '!AP33</f>
        <v>517263.3</v>
      </c>
      <c r="M468" s="102">
        <f>'เลย '!AQ33</f>
        <v>401003</v>
      </c>
      <c r="N468" s="98"/>
      <c r="O468" s="98"/>
      <c r="P468" s="98"/>
      <c r="Q468" s="90">
        <f t="shared" si="17"/>
        <v>116260.29999999999</v>
      </c>
      <c r="R468" s="91">
        <f t="shared" si="18"/>
        <v>312.54580060422961</v>
      </c>
    </row>
    <row r="469" spans="1:18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701</v>
      </c>
      <c r="H469" s="99">
        <v>2535</v>
      </c>
      <c r="I469" s="97">
        <v>2</v>
      </c>
      <c r="J469" s="100">
        <f>'เลย '!F34</f>
        <v>345946.58</v>
      </c>
      <c r="K469" s="101">
        <f>SUM('เลย '!AO34)</f>
        <v>352964.96</v>
      </c>
      <c r="L469" s="102">
        <f>'เลย '!AP34</f>
        <v>976246.71000000008</v>
      </c>
      <c r="M469" s="102">
        <f>'เลย '!AQ34</f>
        <v>951963.35</v>
      </c>
      <c r="N469" s="98"/>
      <c r="O469" s="98"/>
      <c r="P469" s="98"/>
      <c r="Q469" s="90">
        <f t="shared" si="17"/>
        <v>24283.360000000102</v>
      </c>
      <c r="R469" s="91">
        <f t="shared" si="18"/>
        <v>385.10718343195271</v>
      </c>
    </row>
    <row r="470" spans="1:18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702</v>
      </c>
      <c r="H470" s="99">
        <v>2411</v>
      </c>
      <c r="I470" s="97">
        <v>2</v>
      </c>
      <c r="J470" s="100">
        <f>'เลย '!F35</f>
        <v>532481.28000000003</v>
      </c>
      <c r="K470" s="101">
        <f>SUM('เลย '!AO35)</f>
        <v>591037.39000000013</v>
      </c>
      <c r="L470" s="102">
        <f>'เลย '!AP35</f>
        <v>313673.83</v>
      </c>
      <c r="M470" s="102">
        <f>'เลย '!AQ35</f>
        <v>302302.38</v>
      </c>
      <c r="N470" s="98"/>
      <c r="O470" s="98"/>
      <c r="P470" s="98"/>
      <c r="Q470" s="90">
        <f t="shared" si="17"/>
        <v>11371.450000000012</v>
      </c>
      <c r="R470" s="91">
        <f t="shared" si="18"/>
        <v>130.10113231024471</v>
      </c>
    </row>
    <row r="471" spans="1:18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703</v>
      </c>
      <c r="H471" s="99">
        <v>1725</v>
      </c>
      <c r="I471" s="97">
        <v>2</v>
      </c>
      <c r="J471" s="100">
        <f>'เลย '!F36</f>
        <v>484193.67</v>
      </c>
      <c r="K471" s="101">
        <f>SUM('เลย '!AO36)</f>
        <v>533331.26</v>
      </c>
      <c r="L471" s="102">
        <f>'เลย '!AP36</f>
        <v>412370.36</v>
      </c>
      <c r="M471" s="102">
        <f>'เลย '!AQ36</f>
        <v>795521.36</v>
      </c>
      <c r="N471" s="98"/>
      <c r="O471" s="98"/>
      <c r="P471" s="98"/>
      <c r="Q471" s="90">
        <f t="shared" si="17"/>
        <v>-383151</v>
      </c>
      <c r="R471" s="91">
        <f t="shared" si="18"/>
        <v>239.05528115942028</v>
      </c>
    </row>
    <row r="472" spans="1:18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704</v>
      </c>
      <c r="H472" s="99">
        <v>2404</v>
      </c>
      <c r="I472" s="97">
        <v>2</v>
      </c>
      <c r="J472" s="100">
        <f>'เลย '!F37</f>
        <v>516239.03</v>
      </c>
      <c r="K472" s="101">
        <f>SUM('เลย '!AO37)</f>
        <v>640991.40000000014</v>
      </c>
      <c r="L472" s="102">
        <f>'เลย '!AP37</f>
        <v>504141.47</v>
      </c>
      <c r="M472" s="102">
        <f>'เลย '!AQ37</f>
        <v>536728.63</v>
      </c>
      <c r="N472" s="98"/>
      <c r="O472" s="98"/>
      <c r="P472" s="98"/>
      <c r="Q472" s="90">
        <f t="shared" si="17"/>
        <v>-32587.160000000033</v>
      </c>
      <c r="R472" s="91">
        <f t="shared" si="18"/>
        <v>209.70943011647253</v>
      </c>
    </row>
    <row r="473" spans="1:18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705</v>
      </c>
      <c r="H473" s="99">
        <v>2019</v>
      </c>
      <c r="I473" s="97">
        <v>2</v>
      </c>
      <c r="J473" s="100">
        <f>'เลย '!F38</f>
        <v>196595.6</v>
      </c>
      <c r="K473" s="101">
        <f>SUM('เลย '!AO38)</f>
        <v>270613.04000000004</v>
      </c>
      <c r="L473" s="102">
        <f>'เลย '!AP38</f>
        <v>446916.57</v>
      </c>
      <c r="M473" s="102">
        <f>'เลย '!AQ38</f>
        <v>461486.45</v>
      </c>
      <c r="N473" s="98"/>
      <c r="O473" s="98"/>
      <c r="P473" s="98"/>
      <c r="Q473" s="90">
        <f t="shared" si="17"/>
        <v>-14569.880000000005</v>
      </c>
      <c r="R473" s="91">
        <f t="shared" si="18"/>
        <v>221.3554086181278</v>
      </c>
    </row>
    <row r="474" spans="1:18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706</v>
      </c>
      <c r="H474" s="99">
        <v>2954</v>
      </c>
      <c r="I474" s="97">
        <v>2</v>
      </c>
      <c r="J474" s="100">
        <f>'เลย '!F39</f>
        <v>901408.95</v>
      </c>
      <c r="K474" s="101">
        <f>SUM('เลย '!AO39)</f>
        <v>938899.61</v>
      </c>
      <c r="L474" s="102">
        <f>'เลย '!AP39</f>
        <v>520810.27</v>
      </c>
      <c r="M474" s="102">
        <f>'เลย '!AQ39</f>
        <v>539367.9</v>
      </c>
      <c r="N474" s="98"/>
      <c r="O474" s="98"/>
      <c r="P474" s="98"/>
      <c r="Q474" s="90">
        <f t="shared" si="17"/>
        <v>-18557.630000000005</v>
      </c>
      <c r="R474" s="91">
        <f t="shared" si="18"/>
        <v>176.30679417738659</v>
      </c>
    </row>
    <row r="475" spans="1:18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707</v>
      </c>
      <c r="H475" s="99">
        <v>2098</v>
      </c>
      <c r="I475" s="97">
        <v>2</v>
      </c>
      <c r="J475" s="100">
        <f>'เลย '!F40</f>
        <v>562330.74</v>
      </c>
      <c r="K475" s="101">
        <f>SUM('เลย '!AO40)</f>
        <v>314191.55999999994</v>
      </c>
      <c r="L475" s="102">
        <f>'เลย '!AP40</f>
        <v>851906.58</v>
      </c>
      <c r="M475" s="102">
        <f>'เลย '!AQ40</f>
        <v>840116.36999999988</v>
      </c>
      <c r="N475" s="98"/>
      <c r="O475" s="98"/>
      <c r="P475" s="98"/>
      <c r="Q475" s="90">
        <f t="shared" si="17"/>
        <v>11790.210000000079</v>
      </c>
      <c r="R475" s="91">
        <f t="shared" si="18"/>
        <v>406.05652049571017</v>
      </c>
    </row>
    <row r="476" spans="1:18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708</v>
      </c>
      <c r="H476" s="99">
        <v>2078</v>
      </c>
      <c r="I476" s="97">
        <v>2</v>
      </c>
      <c r="J476" s="100">
        <f>'เลย '!F41</f>
        <v>373997.97</v>
      </c>
      <c r="K476" s="101">
        <f>SUM('เลย '!AO41)</f>
        <v>375357.74999999994</v>
      </c>
      <c r="L476" s="102">
        <f>'เลย '!AP41</f>
        <v>742705.74</v>
      </c>
      <c r="M476" s="102">
        <f>'เลย '!AQ41</f>
        <v>887059.41</v>
      </c>
      <c r="N476" s="98"/>
      <c r="O476" s="98"/>
      <c r="P476" s="98"/>
      <c r="Q476" s="90">
        <f t="shared" si="17"/>
        <v>-144353.67000000004</v>
      </c>
      <c r="R476" s="91">
        <f t="shared" si="18"/>
        <v>357.4137343599615</v>
      </c>
    </row>
    <row r="477" spans="1:18" s="109" customForma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7993394.9000000004</v>
      </c>
      <c r="K477" s="106">
        <f>SUM(K462:K476)</f>
        <v>8407558.1099999994</v>
      </c>
      <c r="L477" s="106">
        <f>SUM(L462:L476)</f>
        <v>9469441.6899999995</v>
      </c>
      <c r="M477" s="106">
        <f>SUM(M462:M476)</f>
        <v>9404226.5299999993</v>
      </c>
      <c r="N477" s="104">
        <v>14</v>
      </c>
      <c r="O477" s="104">
        <v>14</v>
      </c>
      <c r="P477" s="104">
        <f>N477-O477</f>
        <v>0</v>
      </c>
      <c r="Q477" s="107">
        <f t="shared" si="17"/>
        <v>65215.160000000149</v>
      </c>
      <c r="R477" s="108">
        <f>L477/H477</f>
        <v>246.94087386236211</v>
      </c>
    </row>
    <row r="478" spans="1:18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709</v>
      </c>
      <c r="H479" s="99">
        <v>3715</v>
      </c>
      <c r="I479" s="97">
        <v>3</v>
      </c>
      <c r="J479" s="100">
        <f>'เลย '!F42</f>
        <v>373937.39</v>
      </c>
      <c r="K479" s="101">
        <f>SUM('เลย '!AO42)</f>
        <v>447616.67000000004</v>
      </c>
      <c r="L479" s="102">
        <f>'เลย '!AP42</f>
        <v>746864.3</v>
      </c>
      <c r="M479" s="102">
        <f>'เลย '!AQ42</f>
        <v>659739.82999999996</v>
      </c>
      <c r="N479" s="98"/>
      <c r="O479" s="98"/>
      <c r="P479" s="98"/>
      <c r="Q479" s="90">
        <f t="shared" si="17"/>
        <v>87124.470000000088</v>
      </c>
      <c r="R479" s="91">
        <f t="shared" si="18"/>
        <v>201.04018842530283</v>
      </c>
    </row>
    <row r="480" spans="1:18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710</v>
      </c>
      <c r="H480" s="99">
        <v>4921</v>
      </c>
      <c r="I480" s="97">
        <v>4</v>
      </c>
      <c r="J480" s="100">
        <f>'เลย '!F43</f>
        <v>563426.02</v>
      </c>
      <c r="K480" s="101">
        <f>SUM('เลย '!AO43)</f>
        <v>942289.32000000007</v>
      </c>
      <c r="L480" s="102">
        <f>'เลย '!AP43</f>
        <v>1099891.96</v>
      </c>
      <c r="M480" s="102">
        <f>'เลย '!AQ43</f>
        <v>1051658.06</v>
      </c>
      <c r="N480" s="98"/>
      <c r="O480" s="98"/>
      <c r="P480" s="98"/>
      <c r="Q480" s="90">
        <f t="shared" si="17"/>
        <v>48233.899999999907</v>
      </c>
      <c r="R480" s="91">
        <f t="shared" si="18"/>
        <v>223.50984759195285</v>
      </c>
    </row>
    <row r="481" spans="1:18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711</v>
      </c>
      <c r="H481" s="99">
        <v>3507</v>
      </c>
      <c r="I481" s="97">
        <v>3</v>
      </c>
      <c r="J481" s="100">
        <f>'เลย '!F44</f>
        <v>644169.21</v>
      </c>
      <c r="K481" s="101">
        <f>SUM('เลย '!AO44)</f>
        <v>723835.80999999994</v>
      </c>
      <c r="L481" s="102">
        <f>'เลย '!AP44</f>
        <v>638145.44999999995</v>
      </c>
      <c r="M481" s="102">
        <f>'เลย '!AQ44</f>
        <v>637891.31999999995</v>
      </c>
      <c r="N481" s="98"/>
      <c r="O481" s="98"/>
      <c r="P481" s="98"/>
      <c r="Q481" s="90">
        <f t="shared" si="17"/>
        <v>254.13000000000466</v>
      </c>
      <c r="R481" s="91">
        <f t="shared" si="18"/>
        <v>181.96334473909323</v>
      </c>
    </row>
    <row r="482" spans="1:18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712</v>
      </c>
      <c r="H482" s="99">
        <v>1297</v>
      </c>
      <c r="I482" s="97">
        <v>1</v>
      </c>
      <c r="J482" s="100">
        <f>'เลย '!F45</f>
        <v>340786.31</v>
      </c>
      <c r="K482" s="101">
        <f>SUM('เลย '!AO45)</f>
        <v>476229.95999999996</v>
      </c>
      <c r="L482" s="102">
        <f>'เลย '!AP45</f>
        <v>444031.04000000004</v>
      </c>
      <c r="M482" s="102">
        <f>'เลย '!AQ45</f>
        <v>536041.66999999993</v>
      </c>
      <c r="N482" s="98"/>
      <c r="O482" s="98"/>
      <c r="P482" s="98"/>
      <c r="Q482" s="90">
        <f t="shared" si="17"/>
        <v>-92010.629999999888</v>
      </c>
      <c r="R482" s="91">
        <f t="shared" si="18"/>
        <v>342.35238242097148</v>
      </c>
    </row>
    <row r="483" spans="1:18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713</v>
      </c>
      <c r="H483" s="99">
        <v>4858</v>
      </c>
      <c r="I483" s="97">
        <v>4</v>
      </c>
      <c r="J483" s="100">
        <f>'เลย '!F46</f>
        <v>306997.5</v>
      </c>
      <c r="K483" s="101">
        <f>SUM('เลย '!AO46)</f>
        <v>150365.82</v>
      </c>
      <c r="L483" s="102">
        <f>'เลย '!AP46</f>
        <v>934135.21</v>
      </c>
      <c r="M483" s="102">
        <f>'เลย '!AQ46</f>
        <v>862464.04</v>
      </c>
      <c r="N483" s="98"/>
      <c r="O483" s="98"/>
      <c r="P483" s="98"/>
      <c r="Q483" s="90">
        <f t="shared" si="17"/>
        <v>71671.169999999925</v>
      </c>
      <c r="R483" s="91">
        <f t="shared" si="18"/>
        <v>192.28802181967887</v>
      </c>
    </row>
    <row r="484" spans="1:18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714</v>
      </c>
      <c r="H484" s="99">
        <v>3362</v>
      </c>
      <c r="I484" s="97">
        <v>3</v>
      </c>
      <c r="J484" s="100">
        <f>'เลย '!F47</f>
        <v>531347.62</v>
      </c>
      <c r="K484" s="101">
        <f>SUM('เลย '!AO47)</f>
        <v>610259.46</v>
      </c>
      <c r="L484" s="102">
        <f>'เลย '!AP47</f>
        <v>647364.71</v>
      </c>
      <c r="M484" s="102">
        <f>'เลย '!AQ47</f>
        <v>684732.80999999994</v>
      </c>
      <c r="N484" s="98"/>
      <c r="O484" s="98"/>
      <c r="P484" s="98"/>
      <c r="Q484" s="90">
        <f t="shared" si="17"/>
        <v>-37368.099999999977</v>
      </c>
      <c r="R484" s="91">
        <f t="shared" si="18"/>
        <v>192.55345330160617</v>
      </c>
    </row>
    <row r="485" spans="1:18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715</v>
      </c>
      <c r="H485" s="99">
        <v>2717</v>
      </c>
      <c r="I485" s="97">
        <v>2</v>
      </c>
      <c r="J485" s="100">
        <f>'เลย '!F48</f>
        <v>612726.59</v>
      </c>
      <c r="K485" s="101">
        <f>SUM('เลย '!AO48)</f>
        <v>672312.67999999993</v>
      </c>
      <c r="L485" s="102">
        <f>'เลย '!AP48</f>
        <v>760500.58000000007</v>
      </c>
      <c r="M485" s="102">
        <f>'เลย '!AQ48</f>
        <v>707712.19000000006</v>
      </c>
      <c r="N485" s="98"/>
      <c r="O485" s="98"/>
      <c r="P485" s="98"/>
      <c r="Q485" s="90">
        <f t="shared" si="17"/>
        <v>52788.390000000014</v>
      </c>
      <c r="R485" s="91">
        <f t="shared" si="18"/>
        <v>279.90451969083551</v>
      </c>
    </row>
    <row r="486" spans="1:18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716</v>
      </c>
      <c r="H486" s="99">
        <v>1641</v>
      </c>
      <c r="I486" s="97">
        <v>2</v>
      </c>
      <c r="J486" s="100">
        <f>'เลย '!F49</f>
        <v>500923.63</v>
      </c>
      <c r="K486" s="101">
        <f>SUM('เลย '!AO49)</f>
        <v>510067.17</v>
      </c>
      <c r="L486" s="102">
        <f>'เลย '!AP49</f>
        <v>369482.32</v>
      </c>
      <c r="M486" s="102">
        <f>'เลย '!AQ49</f>
        <v>322704.89</v>
      </c>
      <c r="N486" s="98"/>
      <c r="O486" s="98"/>
      <c r="P486" s="98"/>
      <c r="Q486" s="90">
        <f t="shared" si="17"/>
        <v>46777.429999999993</v>
      </c>
      <c r="R486" s="91">
        <f t="shared" si="18"/>
        <v>225.15680682510666</v>
      </c>
    </row>
    <row r="487" spans="1:18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717</v>
      </c>
      <c r="H487" s="99">
        <v>2092</v>
      </c>
      <c r="I487" s="97">
        <v>2</v>
      </c>
      <c r="J487" s="100">
        <f>'เลย '!F50</f>
        <v>628836.81999999995</v>
      </c>
      <c r="K487" s="101">
        <f>SUM('เลย '!AO50)</f>
        <v>736468.44</v>
      </c>
      <c r="L487" s="102">
        <f>'เลย '!AP50</f>
        <v>327968.61</v>
      </c>
      <c r="M487" s="102">
        <f>'เลย '!AQ50</f>
        <v>245049.53999999998</v>
      </c>
      <c r="N487" s="98"/>
      <c r="O487" s="98"/>
      <c r="P487" s="98"/>
      <c r="Q487" s="90">
        <f t="shared" si="17"/>
        <v>82919.070000000007</v>
      </c>
      <c r="R487" s="91">
        <f t="shared" si="18"/>
        <v>156.77275812619501</v>
      </c>
    </row>
    <row r="488" spans="1:18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718</v>
      </c>
      <c r="H488" s="99">
        <v>1801</v>
      </c>
      <c r="I488" s="97">
        <v>2</v>
      </c>
      <c r="J488" s="100">
        <f>'เลย '!F51</f>
        <v>500423.29</v>
      </c>
      <c r="K488" s="101">
        <f>SUM('เลย '!AO51)</f>
        <v>576776.16999999993</v>
      </c>
      <c r="L488" s="102">
        <f>'เลย '!AP51</f>
        <v>636570.85</v>
      </c>
      <c r="M488" s="102">
        <f>'เลย '!AQ51</f>
        <v>535415.62</v>
      </c>
      <c r="N488" s="98"/>
      <c r="O488" s="98"/>
      <c r="P488" s="98"/>
      <c r="Q488" s="90">
        <f t="shared" si="17"/>
        <v>101155.22999999998</v>
      </c>
      <c r="R488" s="91">
        <f t="shared" si="18"/>
        <v>353.45410882842862</v>
      </c>
    </row>
    <row r="489" spans="1:18" s="109" customForma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5003574.38</v>
      </c>
      <c r="K489" s="106">
        <f>SUM(K478:K488)</f>
        <v>5846221.5</v>
      </c>
      <c r="L489" s="106">
        <f>SUM(L478:L488)</f>
        <v>6604955.0300000003</v>
      </c>
      <c r="M489" s="106">
        <f>SUM(M478:M488)</f>
        <v>6243409.9699999997</v>
      </c>
      <c r="N489" s="104">
        <v>10</v>
      </c>
      <c r="O489" s="104">
        <v>10</v>
      </c>
      <c r="P489" s="104">
        <f>N489-O489</f>
        <v>0</v>
      </c>
      <c r="Q489" s="107">
        <f t="shared" si="17"/>
        <v>361545.06000000052</v>
      </c>
      <c r="R489" s="108">
        <f>L489/H489</f>
        <v>220.8202677944569</v>
      </c>
    </row>
    <row r="490" spans="1:18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719</v>
      </c>
      <c r="H491" s="99">
        <v>1166</v>
      </c>
      <c r="I491" s="97">
        <v>1</v>
      </c>
      <c r="J491" s="100">
        <f>'เลย '!F52</f>
        <v>485243.89</v>
      </c>
      <c r="K491" s="101">
        <f>SUM('เลย '!AO52)</f>
        <v>540084.28999999992</v>
      </c>
      <c r="L491" s="102">
        <f>'เลย '!AP52</f>
        <v>250978.34</v>
      </c>
      <c r="M491" s="102">
        <f>'เลย '!AQ52</f>
        <v>301872.17</v>
      </c>
      <c r="N491" s="98"/>
      <c r="O491" s="98"/>
      <c r="P491" s="98"/>
      <c r="Q491" s="90">
        <f t="shared" si="17"/>
        <v>-50893.829999999987</v>
      </c>
      <c r="R491" s="91">
        <f t="shared" si="18"/>
        <v>215.24728987993137</v>
      </c>
    </row>
    <row r="492" spans="1:18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720</v>
      </c>
      <c r="H492" s="99">
        <v>597</v>
      </c>
      <c r="I492" s="97">
        <v>1</v>
      </c>
      <c r="J492" s="100">
        <f>'เลย '!F53</f>
        <v>477884.22</v>
      </c>
      <c r="K492" s="101">
        <f>SUM('เลย '!AO53)</f>
        <v>518862.22</v>
      </c>
      <c r="L492" s="102">
        <f>'เลย '!AP53</f>
        <v>142213.59</v>
      </c>
      <c r="M492" s="102">
        <f>'เลย '!AQ53</f>
        <v>203827.64999999997</v>
      </c>
      <c r="N492" s="98"/>
      <c r="O492" s="98"/>
      <c r="P492" s="98"/>
      <c r="Q492" s="90">
        <f t="shared" si="17"/>
        <v>-61614.059999999969</v>
      </c>
      <c r="R492" s="91">
        <f t="shared" si="18"/>
        <v>238.21371859296482</v>
      </c>
    </row>
    <row r="493" spans="1:18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721</v>
      </c>
      <c r="H493" s="99">
        <v>1918</v>
      </c>
      <c r="I493" s="97">
        <v>2</v>
      </c>
      <c r="J493" s="100">
        <f>'เลย '!F54</f>
        <v>220953.37</v>
      </c>
      <c r="K493" s="101">
        <f>SUM('เลย '!AO54)</f>
        <v>325733.84999999998</v>
      </c>
      <c r="L493" s="102">
        <f>'เลย '!AP54</f>
        <v>358149.42000000004</v>
      </c>
      <c r="M493" s="102">
        <f>'เลย '!AQ54</f>
        <v>458730.33</v>
      </c>
      <c r="N493" s="98"/>
      <c r="O493" s="98"/>
      <c r="P493" s="98"/>
      <c r="Q493" s="90">
        <f t="shared" si="17"/>
        <v>-100580.90999999997</v>
      </c>
      <c r="R493" s="91">
        <f t="shared" si="18"/>
        <v>186.73066736183526</v>
      </c>
    </row>
    <row r="494" spans="1:18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722</v>
      </c>
      <c r="H494" s="99">
        <v>3832</v>
      </c>
      <c r="I494" s="97">
        <v>3</v>
      </c>
      <c r="J494" s="100">
        <f>'เลย '!F55</f>
        <v>776013.65</v>
      </c>
      <c r="K494" s="101">
        <f>SUM('เลย '!AO55)</f>
        <v>925367.71</v>
      </c>
      <c r="L494" s="102">
        <f>'เลย '!AP55</f>
        <v>554237.68999999994</v>
      </c>
      <c r="M494" s="102">
        <f>'เลย '!AQ55</f>
        <v>529423.5</v>
      </c>
      <c r="N494" s="98"/>
      <c r="O494" s="98"/>
      <c r="P494" s="98"/>
      <c r="Q494" s="90">
        <f t="shared" si="17"/>
        <v>24814.189999999944</v>
      </c>
      <c r="R494" s="91">
        <f t="shared" si="18"/>
        <v>144.63405271398747</v>
      </c>
    </row>
    <row r="495" spans="1:18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723</v>
      </c>
      <c r="H495" s="99">
        <v>4337</v>
      </c>
      <c r="I495" s="97">
        <v>3</v>
      </c>
      <c r="J495" s="100">
        <f>'เลย '!F56</f>
        <v>544479.18000000005</v>
      </c>
      <c r="K495" s="101">
        <f>SUM('เลย '!AO56)</f>
        <v>563652.96000000008</v>
      </c>
      <c r="L495" s="102">
        <f>'เลย '!AP56</f>
        <v>400812.16</v>
      </c>
      <c r="M495" s="102">
        <f>'เลย '!AQ56</f>
        <v>477365.01</v>
      </c>
      <c r="N495" s="98"/>
      <c r="O495" s="98"/>
      <c r="P495" s="98"/>
      <c r="Q495" s="90">
        <f t="shared" si="17"/>
        <v>-76552.850000000035</v>
      </c>
      <c r="R495" s="91">
        <f t="shared" si="18"/>
        <v>92.416914918146176</v>
      </c>
    </row>
    <row r="496" spans="1:18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724</v>
      </c>
      <c r="H496" s="99">
        <v>2216</v>
      </c>
      <c r="I496" s="97">
        <v>2</v>
      </c>
      <c r="J496" s="100">
        <f>'เลย '!F57</f>
        <v>249276.74</v>
      </c>
      <c r="K496" s="101">
        <f>SUM('เลย '!AO57)</f>
        <v>271264.95</v>
      </c>
      <c r="L496" s="102">
        <f>'เลย '!AP57</f>
        <v>325513.95</v>
      </c>
      <c r="M496" s="102">
        <f>'เลย '!AQ57</f>
        <v>462828.64</v>
      </c>
      <c r="N496" s="98"/>
      <c r="O496" s="98"/>
      <c r="P496" s="98"/>
      <c r="Q496" s="90">
        <f t="shared" si="17"/>
        <v>-137314.69</v>
      </c>
      <c r="R496" s="91">
        <f t="shared" si="18"/>
        <v>146.89257671480144</v>
      </c>
    </row>
    <row r="497" spans="1:18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725</v>
      </c>
      <c r="H497" s="99">
        <v>1887</v>
      </c>
      <c r="I497" s="97">
        <v>2</v>
      </c>
      <c r="J497" s="100">
        <f>'เลย '!F58</f>
        <v>246346.49</v>
      </c>
      <c r="K497" s="101">
        <f>SUM('เลย '!AO58)</f>
        <v>317770.12</v>
      </c>
      <c r="L497" s="102">
        <f>'เลย '!AP58</f>
        <v>166041.47999999998</v>
      </c>
      <c r="M497" s="102">
        <f>'เลย '!AQ58</f>
        <v>231400.15</v>
      </c>
      <c r="N497" s="98"/>
      <c r="O497" s="98"/>
      <c r="P497" s="98"/>
      <c r="Q497" s="90">
        <f t="shared" si="17"/>
        <v>-65358.670000000013</v>
      </c>
      <c r="R497" s="91">
        <f t="shared" si="18"/>
        <v>87.992305246422887</v>
      </c>
    </row>
    <row r="498" spans="1:18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726</v>
      </c>
      <c r="H498" s="99">
        <v>1912</v>
      </c>
      <c r="I498" s="97">
        <v>2</v>
      </c>
      <c r="J498" s="100">
        <f>'เลย '!F59</f>
        <v>404331.44</v>
      </c>
      <c r="K498" s="101">
        <f>SUM('เลย '!AO59)</f>
        <v>471771.7</v>
      </c>
      <c r="L498" s="102">
        <f>'เลย '!AP59</f>
        <v>194670.89</v>
      </c>
      <c r="M498" s="102">
        <f>'เลย '!AQ59</f>
        <v>252567.33000000002</v>
      </c>
      <c r="N498" s="98"/>
      <c r="O498" s="98"/>
      <c r="P498" s="98"/>
      <c r="Q498" s="90">
        <f t="shared" si="17"/>
        <v>-57896.44</v>
      </c>
      <c r="R498" s="91">
        <f t="shared" si="18"/>
        <v>101.81531903765691</v>
      </c>
    </row>
    <row r="499" spans="1:18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727</v>
      </c>
      <c r="H499" s="99">
        <v>4827</v>
      </c>
      <c r="I499" s="97">
        <v>4</v>
      </c>
      <c r="J499" s="100">
        <f>'เลย '!F60</f>
        <v>234916.97</v>
      </c>
      <c r="K499" s="101">
        <f>SUM('เลย '!AO60)</f>
        <v>383345.97</v>
      </c>
      <c r="L499" s="102">
        <f>'เลย '!AP60</f>
        <v>615939.75</v>
      </c>
      <c r="M499" s="102">
        <f>'เลย '!AQ60</f>
        <v>618729.68999999994</v>
      </c>
      <c r="N499" s="98"/>
      <c r="O499" s="98"/>
      <c r="P499" s="98"/>
      <c r="Q499" s="90">
        <f t="shared" si="17"/>
        <v>-2789.9399999999441</v>
      </c>
      <c r="R499" s="91">
        <f t="shared" si="18"/>
        <v>127.60301429459291</v>
      </c>
    </row>
    <row r="500" spans="1:18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728</v>
      </c>
      <c r="H500" s="99">
        <v>5175</v>
      </c>
      <c r="I500" s="97">
        <v>4</v>
      </c>
      <c r="J500" s="100">
        <f>'เลย '!F61</f>
        <v>808508.81</v>
      </c>
      <c r="K500" s="101">
        <f>SUM('เลย '!AO61)</f>
        <v>1253030.1499999999</v>
      </c>
      <c r="L500" s="102">
        <f>'เลย '!AP61</f>
        <v>634277.44999999995</v>
      </c>
      <c r="M500" s="102">
        <f>'เลย '!AQ61</f>
        <v>752399.33</v>
      </c>
      <c r="N500" s="98"/>
      <c r="O500" s="98"/>
      <c r="P500" s="98"/>
      <c r="Q500" s="90">
        <f t="shared" si="17"/>
        <v>-118121.88</v>
      </c>
      <c r="R500" s="91">
        <f t="shared" si="18"/>
        <v>122.56569082125603</v>
      </c>
    </row>
    <row r="501" spans="1:18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729</v>
      </c>
      <c r="H501" s="99">
        <v>3273</v>
      </c>
      <c r="I501" s="97">
        <v>3</v>
      </c>
      <c r="J501" s="100">
        <f>'เลย '!F62</f>
        <v>231777.11</v>
      </c>
      <c r="K501" s="101">
        <f>SUM('เลย '!AO62)</f>
        <v>380983.70999999996</v>
      </c>
      <c r="L501" s="102">
        <f>'เลย '!AP62</f>
        <v>397968.73</v>
      </c>
      <c r="M501" s="102">
        <f>'เลย '!AQ62</f>
        <v>457043.52</v>
      </c>
      <c r="N501" s="98"/>
      <c r="O501" s="98"/>
      <c r="P501" s="98"/>
      <c r="Q501" s="90">
        <f t="shared" si="17"/>
        <v>-59074.790000000037</v>
      </c>
      <c r="R501" s="91">
        <f t="shared" si="18"/>
        <v>121.59142377024136</v>
      </c>
    </row>
    <row r="502" spans="1:18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730</v>
      </c>
      <c r="H502" s="99">
        <v>1988</v>
      </c>
      <c r="I502" s="97">
        <v>2</v>
      </c>
      <c r="J502" s="100">
        <f>'เลย '!F63</f>
        <v>209724.4</v>
      </c>
      <c r="K502" s="101">
        <f>SUM('เลย '!AO63)</f>
        <v>361440.69</v>
      </c>
      <c r="L502" s="102">
        <f>'เลย '!AP63</f>
        <v>387899.17</v>
      </c>
      <c r="M502" s="102">
        <f>'เลย '!AQ63</f>
        <v>401813.85</v>
      </c>
      <c r="N502" s="98"/>
      <c r="O502" s="98"/>
      <c r="P502" s="98"/>
      <c r="Q502" s="90">
        <f t="shared" si="17"/>
        <v>-13914.679999999993</v>
      </c>
      <c r="R502" s="91">
        <f t="shared" si="18"/>
        <v>195.12030684104627</v>
      </c>
    </row>
    <row r="503" spans="1:18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731</v>
      </c>
      <c r="H503" s="99">
        <v>1497</v>
      </c>
      <c r="I503" s="97">
        <v>1</v>
      </c>
      <c r="J503" s="100">
        <f>'เลย '!F64</f>
        <v>334587.86</v>
      </c>
      <c r="K503" s="101">
        <f>SUM('เลย '!AO64)</f>
        <v>431244.56</v>
      </c>
      <c r="L503" s="102">
        <f>'เลย '!AP64</f>
        <v>272953.07</v>
      </c>
      <c r="M503" s="102">
        <f>'เลย '!AQ64</f>
        <v>352340.67</v>
      </c>
      <c r="N503" s="98"/>
      <c r="O503" s="98"/>
      <c r="P503" s="98"/>
      <c r="Q503" s="90">
        <f t="shared" si="17"/>
        <v>-79387.599999999977</v>
      </c>
      <c r="R503" s="91">
        <f t="shared" si="18"/>
        <v>182.33338009352039</v>
      </c>
    </row>
    <row r="504" spans="1:18" s="109" customForma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5224044.1300000008</v>
      </c>
      <c r="K504" s="106">
        <f>SUM(K490:K503)</f>
        <v>6744552.8799999999</v>
      </c>
      <c r="L504" s="106">
        <f>SUM(L490:L503)</f>
        <v>4701655.6900000004</v>
      </c>
      <c r="M504" s="106">
        <f>SUM(M490:M503)</f>
        <v>5500341.8399999999</v>
      </c>
      <c r="N504" s="104">
        <v>13</v>
      </c>
      <c r="O504" s="104">
        <v>13</v>
      </c>
      <c r="P504" s="104">
        <f>N504-O504</f>
        <v>0</v>
      </c>
      <c r="Q504" s="107">
        <f t="shared" si="17"/>
        <v>-798686.14999999944</v>
      </c>
      <c r="R504" s="108">
        <f>L504/H504</f>
        <v>135.78788996389892</v>
      </c>
    </row>
    <row r="505" spans="1:18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732</v>
      </c>
      <c r="H506" s="99">
        <v>1271</v>
      </c>
      <c r="I506" s="97">
        <v>1</v>
      </c>
      <c r="J506" s="100">
        <f>'เลย '!F65</f>
        <v>688007.18</v>
      </c>
      <c r="K506" s="101">
        <f>SUM('เลย '!AO65)</f>
        <v>709584.62000000011</v>
      </c>
      <c r="L506" s="102">
        <f>'เลย '!AP65</f>
        <v>491649.63</v>
      </c>
      <c r="M506" s="102">
        <f>'เลย '!AQ65</f>
        <v>303468.54000000004</v>
      </c>
      <c r="N506" s="98"/>
      <c r="O506" s="98"/>
      <c r="P506" s="98"/>
      <c r="Q506" s="90">
        <f t="shared" si="17"/>
        <v>188181.08999999997</v>
      </c>
      <c r="R506" s="91">
        <f t="shared" si="18"/>
        <v>386.82110936270652</v>
      </c>
    </row>
    <row r="507" spans="1:18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733</v>
      </c>
      <c r="H507" s="99">
        <v>1365</v>
      </c>
      <c r="I507" s="97">
        <v>1</v>
      </c>
      <c r="J507" s="100">
        <f>'เลย '!F66</f>
        <v>750057.85</v>
      </c>
      <c r="K507" s="101">
        <f>SUM('เลย '!AO66)</f>
        <v>763851.94</v>
      </c>
      <c r="L507" s="102">
        <f>'เลย '!AP66</f>
        <v>648577.06000000006</v>
      </c>
      <c r="M507" s="102">
        <f>'เลย '!AQ66</f>
        <v>443235.91</v>
      </c>
      <c r="N507" s="98"/>
      <c r="O507" s="98"/>
      <c r="P507" s="98"/>
      <c r="Q507" s="90">
        <f t="shared" si="17"/>
        <v>205341.15000000008</v>
      </c>
      <c r="R507" s="91">
        <f t="shared" si="18"/>
        <v>475.14802930402936</v>
      </c>
    </row>
    <row r="508" spans="1:18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734</v>
      </c>
      <c r="H508" s="99">
        <v>2637</v>
      </c>
      <c r="I508" s="97">
        <v>2</v>
      </c>
      <c r="J508" s="100">
        <f>'เลย '!F67</f>
        <v>734150.85</v>
      </c>
      <c r="K508" s="101">
        <f>SUM('เลย '!AO67)</f>
        <v>810039.34</v>
      </c>
      <c r="L508" s="102">
        <f>'เลย '!AP67</f>
        <v>722839.09000000008</v>
      </c>
      <c r="M508" s="102">
        <f>'เลย '!AQ67</f>
        <v>553151.75</v>
      </c>
      <c r="N508" s="98"/>
      <c r="O508" s="98"/>
      <c r="P508" s="98"/>
      <c r="Q508" s="90">
        <f t="shared" si="17"/>
        <v>169687.34000000008</v>
      </c>
      <c r="R508" s="91">
        <f t="shared" si="18"/>
        <v>274.11417899127798</v>
      </c>
    </row>
    <row r="509" spans="1:18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735</v>
      </c>
      <c r="H509" s="99">
        <v>1170</v>
      </c>
      <c r="I509" s="97">
        <v>1</v>
      </c>
      <c r="J509" s="100">
        <f>'เลย '!F68</f>
        <v>543024.14</v>
      </c>
      <c r="K509" s="101">
        <f>SUM('เลย '!AO68)</f>
        <v>579578.84</v>
      </c>
      <c r="L509" s="102">
        <f>'เลย '!AP68</f>
        <v>803729.65999999992</v>
      </c>
      <c r="M509" s="102">
        <f>'เลย '!AQ68</f>
        <v>593507.87</v>
      </c>
      <c r="N509" s="98"/>
      <c r="O509" s="98"/>
      <c r="P509" s="98"/>
      <c r="Q509" s="90">
        <f t="shared" si="17"/>
        <v>210221.78999999992</v>
      </c>
      <c r="R509" s="91">
        <f t="shared" si="18"/>
        <v>686.94842735042732</v>
      </c>
    </row>
    <row r="510" spans="1:18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736</v>
      </c>
      <c r="H510" s="99">
        <v>892</v>
      </c>
      <c r="I510" s="97">
        <v>1</v>
      </c>
      <c r="J510" s="100">
        <f>'เลย '!F69</f>
        <v>519494.9</v>
      </c>
      <c r="K510" s="101">
        <f>SUM('เลย '!AO69)</f>
        <v>521956.6</v>
      </c>
      <c r="L510" s="102">
        <f>'เลย '!AP69</f>
        <v>530101.1</v>
      </c>
      <c r="M510" s="102">
        <f>'เลย '!AQ69</f>
        <v>441929.18</v>
      </c>
      <c r="N510" s="98"/>
      <c r="O510" s="98"/>
      <c r="P510" s="98"/>
      <c r="Q510" s="90">
        <f t="shared" si="17"/>
        <v>88171.919999999984</v>
      </c>
      <c r="R510" s="91">
        <f t="shared" si="18"/>
        <v>594.28374439461879</v>
      </c>
    </row>
    <row r="511" spans="1:18" s="109" customForma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3234734.92</v>
      </c>
      <c r="K511" s="106">
        <f>SUM(K505:K510)</f>
        <v>3385011.34</v>
      </c>
      <c r="L511" s="106">
        <f>SUM(L505:L510)</f>
        <v>3196896.54</v>
      </c>
      <c r="M511" s="106">
        <f>SUM(M505:M510)</f>
        <v>2335293.25</v>
      </c>
      <c r="N511" s="104">
        <v>5</v>
      </c>
      <c r="O511" s="104">
        <v>5</v>
      </c>
      <c r="P511" s="104">
        <f>N511-O511</f>
        <v>0</v>
      </c>
      <c r="Q511" s="107">
        <f t="shared" si="17"/>
        <v>861603.29</v>
      </c>
      <c r="R511" s="108">
        <f>L511/H511</f>
        <v>435.84138241308796</v>
      </c>
    </row>
    <row r="512" spans="1:18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737</v>
      </c>
      <c r="H513" s="99">
        <v>2178</v>
      </c>
      <c r="I513" s="97">
        <v>2</v>
      </c>
      <c r="J513" s="100">
        <f>'เลย '!F70</f>
        <v>403799.13</v>
      </c>
      <c r="K513" s="101">
        <f>SUM('เลย '!AO70)</f>
        <v>405922.1</v>
      </c>
      <c r="L513" s="102">
        <f>'เลย '!AP70</f>
        <v>1058178</v>
      </c>
      <c r="M513" s="102">
        <f>'เลย '!AQ70</f>
        <v>752309.02</v>
      </c>
      <c r="N513" s="98"/>
      <c r="O513" s="98"/>
      <c r="P513" s="98"/>
      <c r="Q513" s="90">
        <f t="shared" si="17"/>
        <v>305868.98</v>
      </c>
      <c r="R513" s="91">
        <f t="shared" si="18"/>
        <v>485.84848484848487</v>
      </c>
    </row>
    <row r="514" spans="1:18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738</v>
      </c>
      <c r="H514" s="99">
        <v>3937</v>
      </c>
      <c r="I514" s="97">
        <v>3</v>
      </c>
      <c r="J514" s="100">
        <f>'เลย '!F71</f>
        <v>159561.04999999999</v>
      </c>
      <c r="K514" s="101">
        <f>SUM('เลย '!AO71)</f>
        <v>316055.44</v>
      </c>
      <c r="L514" s="102">
        <f>'เลย '!AP71</f>
        <v>1204413.98</v>
      </c>
      <c r="M514" s="102">
        <f>'เลย '!AQ71</f>
        <v>968478.11</v>
      </c>
      <c r="N514" s="98"/>
      <c r="O514" s="98"/>
      <c r="P514" s="98"/>
      <c r="Q514" s="90">
        <f t="shared" si="17"/>
        <v>235935.87</v>
      </c>
      <c r="R514" s="91">
        <f t="shared" si="18"/>
        <v>305.92176276352552</v>
      </c>
    </row>
    <row r="515" spans="1:18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739</v>
      </c>
      <c r="H515" s="99">
        <v>1575</v>
      </c>
      <c r="I515" s="97">
        <v>2</v>
      </c>
      <c r="J515" s="100">
        <f>'เลย '!F72</f>
        <v>431369.06</v>
      </c>
      <c r="K515" s="101">
        <f>SUM('เลย '!AO72)</f>
        <v>514834</v>
      </c>
      <c r="L515" s="102">
        <f>'เลย '!AP72</f>
        <v>704876.71</v>
      </c>
      <c r="M515" s="102">
        <f>'เลย '!AQ72</f>
        <v>408843.57</v>
      </c>
      <c r="N515" s="98"/>
      <c r="O515" s="98"/>
      <c r="P515" s="98"/>
      <c r="Q515" s="90">
        <f t="shared" si="17"/>
        <v>296033.13999999996</v>
      </c>
      <c r="R515" s="91">
        <f t="shared" si="18"/>
        <v>447.54076825396822</v>
      </c>
    </row>
    <row r="516" spans="1:18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740</v>
      </c>
      <c r="H516" s="99">
        <v>1425</v>
      </c>
      <c r="I516" s="97">
        <v>1</v>
      </c>
      <c r="J516" s="100">
        <f>'เลย '!F73</f>
        <v>225437.74</v>
      </c>
      <c r="K516" s="101">
        <f>SUM('เลย '!AO73)</f>
        <v>277418.52999999997</v>
      </c>
      <c r="L516" s="102">
        <f>'เลย '!AP73</f>
        <v>744367.05</v>
      </c>
      <c r="M516" s="102">
        <f>'เลย '!AQ73</f>
        <v>530463.59000000008</v>
      </c>
      <c r="N516" s="98"/>
      <c r="O516" s="98"/>
      <c r="P516" s="98"/>
      <c r="Q516" s="90">
        <f t="shared" si="17"/>
        <v>213903.45999999996</v>
      </c>
      <c r="R516" s="91">
        <f t="shared" si="18"/>
        <v>522.36284210526321</v>
      </c>
    </row>
    <row r="517" spans="1:18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741</v>
      </c>
      <c r="H517" s="99">
        <v>1893</v>
      </c>
      <c r="I517" s="97">
        <v>2</v>
      </c>
      <c r="J517" s="100">
        <f>'เลย '!F74</f>
        <v>127166.93</v>
      </c>
      <c r="K517" s="101">
        <f>SUM('เลย '!AO74)</f>
        <v>161808.71</v>
      </c>
      <c r="L517" s="102">
        <f>'เลย '!AP74</f>
        <v>668946.47</v>
      </c>
      <c r="M517" s="102">
        <f>'เลย '!AQ74</f>
        <v>565580.09</v>
      </c>
      <c r="N517" s="98"/>
      <c r="O517" s="98"/>
      <c r="P517" s="98"/>
      <c r="Q517" s="90">
        <f t="shared" si="17"/>
        <v>103366.38</v>
      </c>
      <c r="R517" s="91">
        <f t="shared" si="18"/>
        <v>353.37901215002643</v>
      </c>
    </row>
    <row r="518" spans="1:18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742</v>
      </c>
      <c r="H518" s="99">
        <v>2527</v>
      </c>
      <c r="I518" s="97">
        <v>2</v>
      </c>
      <c r="J518" s="100">
        <f>'เลย '!F75</f>
        <v>663525.12</v>
      </c>
      <c r="K518" s="101">
        <f>SUM('เลย '!AO75)</f>
        <v>617900.5</v>
      </c>
      <c r="L518" s="102">
        <f>'เลย '!AP75</f>
        <v>1085682.8199999998</v>
      </c>
      <c r="M518" s="102">
        <f>'เลย '!AQ75</f>
        <v>766415.11</v>
      </c>
      <c r="N518" s="98"/>
      <c r="O518" s="98"/>
      <c r="P518" s="98"/>
      <c r="Q518" s="90">
        <f t="shared" ref="Q518:Q581" si="19">L518-M518</f>
        <v>319267.70999999985</v>
      </c>
      <c r="R518" s="91">
        <f t="shared" ref="R518:R580" si="20">L518/H518</f>
        <v>429.63309062129002</v>
      </c>
    </row>
    <row r="519" spans="1:18" s="109" customForma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2010859.0299999998</v>
      </c>
      <c r="K519" s="106">
        <f>SUM(K512:K518)</f>
        <v>2293939.2800000003</v>
      </c>
      <c r="L519" s="106">
        <f>SUM(L512:L518)</f>
        <v>5466465.0299999993</v>
      </c>
      <c r="M519" s="106">
        <f>SUM(M512:M518)</f>
        <v>3992089.4899999998</v>
      </c>
      <c r="N519" s="104">
        <v>6</v>
      </c>
      <c r="O519" s="104">
        <v>6</v>
      </c>
      <c r="P519" s="104">
        <f>N519-O519</f>
        <v>0</v>
      </c>
      <c r="Q519" s="107">
        <f t="shared" si="19"/>
        <v>1474375.5399999996</v>
      </c>
      <c r="R519" s="108">
        <f>L519/H519</f>
        <v>403.87624898411519</v>
      </c>
    </row>
    <row r="520" spans="1:18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743</v>
      </c>
      <c r="H521" s="99">
        <v>1798</v>
      </c>
      <c r="I521" s="97">
        <v>2</v>
      </c>
      <c r="J521" s="100">
        <f>'เลย '!F76</f>
        <v>534566.48</v>
      </c>
      <c r="K521" s="101">
        <f>SUM('เลย '!AO76)</f>
        <v>478801.38</v>
      </c>
      <c r="L521" s="102">
        <f>'เลย '!AP76</f>
        <v>421743.99</v>
      </c>
      <c r="M521" s="102">
        <f>'เลย '!AQ76</f>
        <v>273717.75</v>
      </c>
      <c r="N521" s="98"/>
      <c r="O521" s="98"/>
      <c r="P521" s="98"/>
      <c r="Q521" s="90">
        <f t="shared" si="19"/>
        <v>148026.23999999999</v>
      </c>
      <c r="R521" s="91">
        <f t="shared" si="20"/>
        <v>234.56284204671857</v>
      </c>
    </row>
    <row r="522" spans="1:18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744</v>
      </c>
      <c r="H522" s="99">
        <v>2341</v>
      </c>
      <c r="I522" s="97">
        <v>2</v>
      </c>
      <c r="J522" s="100">
        <f>'เลย '!F77</f>
        <v>697358.58</v>
      </c>
      <c r="K522" s="101">
        <f>SUM('เลย '!AO77)</f>
        <v>964853.16999999993</v>
      </c>
      <c r="L522" s="102">
        <f>'เลย '!AP77</f>
        <v>1089903.17</v>
      </c>
      <c r="M522" s="102">
        <f>'เลย '!AQ77</f>
        <v>810181.04</v>
      </c>
      <c r="N522" s="98"/>
      <c r="O522" s="98"/>
      <c r="P522" s="98"/>
      <c r="Q522" s="90">
        <f t="shared" si="19"/>
        <v>279722.12999999989</v>
      </c>
      <c r="R522" s="91">
        <f t="shared" si="20"/>
        <v>465.5716232379325</v>
      </c>
    </row>
    <row r="523" spans="1:18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745</v>
      </c>
      <c r="H523" s="99">
        <v>2890</v>
      </c>
      <c r="I523" s="97">
        <v>2</v>
      </c>
      <c r="J523" s="100">
        <f>'เลย '!F78</f>
        <v>754094.94</v>
      </c>
      <c r="K523" s="101">
        <f>SUM('เลย '!AO78)</f>
        <v>406680.14999999991</v>
      </c>
      <c r="L523" s="102">
        <f>'เลย '!AP78</f>
        <v>767870</v>
      </c>
      <c r="M523" s="102">
        <f>'เลย '!AQ78</f>
        <v>498188.45</v>
      </c>
      <c r="N523" s="98"/>
      <c r="O523" s="98"/>
      <c r="P523" s="98"/>
      <c r="Q523" s="90">
        <f t="shared" si="19"/>
        <v>269681.55</v>
      </c>
      <c r="R523" s="91">
        <f t="shared" si="20"/>
        <v>265.69896193771626</v>
      </c>
    </row>
    <row r="524" spans="1:18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746</v>
      </c>
      <c r="H524" s="99">
        <v>2426</v>
      </c>
      <c r="I524" s="97">
        <v>2</v>
      </c>
      <c r="J524" s="100">
        <f>'เลย '!F79</f>
        <v>848989.73</v>
      </c>
      <c r="K524" s="101">
        <f>SUM('เลย '!AO79)</f>
        <v>886616.28999999992</v>
      </c>
      <c r="L524" s="102">
        <f>'เลย '!AP79</f>
        <v>622452.46</v>
      </c>
      <c r="M524" s="102">
        <f>'เลย '!AQ79</f>
        <v>527362.97</v>
      </c>
      <c r="N524" s="98"/>
      <c r="O524" s="98"/>
      <c r="P524" s="98"/>
      <c r="Q524" s="90">
        <f t="shared" si="19"/>
        <v>95089.489999999991</v>
      </c>
      <c r="R524" s="91">
        <f t="shared" si="20"/>
        <v>256.57562242374274</v>
      </c>
    </row>
    <row r="525" spans="1:18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747</v>
      </c>
      <c r="H525" s="99">
        <v>4213</v>
      </c>
      <c r="I525" s="97">
        <v>3</v>
      </c>
      <c r="J525" s="100">
        <f>'เลย '!F80</f>
        <v>1054788.83</v>
      </c>
      <c r="K525" s="101">
        <f>SUM('เลย '!AO80)</f>
        <v>1103562.25</v>
      </c>
      <c r="L525" s="102">
        <f>'เลย '!AP80</f>
        <v>322570.31</v>
      </c>
      <c r="M525" s="102">
        <f>'เลย '!AQ80</f>
        <v>95979.51999999999</v>
      </c>
      <c r="N525" s="98"/>
      <c r="O525" s="98"/>
      <c r="P525" s="98"/>
      <c r="Q525" s="90">
        <f t="shared" si="19"/>
        <v>226590.79</v>
      </c>
      <c r="R525" s="91">
        <f t="shared" si="20"/>
        <v>76.565466413482085</v>
      </c>
    </row>
    <row r="526" spans="1:18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748</v>
      </c>
      <c r="H526" s="99">
        <v>2664</v>
      </c>
      <c r="I526" s="97">
        <v>2</v>
      </c>
      <c r="J526" s="100">
        <f>'เลย '!F81</f>
        <v>757109.05</v>
      </c>
      <c r="K526" s="101">
        <f>SUM('เลย '!AO81)</f>
        <v>765739.20000000007</v>
      </c>
      <c r="L526" s="102">
        <f>'เลย '!AP81</f>
        <v>670819.66</v>
      </c>
      <c r="M526" s="102">
        <f>'เลย '!AQ81</f>
        <v>509890.45</v>
      </c>
      <c r="N526" s="98"/>
      <c r="O526" s="98"/>
      <c r="P526" s="98"/>
      <c r="Q526" s="90">
        <f t="shared" si="19"/>
        <v>160929.21000000002</v>
      </c>
      <c r="R526" s="91">
        <f t="shared" si="20"/>
        <v>251.80918168168171</v>
      </c>
    </row>
    <row r="527" spans="1:18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749</v>
      </c>
      <c r="H527" s="99">
        <v>642</v>
      </c>
      <c r="I527" s="97">
        <v>1</v>
      </c>
      <c r="J527" s="100">
        <f>'เลย '!F82</f>
        <v>315966.82</v>
      </c>
      <c r="K527" s="101">
        <f>SUM('เลย '!AO82)</f>
        <v>323006.57</v>
      </c>
      <c r="L527" s="102">
        <f>'เลย '!AP82</f>
        <v>374665.26</v>
      </c>
      <c r="M527" s="102">
        <f>'เลย '!AQ82</f>
        <v>521075.34</v>
      </c>
      <c r="N527" s="98"/>
      <c r="O527" s="98"/>
      <c r="P527" s="98"/>
      <c r="Q527" s="90">
        <f t="shared" si="19"/>
        <v>-146410.08000000002</v>
      </c>
      <c r="R527" s="91">
        <f t="shared" si="20"/>
        <v>583.59074766355138</v>
      </c>
    </row>
    <row r="528" spans="1:18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750</v>
      </c>
      <c r="H528" s="99">
        <v>701</v>
      </c>
      <c r="I528" s="97">
        <v>1</v>
      </c>
      <c r="J528" s="100">
        <f>'เลย '!F83</f>
        <v>625206.92000000004</v>
      </c>
      <c r="K528" s="101">
        <f>SUM('เลย '!AO83)</f>
        <v>744492.48</v>
      </c>
      <c r="L528" s="102">
        <f>'เลย '!AP83</f>
        <v>356474.4</v>
      </c>
      <c r="M528" s="102">
        <f>'เลย '!AQ83</f>
        <v>214333.34</v>
      </c>
      <c r="N528" s="98"/>
      <c r="O528" s="98"/>
      <c r="P528" s="98"/>
      <c r="Q528" s="90">
        <f t="shared" si="19"/>
        <v>142141.06000000003</v>
      </c>
      <c r="R528" s="91">
        <f t="shared" si="20"/>
        <v>508.52268188302429</v>
      </c>
    </row>
    <row r="529" spans="1:18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751</v>
      </c>
      <c r="H529" s="99">
        <v>803</v>
      </c>
      <c r="I529" s="97">
        <v>1</v>
      </c>
      <c r="J529" s="100">
        <f>'เลย '!F84</f>
        <v>521479.1</v>
      </c>
      <c r="K529" s="101">
        <f>SUM('เลย '!AO84)</f>
        <v>540107.02999999991</v>
      </c>
      <c r="L529" s="102">
        <f>'เลย '!AP84</f>
        <v>498646.5</v>
      </c>
      <c r="M529" s="102">
        <f>'เลย '!AQ84</f>
        <v>347403.56</v>
      </c>
      <c r="N529" s="98"/>
      <c r="O529" s="98"/>
      <c r="P529" s="98"/>
      <c r="Q529" s="90">
        <f t="shared" si="19"/>
        <v>151242.94</v>
      </c>
      <c r="R529" s="91">
        <f t="shared" si="20"/>
        <v>620.97945205479448</v>
      </c>
    </row>
    <row r="530" spans="1:18" s="109" customForma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6109560.4500000002</v>
      </c>
      <c r="K530" s="106">
        <f>SUM(K520:K529)</f>
        <v>6213858.5200000005</v>
      </c>
      <c r="L530" s="106">
        <f>SUM(L520:L529)</f>
        <v>5125145.7500000009</v>
      </c>
      <c r="M530" s="106">
        <f>SUM(M520:M529)</f>
        <v>3798132.42</v>
      </c>
      <c r="N530" s="104">
        <v>9</v>
      </c>
      <c r="O530" s="104">
        <v>9</v>
      </c>
      <c r="P530" s="104">
        <f>N530-O530</f>
        <v>0</v>
      </c>
      <c r="Q530" s="107">
        <f t="shared" si="19"/>
        <v>1327013.330000001</v>
      </c>
      <c r="R530" s="108">
        <f>L530/H530</f>
        <v>277.36474456109971</v>
      </c>
    </row>
    <row r="531" spans="1:18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752</v>
      </c>
      <c r="H532" s="99">
        <v>3708</v>
      </c>
      <c r="I532" s="97">
        <v>3</v>
      </c>
      <c r="J532" s="100">
        <f>'เลย '!F85</f>
        <v>505512.08</v>
      </c>
      <c r="K532" s="101">
        <f>SUM('เลย '!AO85)</f>
        <v>540212.15</v>
      </c>
      <c r="L532" s="102">
        <f>'เลย '!AP85</f>
        <v>759552.81</v>
      </c>
      <c r="M532" s="102">
        <f>'เลย '!AQ85</f>
        <v>588236.63</v>
      </c>
      <c r="N532" s="98"/>
      <c r="O532" s="98"/>
      <c r="P532" s="98"/>
      <c r="Q532" s="90">
        <f t="shared" si="19"/>
        <v>171316.18000000005</v>
      </c>
      <c r="R532" s="91">
        <f t="shared" si="20"/>
        <v>204.84164239482203</v>
      </c>
    </row>
    <row r="533" spans="1:18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753</v>
      </c>
      <c r="H533" s="99">
        <v>7673</v>
      </c>
      <c r="I533" s="97">
        <v>5</v>
      </c>
      <c r="J533" s="100">
        <f>'เลย '!F86</f>
        <v>342265.98</v>
      </c>
      <c r="K533" s="101">
        <f>SUM('เลย '!AO86)</f>
        <v>444442.72</v>
      </c>
      <c r="L533" s="102">
        <f>'เลย '!AP86</f>
        <v>672858.29</v>
      </c>
      <c r="M533" s="102">
        <f>'เลย '!AQ86</f>
        <v>637876.76</v>
      </c>
      <c r="N533" s="98"/>
      <c r="O533" s="98"/>
      <c r="P533" s="98"/>
      <c r="Q533" s="90">
        <f t="shared" si="19"/>
        <v>34981.530000000028</v>
      </c>
      <c r="R533" s="91">
        <f t="shared" si="20"/>
        <v>87.691683826404287</v>
      </c>
    </row>
    <row r="534" spans="1:18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754</v>
      </c>
      <c r="H534" s="99">
        <v>6916</v>
      </c>
      <c r="I534" s="97">
        <v>5</v>
      </c>
      <c r="J534" s="100">
        <f>'เลย '!F87</f>
        <v>1380280</v>
      </c>
      <c r="K534" s="101">
        <f>SUM('เลย '!AO87)</f>
        <v>1426122.92</v>
      </c>
      <c r="L534" s="102">
        <f>'เลย '!AP87</f>
        <v>1040008.53</v>
      </c>
      <c r="M534" s="102">
        <f>'เลย '!AQ87</f>
        <v>915089.48</v>
      </c>
      <c r="N534" s="98"/>
      <c r="O534" s="98"/>
      <c r="P534" s="98"/>
      <c r="Q534" s="90">
        <f t="shared" si="19"/>
        <v>124919.05000000005</v>
      </c>
      <c r="R534" s="91">
        <f t="shared" si="20"/>
        <v>150.37717322151533</v>
      </c>
    </row>
    <row r="535" spans="1:18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755</v>
      </c>
      <c r="H535" s="99">
        <v>4950</v>
      </c>
      <c r="I535" s="97">
        <v>4</v>
      </c>
      <c r="J535" s="100">
        <f>'เลย '!F88</f>
        <v>792254.95</v>
      </c>
      <c r="K535" s="101">
        <f>SUM('เลย '!AO88)</f>
        <v>887155.72</v>
      </c>
      <c r="L535" s="102">
        <f>'เลย '!AP88</f>
        <v>830722.58000000007</v>
      </c>
      <c r="M535" s="102">
        <f>'เลย '!AQ88</f>
        <v>498750.14</v>
      </c>
      <c r="N535" s="98"/>
      <c r="O535" s="98"/>
      <c r="P535" s="98"/>
      <c r="Q535" s="90">
        <f t="shared" si="19"/>
        <v>331972.44000000006</v>
      </c>
      <c r="R535" s="91">
        <f t="shared" si="20"/>
        <v>167.82274343434344</v>
      </c>
    </row>
    <row r="536" spans="1:18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756</v>
      </c>
      <c r="H536" s="99">
        <v>3876</v>
      </c>
      <c r="I536" s="97">
        <v>3</v>
      </c>
      <c r="J536" s="100">
        <f>'เลย '!F89</f>
        <v>478219.49</v>
      </c>
      <c r="K536" s="101">
        <f>SUM('เลย '!AO89)</f>
        <v>892237.96</v>
      </c>
      <c r="L536" s="102">
        <f>'เลย '!AP89</f>
        <v>630504.12</v>
      </c>
      <c r="M536" s="102">
        <f>'เลย '!AQ89</f>
        <v>660466.81000000006</v>
      </c>
      <c r="N536" s="98"/>
      <c r="O536" s="98"/>
      <c r="P536" s="98"/>
      <c r="Q536" s="90">
        <f t="shared" si="19"/>
        <v>-29962.690000000061</v>
      </c>
      <c r="R536" s="91">
        <f t="shared" si="20"/>
        <v>162.66876160990711</v>
      </c>
    </row>
    <row r="537" spans="1:18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757</v>
      </c>
      <c r="H537" s="99">
        <v>1854</v>
      </c>
      <c r="I537" s="97">
        <v>2</v>
      </c>
      <c r="J537" s="100">
        <f>'เลย '!F90</f>
        <v>271904.24</v>
      </c>
      <c r="K537" s="101">
        <f>SUM('เลย '!AO90)</f>
        <v>303127.5</v>
      </c>
      <c r="L537" s="102">
        <f>'เลย '!AP90</f>
        <v>324327.13</v>
      </c>
      <c r="M537" s="102">
        <f>'เลย '!AQ90</f>
        <v>253089.66</v>
      </c>
      <c r="N537" s="98"/>
      <c r="O537" s="98"/>
      <c r="P537" s="98"/>
      <c r="Q537" s="90">
        <f t="shared" si="19"/>
        <v>71237.47</v>
      </c>
      <c r="R537" s="91">
        <f t="shared" si="20"/>
        <v>174.93372707659117</v>
      </c>
    </row>
    <row r="538" spans="1:18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758</v>
      </c>
      <c r="H538" s="99">
        <v>6037</v>
      </c>
      <c r="I538" s="97">
        <v>5</v>
      </c>
      <c r="J538" s="100">
        <f>'เลย '!F91</f>
        <v>327407.71999999997</v>
      </c>
      <c r="K538" s="101">
        <f>SUM('เลย '!AO91)</f>
        <v>1104197.1500000001</v>
      </c>
      <c r="L538" s="102">
        <f>'เลย '!AP91</f>
        <v>1115315.92</v>
      </c>
      <c r="M538" s="102">
        <f>'เลย '!AQ91</f>
        <v>962455.45</v>
      </c>
      <c r="N538" s="98"/>
      <c r="O538" s="98"/>
      <c r="P538" s="98"/>
      <c r="Q538" s="90">
        <f t="shared" si="19"/>
        <v>152860.46999999997</v>
      </c>
      <c r="R538" s="91">
        <f t="shared" si="20"/>
        <v>184.7467152559218</v>
      </c>
    </row>
    <row r="539" spans="1:18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759</v>
      </c>
      <c r="H539" s="99">
        <v>1678</v>
      </c>
      <c r="I539" s="97">
        <v>2</v>
      </c>
      <c r="J539" s="100">
        <f>'เลย '!F92</f>
        <v>461031.96</v>
      </c>
      <c r="K539" s="101">
        <f>SUM('เลย '!AO92)</f>
        <v>521264.98000000004</v>
      </c>
      <c r="L539" s="102">
        <f>'เลย '!AP92</f>
        <v>788403.62</v>
      </c>
      <c r="M539" s="102">
        <f>'เลย '!AQ92</f>
        <v>653915.48</v>
      </c>
      <c r="N539" s="98"/>
      <c r="O539" s="98"/>
      <c r="P539" s="98"/>
      <c r="Q539" s="90">
        <f t="shared" si="19"/>
        <v>134488.14000000001</v>
      </c>
      <c r="R539" s="91">
        <f t="shared" si="20"/>
        <v>469.84721096543501</v>
      </c>
    </row>
    <row r="540" spans="1:18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760</v>
      </c>
      <c r="H540" s="99">
        <v>3501</v>
      </c>
      <c r="I540" s="97">
        <v>3</v>
      </c>
      <c r="J540" s="100">
        <f>'เลย '!F93</f>
        <v>587098.53</v>
      </c>
      <c r="K540" s="101">
        <f>SUM('เลย '!AO93)</f>
        <v>642161.99</v>
      </c>
      <c r="L540" s="102">
        <f>'เลย '!AP93</f>
        <v>317574.93</v>
      </c>
      <c r="M540" s="102">
        <f>'เลย '!AQ93</f>
        <v>232471.08</v>
      </c>
      <c r="N540" s="98"/>
      <c r="O540" s="98"/>
      <c r="P540" s="98"/>
      <c r="Q540" s="90">
        <f t="shared" si="19"/>
        <v>85103.85</v>
      </c>
      <c r="R540" s="91">
        <f t="shared" si="20"/>
        <v>90.709777206512427</v>
      </c>
    </row>
    <row r="541" spans="1:18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761</v>
      </c>
      <c r="H541" s="99">
        <v>3131</v>
      </c>
      <c r="I541" s="97">
        <v>3</v>
      </c>
      <c r="J541" s="100">
        <f>'เลย '!F94</f>
        <v>304651.67</v>
      </c>
      <c r="K541" s="101">
        <f>SUM('เลย '!AO94)</f>
        <v>417287.38</v>
      </c>
      <c r="L541" s="102">
        <f>'เลย '!AP94</f>
        <v>732171.23</v>
      </c>
      <c r="M541" s="102">
        <f>'เลย '!AQ94</f>
        <v>614143.59000000008</v>
      </c>
      <c r="N541" s="98"/>
      <c r="O541" s="98"/>
      <c r="P541" s="98"/>
      <c r="Q541" s="90">
        <f t="shared" si="19"/>
        <v>118027.6399999999</v>
      </c>
      <c r="R541" s="91">
        <f t="shared" si="20"/>
        <v>233.84580964548067</v>
      </c>
    </row>
    <row r="542" spans="1:18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762</v>
      </c>
      <c r="H542" s="99">
        <v>3078</v>
      </c>
      <c r="I542" s="97">
        <v>3</v>
      </c>
      <c r="J542" s="100">
        <f>'เลย '!F95</f>
        <v>415651.3</v>
      </c>
      <c r="K542" s="101">
        <f>SUM('เลย '!AO95)</f>
        <v>433704.17</v>
      </c>
      <c r="L542" s="102">
        <f>'เลย '!AP95</f>
        <v>641067.66999999993</v>
      </c>
      <c r="M542" s="102">
        <f>'เลย '!AQ95</f>
        <v>570338.38</v>
      </c>
      <c r="N542" s="98"/>
      <c r="O542" s="98"/>
      <c r="P542" s="98"/>
      <c r="Q542" s="90">
        <f t="shared" si="19"/>
        <v>70729.289999999921</v>
      </c>
      <c r="R542" s="91">
        <f t="shared" si="20"/>
        <v>208.27409681611434</v>
      </c>
    </row>
    <row r="543" spans="1:18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763</v>
      </c>
      <c r="H543" s="99">
        <v>4356</v>
      </c>
      <c r="I543" s="97">
        <v>3</v>
      </c>
      <c r="J543" s="100">
        <f>'เลย '!F96</f>
        <v>451870</v>
      </c>
      <c r="K543" s="101">
        <f>SUM('เลย '!AO96)</f>
        <v>482268.14</v>
      </c>
      <c r="L543" s="102">
        <f>'เลย '!AP96</f>
        <v>433030.75</v>
      </c>
      <c r="M543" s="102">
        <f>'เลย '!AQ96</f>
        <v>299379.32</v>
      </c>
      <c r="N543" s="98"/>
      <c r="O543" s="98"/>
      <c r="P543" s="98"/>
      <c r="Q543" s="90">
        <f t="shared" si="19"/>
        <v>133651.43</v>
      </c>
      <c r="R543" s="91">
        <f t="shared" si="20"/>
        <v>99.410181359044998</v>
      </c>
    </row>
    <row r="544" spans="1:18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764</v>
      </c>
      <c r="H544" s="99">
        <v>5580</v>
      </c>
      <c r="I544" s="97">
        <v>4</v>
      </c>
      <c r="J544" s="100">
        <f>'เลย '!F97</f>
        <v>252692.58</v>
      </c>
      <c r="K544" s="101">
        <f>SUM('เลย '!AO97)</f>
        <v>278745.03999999998</v>
      </c>
      <c r="L544" s="102">
        <f>'เลย '!AP97</f>
        <v>731710.25</v>
      </c>
      <c r="M544" s="102">
        <f>'เลย '!AQ97</f>
        <v>579232.49</v>
      </c>
      <c r="N544" s="98"/>
      <c r="O544" s="98"/>
      <c r="P544" s="98"/>
      <c r="Q544" s="90">
        <f t="shared" si="19"/>
        <v>152477.76000000001</v>
      </c>
      <c r="R544" s="91">
        <f t="shared" si="20"/>
        <v>131.13086917562725</v>
      </c>
    </row>
    <row r="545" spans="1:18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765</v>
      </c>
      <c r="H545" s="99">
        <v>4092</v>
      </c>
      <c r="I545" s="97">
        <v>3</v>
      </c>
      <c r="J545" s="100">
        <f>'เลย '!F98</f>
        <v>376559.34</v>
      </c>
      <c r="K545" s="101">
        <f>SUM('เลย '!AO98)</f>
        <v>508277.36000000004</v>
      </c>
      <c r="L545" s="102">
        <f>'เลย '!AP98</f>
        <v>759827.65999999992</v>
      </c>
      <c r="M545" s="102">
        <f>'เลย '!AQ98</f>
        <v>619731.14999999991</v>
      </c>
      <c r="N545" s="98"/>
      <c r="O545" s="98"/>
      <c r="P545" s="98"/>
      <c r="Q545" s="90">
        <f t="shared" si="19"/>
        <v>140096.51</v>
      </c>
      <c r="R545" s="91">
        <f t="shared" si="20"/>
        <v>185.68613391984357</v>
      </c>
    </row>
    <row r="546" spans="1:18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766</v>
      </c>
      <c r="H546" s="99">
        <v>5915</v>
      </c>
      <c r="I546" s="97">
        <v>4</v>
      </c>
      <c r="J546" s="100">
        <f>'เลย '!F99</f>
        <v>929559.32</v>
      </c>
      <c r="K546" s="101">
        <f>SUM('เลย '!AO99)</f>
        <v>981042.22</v>
      </c>
      <c r="L546" s="102">
        <f>'เลย '!AP99</f>
        <v>1362508.1400000001</v>
      </c>
      <c r="M546" s="102">
        <f>'เลย '!AQ99</f>
        <v>1267685.78</v>
      </c>
      <c r="N546" s="98"/>
      <c r="O546" s="98"/>
      <c r="P546" s="98"/>
      <c r="Q546" s="90">
        <f t="shared" si="19"/>
        <v>94822.360000000102</v>
      </c>
      <c r="R546" s="91">
        <f t="shared" si="20"/>
        <v>230.34795266272192</v>
      </c>
    </row>
    <row r="547" spans="1:18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767</v>
      </c>
      <c r="H547" s="99">
        <v>3232</v>
      </c>
      <c r="I547" s="97">
        <v>3</v>
      </c>
      <c r="J547" s="100">
        <f>'เลย '!F100</f>
        <v>324045.73</v>
      </c>
      <c r="K547" s="101">
        <f>SUM('เลย '!AO100)</f>
        <v>327513.92</v>
      </c>
      <c r="L547" s="102">
        <f>'เลย '!AP100</f>
        <v>301320.23</v>
      </c>
      <c r="M547" s="102">
        <f>'เลย '!AQ100</f>
        <v>224139.05000000002</v>
      </c>
      <c r="N547" s="98"/>
      <c r="O547" s="98"/>
      <c r="P547" s="98"/>
      <c r="Q547" s="90">
        <f t="shared" si="19"/>
        <v>77181.179999999964</v>
      </c>
      <c r="R547" s="91">
        <f t="shared" si="20"/>
        <v>93.230269183168318</v>
      </c>
    </row>
    <row r="548" spans="1:18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768</v>
      </c>
      <c r="H548" s="99">
        <v>4642</v>
      </c>
      <c r="I548" s="97">
        <v>4</v>
      </c>
      <c r="J548" s="100">
        <f>'เลย '!F101</f>
        <v>225134.15</v>
      </c>
      <c r="K548" s="101">
        <f>SUM('เลย '!AO101)</f>
        <v>326958.45</v>
      </c>
      <c r="L548" s="102">
        <f>'เลย '!AP101</f>
        <v>927099.17999999993</v>
      </c>
      <c r="M548" s="102">
        <f>'เลย '!AQ101</f>
        <v>698210.36</v>
      </c>
      <c r="N548" s="98"/>
      <c r="O548" s="98"/>
      <c r="P548" s="98"/>
      <c r="Q548" s="90">
        <f t="shared" si="19"/>
        <v>228888.81999999995</v>
      </c>
      <c r="R548" s="91">
        <f t="shared" si="20"/>
        <v>199.71977165015079</v>
      </c>
    </row>
    <row r="549" spans="1:18" s="109" customForma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8426139.040000001</v>
      </c>
      <c r="K549" s="106">
        <f>SUM(K531:K548)</f>
        <v>10516719.77</v>
      </c>
      <c r="L549" s="106">
        <f>SUM(L531:L548)</f>
        <v>12368003.040000001</v>
      </c>
      <c r="M549" s="106">
        <f>SUM(M531:M548)</f>
        <v>10275211.609999999</v>
      </c>
      <c r="N549" s="104">
        <v>17</v>
      </c>
      <c r="O549" s="104">
        <v>17</v>
      </c>
      <c r="P549" s="104">
        <f>N549-O549</f>
        <v>0</v>
      </c>
      <c r="Q549" s="107">
        <f t="shared" si="19"/>
        <v>2092791.4300000016</v>
      </c>
      <c r="R549" s="108">
        <f>L549/H549</f>
        <v>166.64200595534837</v>
      </c>
    </row>
    <row r="550" spans="1:18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769</v>
      </c>
      <c r="H551" s="99">
        <v>2514</v>
      </c>
      <c r="I551" s="97">
        <v>2</v>
      </c>
      <c r="J551" s="100">
        <f>'เลย '!F102</f>
        <v>1068605.9099999999</v>
      </c>
      <c r="K551" s="101">
        <f>SUM('เลย '!AO102)</f>
        <v>973921.74999999988</v>
      </c>
      <c r="L551" s="102">
        <f>'เลย '!AP102</f>
        <v>758632.58</v>
      </c>
      <c r="M551" s="102">
        <f>'เลย '!AQ102</f>
        <v>521366.43</v>
      </c>
      <c r="N551" s="98"/>
      <c r="O551" s="98"/>
      <c r="P551" s="98"/>
      <c r="Q551" s="90">
        <f t="shared" si="19"/>
        <v>237266.14999999997</v>
      </c>
      <c r="R551" s="91">
        <f t="shared" si="20"/>
        <v>301.76315831344471</v>
      </c>
    </row>
    <row r="552" spans="1:18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770</v>
      </c>
      <c r="H552" s="99">
        <v>5396</v>
      </c>
      <c r="I552" s="97">
        <v>4</v>
      </c>
      <c r="J552" s="100">
        <f>'เลย '!F103</f>
        <v>340870.98</v>
      </c>
      <c r="K552" s="101">
        <f>SUM('เลย '!AO103)</f>
        <v>429459.61</v>
      </c>
      <c r="L552" s="102">
        <f>'เลย '!AP103</f>
        <v>827596.4</v>
      </c>
      <c r="M552" s="102">
        <f>'เลย '!AQ103</f>
        <v>804920.68</v>
      </c>
      <c r="N552" s="98"/>
      <c r="O552" s="98"/>
      <c r="P552" s="98"/>
      <c r="Q552" s="90">
        <f t="shared" si="19"/>
        <v>22675.719999999972</v>
      </c>
      <c r="R552" s="91">
        <f t="shared" si="20"/>
        <v>153.37220163083765</v>
      </c>
    </row>
    <row r="553" spans="1:18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771</v>
      </c>
      <c r="H553" s="99">
        <v>2862</v>
      </c>
      <c r="I553" s="97">
        <v>2</v>
      </c>
      <c r="J553" s="100">
        <f>'เลย '!F104</f>
        <v>394823.8</v>
      </c>
      <c r="K553" s="101">
        <f>SUM('เลย '!AO104)</f>
        <v>420385.37999999995</v>
      </c>
      <c r="L553" s="102">
        <f>'เลย '!AP104</f>
        <v>919061.37</v>
      </c>
      <c r="M553" s="102">
        <f>'เลย '!AQ104</f>
        <v>1640817.53</v>
      </c>
      <c r="N553" s="98"/>
      <c r="O553" s="98"/>
      <c r="P553" s="98"/>
      <c r="Q553" s="90">
        <f t="shared" si="19"/>
        <v>-721756.16000000003</v>
      </c>
      <c r="R553" s="91">
        <f t="shared" si="20"/>
        <v>321.12556603773584</v>
      </c>
    </row>
    <row r="554" spans="1:18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772</v>
      </c>
      <c r="H554" s="99">
        <v>3194</v>
      </c>
      <c r="I554" s="97">
        <v>3</v>
      </c>
      <c r="J554" s="100">
        <f>'เลย '!F105</f>
        <v>609513.66</v>
      </c>
      <c r="K554" s="232">
        <f>SUM('เลย '!AO105)</f>
        <v>757245.23</v>
      </c>
      <c r="L554" s="102">
        <f>'เลย '!AP105</f>
        <v>875674.78</v>
      </c>
      <c r="M554" s="102">
        <f>'เลย '!AQ105</f>
        <v>592521.05000000005</v>
      </c>
      <c r="N554" s="98"/>
      <c r="O554" s="98"/>
      <c r="P554" s="98"/>
      <c r="Q554" s="90">
        <f t="shared" si="19"/>
        <v>283153.73</v>
      </c>
      <c r="R554" s="91">
        <f t="shared" si="20"/>
        <v>274.16242329367566</v>
      </c>
    </row>
    <row r="555" spans="1:18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773</v>
      </c>
      <c r="H555" s="99">
        <v>4181</v>
      </c>
      <c r="I555" s="97">
        <v>3</v>
      </c>
      <c r="J555" s="100">
        <f>'เลย '!F106</f>
        <v>601742.61</v>
      </c>
      <c r="K555" s="101">
        <f>SUM('เลย '!AO106)</f>
        <v>649849.99</v>
      </c>
      <c r="L555" s="102">
        <f>'เลย '!AP106</f>
        <v>800366.42999999993</v>
      </c>
      <c r="M555" s="102">
        <f>'เลย '!AQ106</f>
        <v>589693.99</v>
      </c>
      <c r="N555" s="98"/>
      <c r="O555" s="98"/>
      <c r="P555" s="98"/>
      <c r="Q555" s="90">
        <f t="shared" si="19"/>
        <v>210672.43999999994</v>
      </c>
      <c r="R555" s="91">
        <f t="shared" si="20"/>
        <v>191.42942597464719</v>
      </c>
    </row>
    <row r="556" spans="1:18" s="109" customForma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3015556.96</v>
      </c>
      <c r="K556" s="106">
        <f>SUM(K550:K555)</f>
        <v>3230861.96</v>
      </c>
      <c r="L556" s="106">
        <f>SUM(L550:L555)</f>
        <v>4181331.5599999996</v>
      </c>
      <c r="M556" s="106">
        <f>SUM(M550:M555)</f>
        <v>4149319.6800000006</v>
      </c>
      <c r="N556" s="104">
        <v>5</v>
      </c>
      <c r="O556" s="104">
        <v>5</v>
      </c>
      <c r="P556" s="104">
        <f>N556-O556</f>
        <v>0</v>
      </c>
      <c r="Q556" s="107">
        <f t="shared" si="19"/>
        <v>32011.879999998957</v>
      </c>
      <c r="R556" s="108">
        <f>L556/H556</f>
        <v>230.41447952829665</v>
      </c>
    </row>
    <row r="557" spans="1:18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774</v>
      </c>
      <c r="H558" s="99">
        <v>4592</v>
      </c>
      <c r="I558" s="97">
        <v>4</v>
      </c>
      <c r="J558" s="100">
        <f>'เลย '!F107</f>
        <v>822709.2</v>
      </c>
      <c r="K558" s="101">
        <f>SUM('เลย '!AO107)</f>
        <v>987130.37</v>
      </c>
      <c r="L558" s="102">
        <f>'เลย '!AP107</f>
        <v>1173353.27</v>
      </c>
      <c r="M558" s="102">
        <f>'เลย '!AQ107</f>
        <v>775540.67999999993</v>
      </c>
      <c r="N558" s="98"/>
      <c r="O558" s="98"/>
      <c r="P558" s="98"/>
      <c r="Q558" s="90">
        <f t="shared" si="19"/>
        <v>397812.59000000008</v>
      </c>
      <c r="R558" s="91">
        <f t="shared" si="20"/>
        <v>255.52118249128921</v>
      </c>
    </row>
    <row r="559" spans="1:18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775</v>
      </c>
      <c r="H559" s="99">
        <v>1410</v>
      </c>
      <c r="I559" s="97">
        <v>1</v>
      </c>
      <c r="J559" s="100">
        <f>'เลย '!F108</f>
        <v>792646.21</v>
      </c>
      <c r="K559" s="101">
        <f>SUM('เลย '!AO108)</f>
        <v>895544.78</v>
      </c>
      <c r="L559" s="102">
        <f>'เลย '!AP108</f>
        <v>1010996.51</v>
      </c>
      <c r="M559" s="102">
        <f>'เลย '!AQ108</f>
        <v>840132.19</v>
      </c>
      <c r="N559" s="98"/>
      <c r="O559" s="98"/>
      <c r="P559" s="98"/>
      <c r="Q559" s="90">
        <f t="shared" si="19"/>
        <v>170864.32000000007</v>
      </c>
      <c r="R559" s="91">
        <f>L559/H559</f>
        <v>717.01880141843969</v>
      </c>
    </row>
    <row r="560" spans="1:18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776</v>
      </c>
      <c r="H560" s="99">
        <v>4166</v>
      </c>
      <c r="I560" s="97">
        <v>3</v>
      </c>
      <c r="J560" s="100">
        <f>'เลย '!F109</f>
        <v>474848.05</v>
      </c>
      <c r="K560" s="101">
        <f>SUM('เลย '!AO109)</f>
        <v>485106.74999999994</v>
      </c>
      <c r="L560" s="102">
        <f>'เลย '!AP109</f>
        <v>673102.8</v>
      </c>
      <c r="M560" s="102">
        <f>'เลย '!AQ109</f>
        <v>538304.57999999996</v>
      </c>
      <c r="N560" s="98"/>
      <c r="O560" s="98"/>
      <c r="P560" s="98"/>
      <c r="Q560" s="90">
        <f t="shared" si="19"/>
        <v>134798.22000000009</v>
      </c>
      <c r="R560" s="91">
        <f t="shared" si="20"/>
        <v>161.57052328372541</v>
      </c>
    </row>
    <row r="561" spans="1:18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777</v>
      </c>
      <c r="H561" s="99">
        <v>3743</v>
      </c>
      <c r="I561" s="97">
        <v>3</v>
      </c>
      <c r="J561" s="100">
        <f>'เลย '!F110</f>
        <v>779141.55</v>
      </c>
      <c r="K561" s="101">
        <f>SUM('เลย '!AO110)</f>
        <v>768827.74000000011</v>
      </c>
      <c r="L561" s="102">
        <f>'เลย '!AP110</f>
        <v>884804.37</v>
      </c>
      <c r="M561" s="102">
        <f>'เลย '!AQ110</f>
        <v>795095.47</v>
      </c>
      <c r="N561" s="98"/>
      <c r="O561" s="98"/>
      <c r="P561" s="98"/>
      <c r="Q561" s="90">
        <f t="shared" si="19"/>
        <v>89708.900000000023</v>
      </c>
      <c r="R561" s="91">
        <f t="shared" si="20"/>
        <v>236.38909163772374</v>
      </c>
    </row>
    <row r="562" spans="1:18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778</v>
      </c>
      <c r="H562" s="99">
        <v>1729</v>
      </c>
      <c r="I562" s="97">
        <v>2</v>
      </c>
      <c r="J562" s="100">
        <f>'เลย '!F111</f>
        <v>452584.92</v>
      </c>
      <c r="K562" s="101">
        <f>SUM('เลย '!AO111)</f>
        <v>484354.6</v>
      </c>
      <c r="L562" s="102">
        <f>'เลย '!AP111</f>
        <v>543951.11</v>
      </c>
      <c r="M562" s="102">
        <f>'เลย '!AQ111</f>
        <v>392758.61</v>
      </c>
      <c r="N562" s="98"/>
      <c r="O562" s="98"/>
      <c r="P562" s="98"/>
      <c r="Q562" s="90">
        <f t="shared" si="19"/>
        <v>151192.5</v>
      </c>
      <c r="R562" s="91">
        <f t="shared" si="20"/>
        <v>314.60445922498553</v>
      </c>
    </row>
    <row r="563" spans="1:18" s="109" customForma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3321929.9299999997</v>
      </c>
      <c r="K563" s="106">
        <f>SUM(K557:K562)</f>
        <v>3620964.24</v>
      </c>
      <c r="L563" s="106">
        <f>SUM(L557:L562)</f>
        <v>4286208.0600000005</v>
      </c>
      <c r="M563" s="106">
        <f>SUM(M557:M562)</f>
        <v>3341831.53</v>
      </c>
      <c r="N563" s="104">
        <v>5</v>
      </c>
      <c r="O563" s="104">
        <v>5</v>
      </c>
      <c r="P563" s="104">
        <f>N563-O563</f>
        <v>0</v>
      </c>
      <c r="Q563" s="107">
        <f t="shared" si="19"/>
        <v>944376.53000000073</v>
      </c>
      <c r="R563" s="108">
        <f>L563/H563</f>
        <v>274.0542237851663</v>
      </c>
    </row>
    <row r="564" spans="1:18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779</v>
      </c>
      <c r="H565" s="99">
        <v>5248</v>
      </c>
      <c r="I565" s="97">
        <v>4</v>
      </c>
      <c r="J565" s="100">
        <f>'เลย '!F112</f>
        <v>326540.03000000003</v>
      </c>
      <c r="K565" s="101">
        <f>SUM('เลย '!AO112)</f>
        <v>285685.57999999996</v>
      </c>
      <c r="L565" s="102">
        <f>'เลย '!AP112</f>
        <v>1270927.03</v>
      </c>
      <c r="M565" s="102">
        <f>'เลย '!AQ112</f>
        <v>1140438.53</v>
      </c>
      <c r="N565" s="98"/>
      <c r="O565" s="98"/>
      <c r="P565" s="98"/>
      <c r="Q565" s="90">
        <f t="shared" si="19"/>
        <v>130488.5</v>
      </c>
      <c r="R565" s="91">
        <f t="shared" si="20"/>
        <v>242.17359565548782</v>
      </c>
    </row>
    <row r="566" spans="1:18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780</v>
      </c>
      <c r="H566" s="99">
        <v>5149</v>
      </c>
      <c r="I566" s="97">
        <v>4</v>
      </c>
      <c r="J566" s="100">
        <f>'เลย '!F113</f>
        <v>1508727.91</v>
      </c>
      <c r="K566" s="101">
        <f>SUM('เลย '!AO113)</f>
        <v>941748.32999999984</v>
      </c>
      <c r="L566" s="102">
        <f>'เลย '!AP113</f>
        <v>955300.77</v>
      </c>
      <c r="M566" s="102">
        <f>'เลย '!AQ113</f>
        <v>328350.33999999997</v>
      </c>
      <c r="N566" s="98"/>
      <c r="O566" s="98"/>
      <c r="P566" s="98"/>
      <c r="Q566" s="90">
        <f t="shared" si="19"/>
        <v>626950.43000000005</v>
      </c>
      <c r="R566" s="91">
        <f t="shared" si="20"/>
        <v>185.53132064478541</v>
      </c>
    </row>
    <row r="567" spans="1:18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781</v>
      </c>
      <c r="H567" s="99">
        <v>2799</v>
      </c>
      <c r="I567" s="97">
        <v>2</v>
      </c>
      <c r="J567" s="100">
        <f>'เลย '!F114</f>
        <v>711725.86</v>
      </c>
      <c r="K567" s="101">
        <f>SUM('เลย '!AO114)</f>
        <v>668873.76</v>
      </c>
      <c r="L567" s="102">
        <f>'เลย '!AP114</f>
        <v>498424.01</v>
      </c>
      <c r="M567" s="102">
        <f>'เลย '!AQ114</f>
        <v>559450.71</v>
      </c>
      <c r="N567" s="98"/>
      <c r="O567" s="98"/>
      <c r="P567" s="98"/>
      <c r="Q567" s="90">
        <f t="shared" si="19"/>
        <v>-61026.699999999953</v>
      </c>
      <c r="R567" s="91">
        <f t="shared" si="20"/>
        <v>178.07217220435871</v>
      </c>
    </row>
    <row r="568" spans="1:18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782</v>
      </c>
      <c r="H568" s="99">
        <v>4310</v>
      </c>
      <c r="I568" s="97">
        <v>3</v>
      </c>
      <c r="J568" s="100">
        <f>'เลย '!F115</f>
        <v>707313.59</v>
      </c>
      <c r="K568" s="101">
        <f>SUM('เลย '!AO115)</f>
        <v>635294.15</v>
      </c>
      <c r="L568" s="102">
        <f>'เลย '!AP115</f>
        <v>942548.35</v>
      </c>
      <c r="M568" s="102">
        <f>'เลย '!AQ115</f>
        <v>888315.97</v>
      </c>
      <c r="N568" s="98"/>
      <c r="O568" s="98"/>
      <c r="P568" s="98"/>
      <c r="Q568" s="90">
        <f t="shared" si="19"/>
        <v>54232.380000000005</v>
      </c>
      <c r="R568" s="91">
        <f t="shared" si="20"/>
        <v>218.68871229698377</v>
      </c>
    </row>
    <row r="569" spans="1:18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783</v>
      </c>
      <c r="H569" s="99">
        <v>1491</v>
      </c>
      <c r="I569" s="97">
        <v>1</v>
      </c>
      <c r="J569" s="100">
        <f>'เลย '!F116</f>
        <v>488611.76</v>
      </c>
      <c r="K569" s="101">
        <f>SUM('เลย '!AO116)</f>
        <v>499258.37</v>
      </c>
      <c r="L569" s="102">
        <f>'เลย '!AP116</f>
        <v>263603</v>
      </c>
      <c r="M569" s="102">
        <f>'เลย '!AQ116</f>
        <v>168681.38999999998</v>
      </c>
      <c r="N569" s="98"/>
      <c r="O569" s="98"/>
      <c r="P569" s="98"/>
      <c r="Q569" s="90">
        <f t="shared" si="19"/>
        <v>94921.610000000015</v>
      </c>
      <c r="R569" s="91">
        <f t="shared" si="20"/>
        <v>176.7961099932931</v>
      </c>
    </row>
    <row r="570" spans="1:18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784</v>
      </c>
      <c r="H570" s="99">
        <v>4741</v>
      </c>
      <c r="I570" s="97">
        <v>4</v>
      </c>
      <c r="J570" s="100">
        <f>'เลย '!F117</f>
        <v>1338692.44</v>
      </c>
      <c r="K570" s="101">
        <f>SUM('เลย '!AO117)</f>
        <v>1417712.0299999998</v>
      </c>
      <c r="L570" s="102">
        <f>'เลย '!AP117</f>
        <v>2010138.12</v>
      </c>
      <c r="M570" s="102">
        <f>'เลย '!AQ117</f>
        <v>956926.33</v>
      </c>
      <c r="N570" s="98"/>
      <c r="O570" s="98"/>
      <c r="P570" s="98"/>
      <c r="Q570" s="90">
        <f t="shared" si="19"/>
        <v>1053211.79</v>
      </c>
      <c r="R570" s="91">
        <f t="shared" si="20"/>
        <v>423.99032271672644</v>
      </c>
    </row>
    <row r="571" spans="1:18" s="109" customForma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5081611.59</v>
      </c>
      <c r="K571" s="106">
        <f>SUM(K564:K570)</f>
        <v>4448572.22</v>
      </c>
      <c r="L571" s="106">
        <f>SUM(L564:L570)</f>
        <v>5940941.2799999993</v>
      </c>
      <c r="M571" s="106">
        <f>SUM(M564:M570)</f>
        <v>4042163.27</v>
      </c>
      <c r="N571" s="104">
        <v>6</v>
      </c>
      <c r="O571" s="104">
        <v>6</v>
      </c>
      <c r="P571" s="104">
        <f>N571-O571</f>
        <v>0</v>
      </c>
      <c r="Q571" s="107">
        <f t="shared" si="19"/>
        <v>1898778.0099999993</v>
      </c>
      <c r="R571" s="108">
        <f>L571/H571</f>
        <v>250.27134889207176</v>
      </c>
    </row>
    <row r="572" spans="1:18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785</v>
      </c>
      <c r="H573" s="99">
        <v>3544</v>
      </c>
      <c r="I573" s="97">
        <v>3</v>
      </c>
      <c r="J573" s="100">
        <f>'เลย '!F118</f>
        <v>1045873.84</v>
      </c>
      <c r="K573" s="101">
        <f>SUM('เลย '!AO118)</f>
        <v>1038695.3500000001</v>
      </c>
      <c r="L573" s="102">
        <f>'เลย '!AP118</f>
        <v>753878.52</v>
      </c>
      <c r="M573" s="102">
        <f>'เลย '!AQ118</f>
        <v>446101.89</v>
      </c>
      <c r="N573" s="98"/>
      <c r="O573" s="98"/>
      <c r="P573" s="98"/>
      <c r="Q573" s="90">
        <f t="shared" si="19"/>
        <v>307776.63</v>
      </c>
      <c r="R573" s="91">
        <f t="shared" si="20"/>
        <v>212.71967268623024</v>
      </c>
    </row>
    <row r="574" spans="1:18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786</v>
      </c>
      <c r="H574" s="99">
        <v>3372</v>
      </c>
      <c r="I574" s="97">
        <v>3</v>
      </c>
      <c r="J574" s="100">
        <f>'เลย '!F119</f>
        <v>1349655.77</v>
      </c>
      <c r="K574" s="101">
        <f>SUM('เลย '!AO119)</f>
        <v>1446984.3</v>
      </c>
      <c r="L574" s="102">
        <f>'เลย '!AP119</f>
        <v>891248.33000000007</v>
      </c>
      <c r="M574" s="102">
        <f>'เลย '!AQ119</f>
        <v>566881.9</v>
      </c>
      <c r="N574" s="98"/>
      <c r="O574" s="98"/>
      <c r="P574" s="98"/>
      <c r="Q574" s="90">
        <f t="shared" si="19"/>
        <v>324366.43000000005</v>
      </c>
      <c r="R574" s="91">
        <f t="shared" si="20"/>
        <v>264.30852016607355</v>
      </c>
    </row>
    <row r="575" spans="1:18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787</v>
      </c>
      <c r="H575" s="99">
        <v>3603</v>
      </c>
      <c r="I575" s="97">
        <v>3</v>
      </c>
      <c r="J575" s="100">
        <f>'เลย '!F120</f>
        <v>1103976.1299999999</v>
      </c>
      <c r="K575" s="101">
        <f>SUM('เลย '!AO120)</f>
        <v>1086165.48</v>
      </c>
      <c r="L575" s="102">
        <f>'เลย '!AP120</f>
        <v>965215.6</v>
      </c>
      <c r="M575" s="102">
        <f>'เลย '!AQ120</f>
        <v>597979.1399999999</v>
      </c>
      <c r="N575" s="98"/>
      <c r="O575" s="98"/>
      <c r="P575" s="98"/>
      <c r="Q575" s="90">
        <f t="shared" si="19"/>
        <v>367236.46000000008</v>
      </c>
      <c r="R575" s="91">
        <f t="shared" si="20"/>
        <v>267.89220094365805</v>
      </c>
    </row>
    <row r="576" spans="1:18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788</v>
      </c>
      <c r="H576" s="99">
        <v>4008</v>
      </c>
      <c r="I576" s="97">
        <v>3</v>
      </c>
      <c r="J576" s="100">
        <f>'เลย '!F121</f>
        <v>1012249.19</v>
      </c>
      <c r="K576" s="101">
        <f>SUM('เลย '!AO121)</f>
        <v>1174020.53</v>
      </c>
      <c r="L576" s="102">
        <f>'เลย '!AP121</f>
        <v>998190.22</v>
      </c>
      <c r="M576" s="102">
        <f>'เลย '!AQ121</f>
        <v>750205.39999999991</v>
      </c>
      <c r="N576" s="98"/>
      <c r="O576" s="98"/>
      <c r="P576" s="98"/>
      <c r="Q576" s="90">
        <f t="shared" si="19"/>
        <v>247984.82000000007</v>
      </c>
      <c r="R576" s="91">
        <f t="shared" si="20"/>
        <v>249.04945608782435</v>
      </c>
    </row>
    <row r="577" spans="1:18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789</v>
      </c>
      <c r="H577" s="99">
        <v>1495</v>
      </c>
      <c r="I577" s="97">
        <v>1</v>
      </c>
      <c r="J577" s="100">
        <f>'เลย '!F122</f>
        <v>563259.9</v>
      </c>
      <c r="K577" s="101">
        <f>SUM('เลย '!AO122)</f>
        <v>692886.13</v>
      </c>
      <c r="L577" s="102">
        <f>'เลย '!AP122</f>
        <v>602758.5</v>
      </c>
      <c r="M577" s="102">
        <f>'เลย '!AQ122</f>
        <v>383827.13</v>
      </c>
      <c r="N577" s="98"/>
      <c r="O577" s="98"/>
      <c r="P577" s="98"/>
      <c r="Q577" s="90">
        <f t="shared" si="19"/>
        <v>218931.37</v>
      </c>
      <c r="R577" s="91">
        <f t="shared" si="20"/>
        <v>403.18294314381274</v>
      </c>
    </row>
    <row r="578" spans="1:18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790</v>
      </c>
      <c r="H578" s="99">
        <v>2456</v>
      </c>
      <c r="I578" s="97">
        <v>2</v>
      </c>
      <c r="J578" s="100">
        <f>'เลย '!F123</f>
        <v>655847.89</v>
      </c>
      <c r="K578" s="101">
        <f>SUM('เลย '!AO123)</f>
        <v>770670.06</v>
      </c>
      <c r="L578" s="102">
        <f>'เลย '!AP123</f>
        <v>618649.96</v>
      </c>
      <c r="M578" s="102">
        <f>'เลย '!AQ123</f>
        <v>373852.02999999997</v>
      </c>
      <c r="N578" s="98"/>
      <c r="O578" s="98"/>
      <c r="P578" s="98"/>
      <c r="Q578" s="90">
        <f t="shared" si="19"/>
        <v>244797.93</v>
      </c>
      <c r="R578" s="91">
        <f t="shared" si="20"/>
        <v>251.89330618892507</v>
      </c>
    </row>
    <row r="579" spans="1:18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791</v>
      </c>
      <c r="H579" s="99">
        <v>3265</v>
      </c>
      <c r="I579" s="97">
        <v>3</v>
      </c>
      <c r="J579" s="100">
        <f>'เลย '!F124</f>
        <v>841417.89</v>
      </c>
      <c r="K579" s="101">
        <f>SUM('เลย '!AO124)</f>
        <v>1053297.7</v>
      </c>
      <c r="L579" s="102">
        <f>'เลย '!AP124</f>
        <v>692421.09000000008</v>
      </c>
      <c r="M579" s="102">
        <f>'เลย '!AQ124</f>
        <v>426481.49</v>
      </c>
      <c r="N579" s="98"/>
      <c r="O579" s="98"/>
      <c r="P579" s="98"/>
      <c r="Q579" s="90">
        <f t="shared" si="19"/>
        <v>265939.60000000009</v>
      </c>
      <c r="R579" s="91">
        <f t="shared" si="20"/>
        <v>212.07384073506893</v>
      </c>
    </row>
    <row r="580" spans="1:18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792</v>
      </c>
      <c r="H580" s="99">
        <v>2444</v>
      </c>
      <c r="I580" s="97">
        <v>2</v>
      </c>
      <c r="J580" s="100">
        <f>'เลย '!F125</f>
        <v>550588.65</v>
      </c>
      <c r="K580" s="101">
        <f>SUM('เลย '!AO125)</f>
        <v>577157.21</v>
      </c>
      <c r="L580" s="102">
        <f>'เลย '!AP125</f>
        <v>680544.98</v>
      </c>
      <c r="M580" s="102">
        <f>'เลย '!AQ125</f>
        <v>422609.16</v>
      </c>
      <c r="N580" s="98"/>
      <c r="O580" s="98"/>
      <c r="P580" s="98"/>
      <c r="Q580" s="90">
        <f t="shared" si="19"/>
        <v>257935.82</v>
      </c>
      <c r="R580" s="91">
        <f t="shared" si="20"/>
        <v>278.45539279869064</v>
      </c>
    </row>
    <row r="581" spans="1:18" s="109" customForma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7122869.2599999998</v>
      </c>
      <c r="K581" s="106">
        <f>SUM(K572:K580)</f>
        <v>7839876.7599999998</v>
      </c>
      <c r="L581" s="106">
        <f>SUM(L572:L580)</f>
        <v>6202907.1999999993</v>
      </c>
      <c r="M581" s="106">
        <f>SUM(M572:M580)</f>
        <v>3967938.1399999997</v>
      </c>
      <c r="N581" s="104">
        <v>8</v>
      </c>
      <c r="O581" s="104">
        <v>8</v>
      </c>
      <c r="P581" s="104">
        <f>N581-O581</f>
        <v>0</v>
      </c>
      <c r="Q581" s="107">
        <f t="shared" si="19"/>
        <v>2234969.0599999996</v>
      </c>
      <c r="R581" s="108">
        <f>L581/H581</f>
        <v>256.45624509033775</v>
      </c>
    </row>
    <row r="582" spans="1:18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793</v>
      </c>
      <c r="H583" s="99">
        <v>5041</v>
      </c>
      <c r="I583" s="97">
        <v>4</v>
      </c>
      <c r="J583" s="100">
        <f>'เลย '!F126</f>
        <v>268931.76</v>
      </c>
      <c r="K583" s="101">
        <f>SUM('เลย '!AO126)</f>
        <v>295488.7</v>
      </c>
      <c r="L583" s="102">
        <f>'เลย '!AP126</f>
        <v>774342.03</v>
      </c>
      <c r="M583" s="102">
        <f>'เลย '!AQ126</f>
        <v>829892.31</v>
      </c>
      <c r="N583" s="98"/>
      <c r="O583" s="98"/>
      <c r="P583" s="98"/>
      <c r="Q583" s="90">
        <f t="shared" ref="Q583:Q645" si="21">L583-M583</f>
        <v>-55550.280000000028</v>
      </c>
      <c r="R583" s="91">
        <f t="shared" ref="R583:R645" si="22">L583/H583</f>
        <v>153.60881372743503</v>
      </c>
    </row>
    <row r="584" spans="1:18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794</v>
      </c>
      <c r="H584" s="99">
        <v>2924</v>
      </c>
      <c r="I584" s="97">
        <v>2</v>
      </c>
      <c r="J584" s="100">
        <f>'เลย '!F127</f>
        <v>566870.99</v>
      </c>
      <c r="K584" s="101">
        <f>SUM('เลย '!AO127)</f>
        <v>597381.69000000006</v>
      </c>
      <c r="L584" s="102">
        <f>'เลย '!AP127</f>
        <v>616050.78</v>
      </c>
      <c r="M584" s="102">
        <f>'เลย '!AQ127</f>
        <v>733068.75</v>
      </c>
      <c r="N584" s="98"/>
      <c r="O584" s="98"/>
      <c r="P584" s="98"/>
      <c r="Q584" s="90">
        <f t="shared" si="21"/>
        <v>-117017.96999999997</v>
      </c>
      <c r="R584" s="91">
        <f t="shared" si="22"/>
        <v>210.68768125854993</v>
      </c>
    </row>
    <row r="585" spans="1:18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795</v>
      </c>
      <c r="H585" s="99">
        <v>5642</v>
      </c>
      <c r="I585" s="97">
        <v>4</v>
      </c>
      <c r="J585" s="100">
        <f>'เลย '!F128</f>
        <v>847649.74</v>
      </c>
      <c r="K585" s="101">
        <f>SUM('เลย '!AO128)</f>
        <v>924167.83</v>
      </c>
      <c r="L585" s="102">
        <f>'เลย '!AP128</f>
        <v>804832.8</v>
      </c>
      <c r="M585" s="102">
        <f>'เลย '!AQ128</f>
        <v>1111996.51</v>
      </c>
      <c r="N585" s="98"/>
      <c r="O585" s="98"/>
      <c r="P585" s="98"/>
      <c r="Q585" s="90">
        <f t="shared" si="21"/>
        <v>-307163.70999999996</v>
      </c>
      <c r="R585" s="91">
        <f t="shared" si="22"/>
        <v>142.6502658631691</v>
      </c>
    </row>
    <row r="586" spans="1:18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796</v>
      </c>
      <c r="H586" s="99">
        <v>2953</v>
      </c>
      <c r="I586" s="97">
        <v>2</v>
      </c>
      <c r="J586" s="100">
        <f>'เลย '!F129</f>
        <v>571393.26</v>
      </c>
      <c r="K586" s="101">
        <f>SUM('เลย '!AO129)</f>
        <v>595843.26</v>
      </c>
      <c r="L586" s="102">
        <f>'เลย '!AP129</f>
        <v>600654.65</v>
      </c>
      <c r="M586" s="102">
        <f>'เลย '!AQ129</f>
        <v>693013.89</v>
      </c>
      <c r="N586" s="98"/>
      <c r="O586" s="98"/>
      <c r="P586" s="98"/>
      <c r="Q586" s="90">
        <f t="shared" si="21"/>
        <v>-92359.239999999991</v>
      </c>
      <c r="R586" s="91">
        <f t="shared" si="22"/>
        <v>203.40489332881816</v>
      </c>
    </row>
    <row r="587" spans="1:18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797</v>
      </c>
      <c r="H587" s="99">
        <v>2821</v>
      </c>
      <c r="I587" s="97">
        <v>2</v>
      </c>
      <c r="J587" s="100">
        <f>'เลย '!F130</f>
        <v>186888.93</v>
      </c>
      <c r="K587" s="101">
        <f>SUM('เลย '!AO130)</f>
        <v>208870.93</v>
      </c>
      <c r="L587" s="102">
        <f>'เลย '!AP130</f>
        <v>225480.34</v>
      </c>
      <c r="M587" s="102">
        <f>'เลย '!AQ130</f>
        <v>286739.59999999998</v>
      </c>
      <c r="N587" s="98"/>
      <c r="O587" s="98"/>
      <c r="P587" s="98"/>
      <c r="Q587" s="90">
        <f t="shared" si="21"/>
        <v>-61259.25999999998</v>
      </c>
      <c r="R587" s="91">
        <f t="shared" si="22"/>
        <v>79.929223679546254</v>
      </c>
    </row>
    <row r="588" spans="1:18" s="109" customForma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2441734.6800000002</v>
      </c>
      <c r="K588" s="106">
        <f>SUM(K582:K587)</f>
        <v>2621752.4100000006</v>
      </c>
      <c r="L588" s="106">
        <f>SUM(L582:L587)</f>
        <v>3021360.6</v>
      </c>
      <c r="M588" s="106">
        <f>SUM(M582:M587)</f>
        <v>3654711.0600000005</v>
      </c>
      <c r="N588" s="104">
        <v>5</v>
      </c>
      <c r="O588" s="104">
        <v>5</v>
      </c>
      <c r="P588" s="104">
        <f>N588-O588</f>
        <v>0</v>
      </c>
      <c r="Q588" s="107">
        <f t="shared" si="21"/>
        <v>-633350.46000000043</v>
      </c>
      <c r="R588" s="108">
        <f t="shared" si="22"/>
        <v>155.89291574222176</v>
      </c>
    </row>
    <row r="589" spans="1:18" s="109" customFormat="1" ht="25.2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73009040.700000018</v>
      </c>
      <c r="K589" s="122">
        <f t="shared" si="23"/>
        <v>80983586.260000005</v>
      </c>
      <c r="L589" s="121">
        <f t="shared" si="23"/>
        <v>91285833.620000005</v>
      </c>
      <c r="M589" s="121">
        <f t="shared" si="23"/>
        <v>79277650.090000004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12008183.530000001</v>
      </c>
      <c r="R589" s="108">
        <f t="shared" si="22"/>
        <v>225.01209934605725</v>
      </c>
    </row>
    <row r="590" spans="1:18" ht="25.8" thickTop="1" thickBot="1" x14ac:dyDescent="0.75">
      <c r="A590" s="123"/>
      <c r="B590" s="124"/>
      <c r="C590" s="124"/>
      <c r="D590" s="124"/>
      <c r="E590" s="359" t="s">
        <v>408</v>
      </c>
      <c r="F590" s="360"/>
      <c r="G590" s="361"/>
      <c r="H590" s="125"/>
      <c r="I590" s="123"/>
      <c r="J590" s="126">
        <f>J589/O589</f>
        <v>574874.33622047259</v>
      </c>
      <c r="K590" s="127">
        <f>K589/O589</f>
        <v>637666.0335433071</v>
      </c>
      <c r="L590" s="126">
        <f>L589/O589</f>
        <v>718786.09149606305</v>
      </c>
      <c r="M590" s="126">
        <f>M589/O589</f>
        <v>624233.46527559054</v>
      </c>
      <c r="N590" s="173"/>
      <c r="O590" s="173"/>
      <c r="P590" s="173"/>
      <c r="Q590" s="90">
        <f t="shared" si="21"/>
        <v>94552.626220472506</v>
      </c>
    </row>
    <row r="591" spans="1:18" ht="25.2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1009</v>
      </c>
      <c r="H592" s="99">
        <v>4149</v>
      </c>
      <c r="I592" s="97">
        <v>3</v>
      </c>
      <c r="J592" s="100">
        <f>หนองคาย!F12</f>
        <v>502391.41</v>
      </c>
      <c r="K592" s="101">
        <f>หนองคาย!AI12</f>
        <v>558396.44999999995</v>
      </c>
      <c r="L592" s="102">
        <f>หนองคาย!AJ12</f>
        <v>1002021.6699999999</v>
      </c>
      <c r="M592" s="102">
        <f>หนองคาย!AK12</f>
        <v>914726.88</v>
      </c>
      <c r="N592" s="98"/>
      <c r="O592" s="98"/>
      <c r="P592" s="98"/>
      <c r="Q592" s="90">
        <f t="shared" si="21"/>
        <v>87294.789999999921</v>
      </c>
      <c r="R592" s="91">
        <f t="shared" si="22"/>
        <v>241.50919980718243</v>
      </c>
    </row>
    <row r="593" spans="1:18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1010</v>
      </c>
      <c r="H593" s="99">
        <v>4404</v>
      </c>
      <c r="I593" s="97">
        <v>3</v>
      </c>
      <c r="J593" s="100">
        <f>หนองคาย!F13</f>
        <v>121206.03</v>
      </c>
      <c r="K593" s="101">
        <f>หนองคาย!AI13</f>
        <v>219308.6</v>
      </c>
      <c r="L593" s="102">
        <f>หนองคาย!AJ13</f>
        <v>772654.23</v>
      </c>
      <c r="M593" s="102">
        <f>หนองคาย!AK13</f>
        <v>931727.16999999993</v>
      </c>
      <c r="N593" s="98"/>
      <c r="O593" s="98"/>
      <c r="P593" s="98"/>
      <c r="Q593" s="90">
        <f t="shared" si="21"/>
        <v>-159072.93999999994</v>
      </c>
      <c r="R593" s="91">
        <f t="shared" si="22"/>
        <v>175.44373978201634</v>
      </c>
    </row>
    <row r="594" spans="1:18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1011</v>
      </c>
      <c r="H594" s="99">
        <v>2830</v>
      </c>
      <c r="I594" s="97">
        <v>2</v>
      </c>
      <c r="J594" s="100">
        <f>หนองคาย!F14</f>
        <v>453552.4</v>
      </c>
      <c r="K594" s="101">
        <f>หนองคาย!AI14</f>
        <v>502859.75</v>
      </c>
      <c r="L594" s="102">
        <f>หนองคาย!AJ14</f>
        <v>1120643.26</v>
      </c>
      <c r="M594" s="102">
        <f>หนองคาย!AK14</f>
        <v>645859.47</v>
      </c>
      <c r="N594" s="98"/>
      <c r="O594" s="98"/>
      <c r="P594" s="98"/>
      <c r="Q594" s="90">
        <f t="shared" si="21"/>
        <v>474783.79000000004</v>
      </c>
      <c r="R594" s="91">
        <f t="shared" si="22"/>
        <v>395.98701766784455</v>
      </c>
    </row>
    <row r="595" spans="1:18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1012</v>
      </c>
      <c r="H595" s="99">
        <v>4180</v>
      </c>
      <c r="I595" s="97">
        <v>3</v>
      </c>
      <c r="J595" s="100">
        <f>หนองคาย!F15</f>
        <v>417403.23</v>
      </c>
      <c r="K595" s="101">
        <f>หนองคาย!AI15</f>
        <v>533761.27</v>
      </c>
      <c r="L595" s="102">
        <f>หนองคาย!AJ15</f>
        <v>986531.33</v>
      </c>
      <c r="M595" s="102">
        <f>หนองคาย!AK15</f>
        <v>1120169.26</v>
      </c>
      <c r="N595" s="98"/>
      <c r="O595" s="98"/>
      <c r="P595" s="98"/>
      <c r="Q595" s="90">
        <f t="shared" si="21"/>
        <v>-133637.93000000005</v>
      </c>
      <c r="R595" s="91">
        <f t="shared" si="22"/>
        <v>236.01227990430621</v>
      </c>
    </row>
    <row r="596" spans="1:18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1013</v>
      </c>
      <c r="H596" s="99">
        <v>7166</v>
      </c>
      <c r="I596" s="97">
        <v>5</v>
      </c>
      <c r="J596" s="100">
        <f>หนองคาย!F16</f>
        <v>923843.88</v>
      </c>
      <c r="K596" s="101">
        <f>หนองคาย!AI16</f>
        <v>1048033.6499999999</v>
      </c>
      <c r="L596" s="102">
        <f>หนองคาย!AJ16</f>
        <v>836568.04</v>
      </c>
      <c r="M596" s="102">
        <f>หนองคาย!AK16</f>
        <v>1094845.96</v>
      </c>
      <c r="N596" s="98"/>
      <c r="O596" s="98"/>
      <c r="P596" s="98"/>
      <c r="Q596" s="90">
        <f t="shared" si="21"/>
        <v>-258277.91999999993</v>
      </c>
      <c r="R596" s="91">
        <f t="shared" si="22"/>
        <v>116.74128384035724</v>
      </c>
    </row>
    <row r="597" spans="1:18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1014</v>
      </c>
      <c r="H597" s="99">
        <v>6340</v>
      </c>
      <c r="I597" s="97">
        <v>5</v>
      </c>
      <c r="J597" s="100">
        <f>หนองคาย!F17</f>
        <v>245296.26</v>
      </c>
      <c r="K597" s="101">
        <f>หนองคาย!AI17</f>
        <v>340730.69</v>
      </c>
      <c r="L597" s="102">
        <f>หนองคาย!AJ17</f>
        <v>775161.53</v>
      </c>
      <c r="M597" s="102">
        <f>หนองคาย!AK17</f>
        <v>1002294.7499999999</v>
      </c>
      <c r="N597" s="98"/>
      <c r="O597" s="98"/>
      <c r="P597" s="98"/>
      <c r="Q597" s="90">
        <f t="shared" si="21"/>
        <v>-227133.21999999986</v>
      </c>
      <c r="R597" s="91">
        <f t="shared" si="22"/>
        <v>122.26522555205048</v>
      </c>
    </row>
    <row r="598" spans="1:18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1015</v>
      </c>
      <c r="H598" s="99">
        <v>2131</v>
      </c>
      <c r="I598" s="97">
        <v>2</v>
      </c>
      <c r="J598" s="100">
        <f>หนองคาย!F18</f>
        <v>477630.43</v>
      </c>
      <c r="K598" s="101">
        <f>หนองคาย!AI18</f>
        <v>495700.07</v>
      </c>
      <c r="L598" s="102">
        <f>หนองคาย!AJ18</f>
        <v>485858.14</v>
      </c>
      <c r="M598" s="102">
        <f>หนองคาย!AK18</f>
        <v>861066.19</v>
      </c>
      <c r="N598" s="98"/>
      <c r="O598" s="98"/>
      <c r="P598" s="98"/>
      <c r="Q598" s="90">
        <f t="shared" si="21"/>
        <v>-375208.04999999993</v>
      </c>
      <c r="R598" s="91">
        <f t="shared" si="22"/>
        <v>227.99537306428908</v>
      </c>
    </row>
    <row r="599" spans="1:18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1016</v>
      </c>
      <c r="H599" s="99">
        <v>821</v>
      </c>
      <c r="I599" s="97">
        <v>1</v>
      </c>
      <c r="J599" s="100">
        <f>หนองคาย!F19</f>
        <v>321200.76</v>
      </c>
      <c r="K599" s="101">
        <f>หนองคาย!AI19</f>
        <v>429005.99</v>
      </c>
      <c r="L599" s="102">
        <f>หนองคาย!AJ19</f>
        <v>347081.38</v>
      </c>
      <c r="M599" s="102">
        <f>หนองคาย!AK19</f>
        <v>522221.67</v>
      </c>
      <c r="N599" s="98"/>
      <c r="O599" s="98"/>
      <c r="P599" s="98"/>
      <c r="Q599" s="90">
        <f t="shared" si="21"/>
        <v>-175140.28999999998</v>
      </c>
      <c r="R599" s="91">
        <f t="shared" si="22"/>
        <v>422.75442143727162</v>
      </c>
    </row>
    <row r="600" spans="1:18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1017</v>
      </c>
      <c r="H600" s="99">
        <v>5286</v>
      </c>
      <c r="I600" s="97">
        <v>4</v>
      </c>
      <c r="J600" s="100">
        <f>หนองคาย!F20</f>
        <v>1264678.4099999999</v>
      </c>
      <c r="K600" s="101">
        <f>หนองคาย!AI20</f>
        <v>1628086.14</v>
      </c>
      <c r="L600" s="102">
        <f>หนองคาย!AJ20</f>
        <v>704162.96</v>
      </c>
      <c r="M600" s="102">
        <f>หนองคาย!AK20</f>
        <v>703480.6399999999</v>
      </c>
      <c r="N600" s="98"/>
      <c r="O600" s="98"/>
      <c r="P600" s="98"/>
      <c r="Q600" s="90">
        <f t="shared" si="21"/>
        <v>682.32000000006519</v>
      </c>
      <c r="R600" s="91">
        <f t="shared" si="22"/>
        <v>133.21281876655314</v>
      </c>
    </row>
    <row r="601" spans="1:18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1018</v>
      </c>
      <c r="H601" s="99">
        <v>5603</v>
      </c>
      <c r="I601" s="97">
        <v>4</v>
      </c>
      <c r="J601" s="100">
        <f>หนองคาย!F21</f>
        <v>400387.24</v>
      </c>
      <c r="K601" s="101">
        <f>หนองคาย!AI21</f>
        <v>574364.14</v>
      </c>
      <c r="L601" s="102">
        <f>หนองคาย!AJ21</f>
        <v>733198.03</v>
      </c>
      <c r="M601" s="102">
        <f>หนองคาย!AK21</f>
        <v>1289816.28</v>
      </c>
      <c r="N601" s="98"/>
      <c r="O601" s="98"/>
      <c r="P601" s="98"/>
      <c r="Q601" s="90">
        <f t="shared" si="21"/>
        <v>-556618.25</v>
      </c>
      <c r="R601" s="91">
        <f t="shared" si="22"/>
        <v>130.85811708013566</v>
      </c>
    </row>
    <row r="602" spans="1:18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1019</v>
      </c>
      <c r="H602" s="99">
        <v>4772</v>
      </c>
      <c r="I602" s="97">
        <v>4</v>
      </c>
      <c r="J602" s="100">
        <f>หนองคาย!F22</f>
        <v>16077.08</v>
      </c>
      <c r="K602" s="101">
        <f>หนองคาย!AI22</f>
        <v>66812.08</v>
      </c>
      <c r="L602" s="102">
        <f>หนองคาย!AJ22</f>
        <v>687978.49</v>
      </c>
      <c r="M602" s="102">
        <f>หนองคาย!AK22</f>
        <v>885269.56</v>
      </c>
      <c r="N602" s="98"/>
      <c r="O602" s="98"/>
      <c r="P602" s="98"/>
      <c r="Q602" s="90">
        <f t="shared" si="21"/>
        <v>-197291.07000000007</v>
      </c>
      <c r="R602" s="91">
        <f t="shared" si="22"/>
        <v>144.16984283319363</v>
      </c>
    </row>
    <row r="603" spans="1:18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1020</v>
      </c>
      <c r="H603" s="99">
        <v>4728</v>
      </c>
      <c r="I603" s="97">
        <v>4</v>
      </c>
      <c r="J603" s="100">
        <f>หนองคาย!F23</f>
        <v>38610.11</v>
      </c>
      <c r="K603" s="101">
        <f>หนองคาย!AI23</f>
        <v>176016.60000000003</v>
      </c>
      <c r="L603" s="102">
        <f>หนองคาย!AJ23</f>
        <v>925678.76</v>
      </c>
      <c r="M603" s="102">
        <f>หนองคาย!AK23</f>
        <v>1158436.7899999998</v>
      </c>
      <c r="N603" s="98"/>
      <c r="O603" s="98"/>
      <c r="P603" s="98"/>
      <c r="Q603" s="90">
        <f t="shared" si="21"/>
        <v>-232758.0299999998</v>
      </c>
      <c r="R603" s="91">
        <f t="shared" si="22"/>
        <v>195.78653976311338</v>
      </c>
    </row>
    <row r="604" spans="1:18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1021</v>
      </c>
      <c r="H604" s="99">
        <v>7662</v>
      </c>
      <c r="I604" s="97">
        <v>5</v>
      </c>
      <c r="J604" s="100">
        <f>หนองคาย!F24</f>
        <v>2555753.8199999998</v>
      </c>
      <c r="K604" s="101">
        <f>หนองคาย!AI24</f>
        <v>2727948.75</v>
      </c>
      <c r="L604" s="102">
        <f>หนองคาย!AJ24</f>
        <v>1263683.06</v>
      </c>
      <c r="M604" s="102">
        <f>หนองคาย!AK24</f>
        <v>1513784.56</v>
      </c>
      <c r="N604" s="98"/>
      <c r="O604" s="98"/>
      <c r="P604" s="98"/>
      <c r="Q604" s="90">
        <f t="shared" si="21"/>
        <v>-250101.5</v>
      </c>
      <c r="R604" s="91">
        <f t="shared" si="22"/>
        <v>164.92861654920387</v>
      </c>
    </row>
    <row r="605" spans="1:18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1022</v>
      </c>
      <c r="H605" s="99">
        <v>5895</v>
      </c>
      <c r="I605" s="97">
        <v>4</v>
      </c>
      <c r="J605" s="100">
        <f>หนองคาย!F25</f>
        <v>283003.43</v>
      </c>
      <c r="K605" s="101">
        <f>หนองคาย!AI25</f>
        <v>510266.32999999996</v>
      </c>
      <c r="L605" s="102">
        <f>หนองคาย!AJ25</f>
        <v>941664.5</v>
      </c>
      <c r="M605" s="102">
        <f>หนองคาย!AK25</f>
        <v>894339.02999999991</v>
      </c>
      <c r="N605" s="98"/>
      <c r="O605" s="98"/>
      <c r="P605" s="98"/>
      <c r="Q605" s="90">
        <f t="shared" si="21"/>
        <v>47325.470000000088</v>
      </c>
      <c r="R605" s="91">
        <f t="shared" si="22"/>
        <v>159.7395250212044</v>
      </c>
    </row>
    <row r="606" spans="1:18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1023</v>
      </c>
      <c r="H606" s="99">
        <v>4523</v>
      </c>
      <c r="I606" s="97">
        <v>4</v>
      </c>
      <c r="J606" s="100">
        <f>หนองคาย!F26</f>
        <v>232691.23</v>
      </c>
      <c r="K606" s="101">
        <f>หนองคาย!AI26</f>
        <v>344603.01</v>
      </c>
      <c r="L606" s="102">
        <f>หนองคาย!AJ26</f>
        <v>745118.97</v>
      </c>
      <c r="M606" s="102">
        <f>หนองคาย!AK26</f>
        <v>856923.15</v>
      </c>
      <c r="N606" s="98"/>
      <c r="O606" s="98"/>
      <c r="P606" s="98"/>
      <c r="Q606" s="90">
        <f t="shared" si="21"/>
        <v>-111804.18000000005</v>
      </c>
      <c r="R606" s="91">
        <f t="shared" si="22"/>
        <v>164.73998894539022</v>
      </c>
    </row>
    <row r="607" spans="1:18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1024</v>
      </c>
      <c r="H607" s="99">
        <v>2929</v>
      </c>
      <c r="I607" s="97">
        <v>2</v>
      </c>
      <c r="J607" s="100">
        <f>หนองคาย!F27</f>
        <v>422249.64</v>
      </c>
      <c r="K607" s="101">
        <f>หนองคาย!AI27</f>
        <v>443476.87</v>
      </c>
      <c r="L607" s="102">
        <f>หนองคาย!AJ27</f>
        <v>545918.23</v>
      </c>
      <c r="M607" s="102">
        <f>หนองคาย!AK27</f>
        <v>673680.83</v>
      </c>
      <c r="N607" s="98"/>
      <c r="O607" s="98"/>
      <c r="P607" s="98"/>
      <c r="Q607" s="90">
        <f t="shared" si="21"/>
        <v>-127762.59999999998</v>
      </c>
      <c r="R607" s="91">
        <f t="shared" si="22"/>
        <v>186.38382724479345</v>
      </c>
    </row>
    <row r="608" spans="1:18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1025</v>
      </c>
      <c r="H608" s="99">
        <v>2602</v>
      </c>
      <c r="I608" s="97">
        <v>2</v>
      </c>
      <c r="J608" s="100">
        <f>หนองคาย!F28</f>
        <v>148862.94</v>
      </c>
      <c r="K608" s="101">
        <f>หนองคาย!AI28</f>
        <v>166678.79</v>
      </c>
      <c r="L608" s="102">
        <f>หนองคาย!AJ28</f>
        <v>464282.6</v>
      </c>
      <c r="M608" s="102">
        <f>หนองคาย!AK28</f>
        <v>626418.75</v>
      </c>
      <c r="N608" s="98"/>
      <c r="O608" s="98"/>
      <c r="P608" s="98"/>
      <c r="Q608" s="90">
        <f t="shared" si="21"/>
        <v>-162136.15000000002</v>
      </c>
      <c r="R608" s="91">
        <f t="shared" si="22"/>
        <v>178.43297463489623</v>
      </c>
    </row>
    <row r="609" spans="1:18" s="109" customForma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8824838.3000000007</v>
      </c>
      <c r="K609" s="106">
        <f>SUM(K591:K608)</f>
        <v>10766049.179999998</v>
      </c>
      <c r="L609" s="106">
        <f>SUM(L591:L608)</f>
        <v>13338205.180000002</v>
      </c>
      <c r="M609" s="106">
        <f>SUM(M591:M608)</f>
        <v>15695060.939999999</v>
      </c>
      <c r="N609" s="104">
        <v>17</v>
      </c>
      <c r="O609" s="104">
        <v>17</v>
      </c>
      <c r="P609" s="104">
        <f>N609-O609</f>
        <v>0</v>
      </c>
      <c r="Q609" s="107">
        <f t="shared" si="21"/>
        <v>-2356855.7599999979</v>
      </c>
      <c r="R609" s="108">
        <f>L609/H609</f>
        <v>175.45421896581209</v>
      </c>
    </row>
    <row r="610" spans="1:18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1026</v>
      </c>
      <c r="H611" s="99">
        <v>3874</v>
      </c>
      <c r="I611" s="97">
        <v>3</v>
      </c>
      <c r="J611" s="100">
        <f>หนองคาย!F29</f>
        <v>1030143.83</v>
      </c>
      <c r="K611" s="101">
        <f>หนองคาย!AI29</f>
        <v>1458645.25</v>
      </c>
      <c r="L611" s="102">
        <f>หนองคาย!AJ29</f>
        <v>733404.77</v>
      </c>
      <c r="M611" s="102">
        <f>หนองคาย!AK29</f>
        <v>885079.99</v>
      </c>
      <c r="N611" s="98"/>
      <c r="O611" s="98"/>
      <c r="P611" s="98"/>
      <c r="Q611" s="90">
        <f t="shared" si="21"/>
        <v>-151675.21999999997</v>
      </c>
      <c r="R611" s="91">
        <f t="shared" si="22"/>
        <v>189.31460247805884</v>
      </c>
    </row>
    <row r="612" spans="1:18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1027</v>
      </c>
      <c r="H612" s="99">
        <v>3204</v>
      </c>
      <c r="I612" s="97">
        <v>3</v>
      </c>
      <c r="J612" s="100">
        <f>หนองคาย!F30</f>
        <v>421055.57</v>
      </c>
      <c r="K612" s="101">
        <f>หนองคาย!AI30</f>
        <v>875432.11</v>
      </c>
      <c r="L612" s="102">
        <f>หนองคาย!AJ30</f>
        <v>378177.23</v>
      </c>
      <c r="M612" s="102">
        <f>หนองคาย!AK30</f>
        <v>648890.67999999993</v>
      </c>
      <c r="N612" s="98"/>
      <c r="O612" s="98"/>
      <c r="P612" s="98"/>
      <c r="Q612" s="90">
        <f t="shared" si="21"/>
        <v>-270713.44999999995</v>
      </c>
      <c r="R612" s="91">
        <f t="shared" si="22"/>
        <v>118.03284332084894</v>
      </c>
    </row>
    <row r="613" spans="1:18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1028</v>
      </c>
      <c r="H613" s="99">
        <v>6962</v>
      </c>
      <c r="I613" s="97">
        <v>5</v>
      </c>
      <c r="J613" s="100">
        <f>หนองคาย!F31</f>
        <v>1195466.06</v>
      </c>
      <c r="K613" s="101">
        <f>หนองคาย!AI31</f>
        <v>1676194.99</v>
      </c>
      <c r="L613" s="102">
        <f>หนองคาย!AJ31</f>
        <v>1278392.07</v>
      </c>
      <c r="M613" s="102">
        <f>หนองคาย!AK31</f>
        <v>1505766.25</v>
      </c>
      <c r="N613" s="98"/>
      <c r="O613" s="98"/>
      <c r="P613" s="98"/>
      <c r="Q613" s="90">
        <f t="shared" si="21"/>
        <v>-227374.17999999993</v>
      </c>
      <c r="R613" s="91">
        <f t="shared" si="22"/>
        <v>183.62425596093078</v>
      </c>
    </row>
    <row r="614" spans="1:18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1029</v>
      </c>
      <c r="H614" s="99">
        <v>4705</v>
      </c>
      <c r="I614" s="97">
        <v>4</v>
      </c>
      <c r="J614" s="100">
        <f>หนองคาย!F32</f>
        <v>961133.17</v>
      </c>
      <c r="K614" s="101">
        <f>หนองคาย!AI32</f>
        <v>1226611.78</v>
      </c>
      <c r="L614" s="102">
        <f>หนองคาย!AJ32</f>
        <v>600098.57000000007</v>
      </c>
      <c r="M614" s="102">
        <f>หนองคาย!AK32</f>
        <v>763434.21</v>
      </c>
      <c r="N614" s="98"/>
      <c r="O614" s="98"/>
      <c r="P614" s="98"/>
      <c r="Q614" s="90">
        <f t="shared" si="21"/>
        <v>-163335.6399999999</v>
      </c>
      <c r="R614" s="91">
        <f t="shared" si="22"/>
        <v>127.54486078639746</v>
      </c>
    </row>
    <row r="615" spans="1:18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1030</v>
      </c>
      <c r="H615" s="99">
        <v>5930</v>
      </c>
      <c r="I615" s="97">
        <v>4</v>
      </c>
      <c r="J615" s="100">
        <f>หนองคาย!F33</f>
        <v>266162.76</v>
      </c>
      <c r="K615" s="101">
        <f>หนองคาย!AI33</f>
        <v>536828.62</v>
      </c>
      <c r="L615" s="102">
        <f>หนองคาย!AJ33</f>
        <v>976874.92999999993</v>
      </c>
      <c r="M615" s="102">
        <f>หนองคาย!AK33</f>
        <v>1184643.03</v>
      </c>
      <c r="N615" s="98"/>
      <c r="O615" s="98"/>
      <c r="P615" s="98"/>
      <c r="Q615" s="90">
        <f t="shared" si="21"/>
        <v>-207768.10000000009</v>
      </c>
      <c r="R615" s="91">
        <f t="shared" si="22"/>
        <v>164.73438954468801</v>
      </c>
    </row>
    <row r="616" spans="1:18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1031</v>
      </c>
      <c r="H616" s="99">
        <v>4502</v>
      </c>
      <c r="I616" s="97">
        <v>4</v>
      </c>
      <c r="J616" s="100">
        <f>หนองคาย!F34</f>
        <v>191451.02</v>
      </c>
      <c r="K616" s="101">
        <f>หนองคาย!AI34</f>
        <v>450423.55</v>
      </c>
      <c r="L616" s="102">
        <f>หนองคาย!AJ34</f>
        <v>388790.99</v>
      </c>
      <c r="M616" s="102">
        <f>หนองคาย!AK34</f>
        <v>620282.55000000005</v>
      </c>
      <c r="N616" s="98"/>
      <c r="O616" s="98"/>
      <c r="P616" s="98"/>
      <c r="Q616" s="90">
        <f t="shared" si="21"/>
        <v>-231491.56000000006</v>
      </c>
      <c r="R616" s="91">
        <f t="shared" si="22"/>
        <v>86.359615726343847</v>
      </c>
    </row>
    <row r="617" spans="1:18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1032</v>
      </c>
      <c r="H617" s="99">
        <v>5759</v>
      </c>
      <c r="I617" s="97">
        <v>4</v>
      </c>
      <c r="J617" s="100">
        <f>หนองคาย!F35</f>
        <v>1260352.9099999999</v>
      </c>
      <c r="K617" s="101">
        <f>หนองคาย!AI35</f>
        <v>1592052.6899999997</v>
      </c>
      <c r="L617" s="102">
        <f>หนองคาย!AJ35</f>
        <v>839986.23</v>
      </c>
      <c r="M617" s="102">
        <f>หนองคาย!AK35</f>
        <v>1011676.7899999999</v>
      </c>
      <c r="N617" s="98"/>
      <c r="O617" s="98"/>
      <c r="P617" s="98"/>
      <c r="Q617" s="90">
        <f t="shared" si="21"/>
        <v>-171690.55999999994</v>
      </c>
      <c r="R617" s="91">
        <f t="shared" si="22"/>
        <v>145.85626497655844</v>
      </c>
    </row>
    <row r="618" spans="1:18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1033</v>
      </c>
      <c r="H618" s="99">
        <v>3269</v>
      </c>
      <c r="I618" s="97">
        <v>3</v>
      </c>
      <c r="J618" s="100">
        <f>หนองคาย!F36</f>
        <v>372686.64</v>
      </c>
      <c r="K618" s="101">
        <f>หนองคาย!AI36</f>
        <v>491788.79000000004</v>
      </c>
      <c r="L618" s="102">
        <f>หนองคาย!AJ36</f>
        <v>576067.06000000006</v>
      </c>
      <c r="M618" s="102">
        <f>หนองคาย!AK36</f>
        <v>793298.44</v>
      </c>
      <c r="N618" s="98"/>
      <c r="O618" s="98"/>
      <c r="P618" s="98"/>
      <c r="Q618" s="90">
        <f t="shared" si="21"/>
        <v>-217231.37999999989</v>
      </c>
      <c r="R618" s="91">
        <f t="shared" si="22"/>
        <v>176.22118690731111</v>
      </c>
    </row>
    <row r="619" spans="1:18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1034</v>
      </c>
      <c r="H619" s="99">
        <v>5031</v>
      </c>
      <c r="I619" s="97">
        <v>4</v>
      </c>
      <c r="J619" s="100">
        <f>หนองคาย!F37</f>
        <v>161707.89000000001</v>
      </c>
      <c r="K619" s="101">
        <f>หนองคาย!AI37</f>
        <v>430400.11000000004</v>
      </c>
      <c r="L619" s="102">
        <f>หนองคาย!AJ37</f>
        <v>284982.55000000005</v>
      </c>
      <c r="M619" s="102">
        <f>หนองคาย!AK37</f>
        <v>406546.07999999996</v>
      </c>
      <c r="N619" s="98"/>
      <c r="O619" s="98"/>
      <c r="P619" s="98"/>
      <c r="Q619" s="90">
        <f t="shared" si="21"/>
        <v>-121563.52999999991</v>
      </c>
      <c r="R619" s="91">
        <f t="shared" si="22"/>
        <v>56.645309083681184</v>
      </c>
    </row>
    <row r="620" spans="1:18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1035</v>
      </c>
      <c r="H620" s="99">
        <v>4636</v>
      </c>
      <c r="I620" s="97">
        <v>4</v>
      </c>
      <c r="J620" s="100">
        <f>หนองคาย!F38</f>
        <v>341527.94</v>
      </c>
      <c r="K620" s="101">
        <f>หนองคาย!AI38</f>
        <v>637727.77</v>
      </c>
      <c r="L620" s="102">
        <f>หนองคาย!AJ38</f>
        <v>1227575.3500000001</v>
      </c>
      <c r="M620" s="102">
        <f>หนองคาย!AK38</f>
        <v>1324981.0999999999</v>
      </c>
      <c r="N620" s="98"/>
      <c r="O620" s="98"/>
      <c r="P620" s="98"/>
      <c r="Q620" s="90">
        <f t="shared" si="21"/>
        <v>-97405.749999999767</v>
      </c>
      <c r="R620" s="91">
        <f t="shared" si="22"/>
        <v>264.79192191544439</v>
      </c>
    </row>
    <row r="621" spans="1:18" s="109" customForma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6201687.7899999991</v>
      </c>
      <c r="K621" s="106">
        <f>SUM(K610:K620)</f>
        <v>9376105.6599999983</v>
      </c>
      <c r="L621" s="106">
        <f>SUM(L610:L620)</f>
        <v>7284349.7500000019</v>
      </c>
      <c r="M621" s="106">
        <f>SUM(M610:M620)</f>
        <v>9144599.1199999992</v>
      </c>
      <c r="N621" s="104">
        <v>10</v>
      </c>
      <c r="O621" s="104">
        <v>10</v>
      </c>
      <c r="P621" s="104">
        <f>N621-O621</f>
        <v>0</v>
      </c>
      <c r="Q621" s="107">
        <f t="shared" si="21"/>
        <v>-1860249.3699999973</v>
      </c>
      <c r="R621" s="108">
        <f>L621/H621</f>
        <v>152.16305460394389</v>
      </c>
    </row>
    <row r="622" spans="1:18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1036</v>
      </c>
      <c r="H623" s="99">
        <v>3034</v>
      </c>
      <c r="I623" s="97">
        <v>3</v>
      </c>
      <c r="J623" s="100">
        <f>หนองคาย!F39</f>
        <v>1569536.53</v>
      </c>
      <c r="K623" s="101">
        <f>หนองคาย!AI39</f>
        <v>1638626.3599999999</v>
      </c>
      <c r="L623" s="102">
        <f>หนองคาย!AJ39</f>
        <v>1631385.51</v>
      </c>
      <c r="M623" s="102">
        <f>หนองคาย!AK39</f>
        <v>1099605.1599999999</v>
      </c>
      <c r="N623" s="98"/>
      <c r="O623" s="98"/>
      <c r="P623" s="98"/>
      <c r="Q623" s="90">
        <f t="shared" si="21"/>
        <v>531780.35000000009</v>
      </c>
      <c r="R623" s="91">
        <f t="shared" si="22"/>
        <v>537.70122280817407</v>
      </c>
    </row>
    <row r="624" spans="1:18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1037</v>
      </c>
      <c r="H624" s="99">
        <v>3694</v>
      </c>
      <c r="I624" s="97">
        <v>3</v>
      </c>
      <c r="J624" s="100">
        <f>หนองคาย!F40</f>
        <v>564406.72</v>
      </c>
      <c r="K624" s="101">
        <f>หนองคาย!AI40</f>
        <v>530117.75</v>
      </c>
      <c r="L624" s="102">
        <f>หนองคาย!AJ40</f>
        <v>1288763.74</v>
      </c>
      <c r="M624" s="102">
        <f>หนองคาย!AK40</f>
        <v>871013.91999999993</v>
      </c>
      <c r="N624" s="98"/>
      <c r="O624" s="98"/>
      <c r="P624" s="98"/>
      <c r="Q624" s="90">
        <f t="shared" si="21"/>
        <v>417749.82000000007</v>
      </c>
      <c r="R624" s="91">
        <f t="shared" si="22"/>
        <v>348.88027612344342</v>
      </c>
    </row>
    <row r="625" spans="1:18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1038</v>
      </c>
      <c r="H625" s="99">
        <v>2850</v>
      </c>
      <c r="I625" s="97">
        <v>2</v>
      </c>
      <c r="J625" s="100">
        <f>หนองคาย!F41</f>
        <v>845165.89</v>
      </c>
      <c r="K625" s="101">
        <f>หนองคาย!AI41</f>
        <v>897813.91999999993</v>
      </c>
      <c r="L625" s="102">
        <f>หนองคาย!AJ41</f>
        <v>1111737.92</v>
      </c>
      <c r="M625" s="102">
        <f>หนองคาย!AK41</f>
        <v>911332.28999999992</v>
      </c>
      <c r="N625" s="98"/>
      <c r="O625" s="98"/>
      <c r="P625" s="98"/>
      <c r="Q625" s="90">
        <f t="shared" si="21"/>
        <v>200405.63</v>
      </c>
      <c r="R625" s="91">
        <f t="shared" si="22"/>
        <v>390.08348070175435</v>
      </c>
    </row>
    <row r="626" spans="1:18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1039</v>
      </c>
      <c r="H626" s="99">
        <v>3886</v>
      </c>
      <c r="I626" s="97">
        <v>3</v>
      </c>
      <c r="J626" s="100">
        <f>หนองคาย!F42</f>
        <v>1573037.68</v>
      </c>
      <c r="K626" s="101">
        <f>หนองคาย!AI42</f>
        <v>1754253.83</v>
      </c>
      <c r="L626" s="102">
        <f>หนองคาย!AJ42</f>
        <v>1499799.7200000002</v>
      </c>
      <c r="M626" s="102">
        <f>หนองคาย!AK42</f>
        <v>2098679.9700000002</v>
      </c>
      <c r="N626" s="98"/>
      <c r="O626" s="98"/>
      <c r="P626" s="98"/>
      <c r="Q626" s="90">
        <f t="shared" si="21"/>
        <v>-598880.25</v>
      </c>
      <c r="R626" s="91">
        <f t="shared" si="22"/>
        <v>385.94949047864134</v>
      </c>
    </row>
    <row r="627" spans="1:18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1040</v>
      </c>
      <c r="H627" s="99">
        <v>4695</v>
      </c>
      <c r="I627" s="97">
        <v>4</v>
      </c>
      <c r="J627" s="100">
        <f>หนองคาย!F43</f>
        <v>1595290.8</v>
      </c>
      <c r="K627" s="101">
        <f>หนองคาย!AI43</f>
        <v>1626094.94</v>
      </c>
      <c r="L627" s="102">
        <f>หนองคาย!AJ43</f>
        <v>1636005.18</v>
      </c>
      <c r="M627" s="102">
        <f>หนองคาย!AK43</f>
        <v>991607.91</v>
      </c>
      <c r="N627" s="98"/>
      <c r="O627" s="98"/>
      <c r="P627" s="98"/>
      <c r="Q627" s="90">
        <f t="shared" si="21"/>
        <v>644397.2699999999</v>
      </c>
      <c r="R627" s="91">
        <f t="shared" si="22"/>
        <v>348.45690734824279</v>
      </c>
    </row>
    <row r="628" spans="1:18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1041</v>
      </c>
      <c r="H628" s="99">
        <v>2848</v>
      </c>
      <c r="I628" s="97">
        <v>2</v>
      </c>
      <c r="J628" s="100">
        <f>หนองคาย!F44</f>
        <v>548511.32999999996</v>
      </c>
      <c r="K628" s="101">
        <f>หนองคาย!AI44</f>
        <v>597620.25999999989</v>
      </c>
      <c r="L628" s="102">
        <f>หนองคาย!AJ44</f>
        <v>1687336.53</v>
      </c>
      <c r="M628" s="102">
        <f>หนองคาย!AK44</f>
        <v>631947.51</v>
      </c>
      <c r="N628" s="98"/>
      <c r="O628" s="98"/>
      <c r="P628" s="98"/>
      <c r="Q628" s="90">
        <f t="shared" si="21"/>
        <v>1055389.02</v>
      </c>
      <c r="R628" s="91">
        <f t="shared" si="22"/>
        <v>592.46366924157303</v>
      </c>
    </row>
    <row r="629" spans="1:18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1042</v>
      </c>
      <c r="H629" s="99">
        <v>4044</v>
      </c>
      <c r="I629" s="97">
        <v>3</v>
      </c>
      <c r="J629" s="100">
        <f>หนองคาย!F45</f>
        <v>759364.67</v>
      </c>
      <c r="K629" s="101">
        <f>หนองคาย!AI45</f>
        <v>753206.79</v>
      </c>
      <c r="L629" s="102">
        <f>หนองคาย!AJ45</f>
        <v>860830.75</v>
      </c>
      <c r="M629" s="102">
        <f>หนองคาย!AK45</f>
        <v>565881.78</v>
      </c>
      <c r="N629" s="98"/>
      <c r="O629" s="98"/>
      <c r="P629" s="98"/>
      <c r="Q629" s="90">
        <f t="shared" si="21"/>
        <v>294948.96999999997</v>
      </c>
      <c r="R629" s="91">
        <f t="shared" si="22"/>
        <v>212.86615974282887</v>
      </c>
    </row>
    <row r="630" spans="1:18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1043</v>
      </c>
      <c r="H630" s="99">
        <v>5108</v>
      </c>
      <c r="I630" s="97">
        <v>4</v>
      </c>
      <c r="J630" s="100">
        <f>หนองคาย!F46</f>
        <v>91577.5</v>
      </c>
      <c r="K630" s="101">
        <f>หนองคาย!AI46</f>
        <v>306068.47000000003</v>
      </c>
      <c r="L630" s="102">
        <f>หนองคาย!AJ46</f>
        <v>414924.65</v>
      </c>
      <c r="M630" s="102">
        <f>หนองคาย!AK46</f>
        <v>552491.97</v>
      </c>
      <c r="N630" s="98"/>
      <c r="O630" s="98"/>
      <c r="P630" s="98"/>
      <c r="Q630" s="90">
        <f t="shared" si="21"/>
        <v>-137567.31999999995</v>
      </c>
      <c r="R630" s="91">
        <f t="shared" si="22"/>
        <v>81.230354346123733</v>
      </c>
    </row>
    <row r="631" spans="1:18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1044</v>
      </c>
      <c r="H631" s="99">
        <v>5899</v>
      </c>
      <c r="I631" s="97">
        <v>4</v>
      </c>
      <c r="J631" s="100">
        <f>หนองคาย!F47</f>
        <v>712856.1</v>
      </c>
      <c r="K631" s="101">
        <f>หนองคาย!AI47</f>
        <v>766545.63</v>
      </c>
      <c r="L631" s="102">
        <f>หนองคาย!AJ47</f>
        <v>1673416.3</v>
      </c>
      <c r="M631" s="102">
        <f>หนองคาย!AK47</f>
        <v>1170664.55</v>
      </c>
      <c r="N631" s="98"/>
      <c r="O631" s="98"/>
      <c r="P631" s="98"/>
      <c r="Q631" s="90">
        <f t="shared" si="21"/>
        <v>502751.75</v>
      </c>
      <c r="R631" s="91">
        <f t="shared" si="22"/>
        <v>283.67796236650281</v>
      </c>
    </row>
    <row r="632" spans="1:18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1045</v>
      </c>
      <c r="H632" s="99">
        <v>2499</v>
      </c>
      <c r="I632" s="97">
        <v>2</v>
      </c>
      <c r="J632" s="100">
        <f>หนองคาย!F48</f>
        <v>413459.45</v>
      </c>
      <c r="K632" s="101">
        <f>หนองคาย!AI48</f>
        <v>414160.19000000006</v>
      </c>
      <c r="L632" s="102">
        <f>หนองคาย!AJ48</f>
        <v>876302.25</v>
      </c>
      <c r="M632" s="102">
        <f>หนองคาย!AK48</f>
        <v>853675.22</v>
      </c>
      <c r="N632" s="98"/>
      <c r="O632" s="98"/>
      <c r="P632" s="98"/>
      <c r="Q632" s="90">
        <f t="shared" si="21"/>
        <v>22627.030000000028</v>
      </c>
      <c r="R632" s="91">
        <f t="shared" si="22"/>
        <v>350.66116446578633</v>
      </c>
    </row>
    <row r="633" spans="1:18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1046</v>
      </c>
      <c r="H633" s="99">
        <v>5714</v>
      </c>
      <c r="I633" s="97">
        <v>4</v>
      </c>
      <c r="J633" s="100">
        <f>หนองคาย!F49</f>
        <v>1122014.6499999999</v>
      </c>
      <c r="K633" s="101">
        <f>หนองคาย!AI49</f>
        <v>1225079.0499999998</v>
      </c>
      <c r="L633" s="102">
        <f>หนองคาย!AJ49</f>
        <v>1619675.76</v>
      </c>
      <c r="M633" s="102">
        <f>หนองคาย!AK49</f>
        <v>1073130.3399999999</v>
      </c>
      <c r="N633" s="98"/>
      <c r="O633" s="98"/>
      <c r="P633" s="98"/>
      <c r="Q633" s="90">
        <f t="shared" si="21"/>
        <v>546545.42000000016</v>
      </c>
      <c r="R633" s="91">
        <f t="shared" si="22"/>
        <v>283.45743087154358</v>
      </c>
    </row>
    <row r="634" spans="1:18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1047</v>
      </c>
      <c r="H634" s="99">
        <v>3580</v>
      </c>
      <c r="I634" s="97">
        <v>3</v>
      </c>
      <c r="J634" s="100">
        <f>หนองคาย!F50</f>
        <v>623376.48</v>
      </c>
      <c r="K634" s="101">
        <f>หนองคาย!AI50</f>
        <v>683110.79</v>
      </c>
      <c r="L634" s="102">
        <f>หนองคาย!AJ50</f>
        <v>1010803</v>
      </c>
      <c r="M634" s="102">
        <f>หนองคาย!AK50</f>
        <v>714780.94</v>
      </c>
      <c r="N634" s="98"/>
      <c r="O634" s="98"/>
      <c r="P634" s="98"/>
      <c r="Q634" s="90">
        <f t="shared" si="21"/>
        <v>296022.06000000006</v>
      </c>
      <c r="R634" s="91">
        <f t="shared" si="22"/>
        <v>282.34720670391062</v>
      </c>
    </row>
    <row r="635" spans="1:18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1048</v>
      </c>
      <c r="H635" s="99">
        <v>3821</v>
      </c>
      <c r="I635" s="97">
        <v>3</v>
      </c>
      <c r="J635" s="100">
        <f>หนองคาย!F51</f>
        <v>706465.12</v>
      </c>
      <c r="K635" s="101">
        <f>หนองคาย!AI51</f>
        <v>769923.6</v>
      </c>
      <c r="L635" s="102">
        <f>หนองคาย!AJ51</f>
        <v>973824.59</v>
      </c>
      <c r="M635" s="102">
        <f>หนองคาย!AK51</f>
        <v>582332.62</v>
      </c>
      <c r="N635" s="98"/>
      <c r="O635" s="98"/>
      <c r="P635" s="98"/>
      <c r="Q635" s="90">
        <f t="shared" si="21"/>
        <v>391491.97</v>
      </c>
      <c r="R635" s="91">
        <f t="shared" si="22"/>
        <v>254.86118555352002</v>
      </c>
    </row>
    <row r="636" spans="1:18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1049</v>
      </c>
      <c r="H636" s="99">
        <v>4273</v>
      </c>
      <c r="I636" s="97">
        <v>3</v>
      </c>
      <c r="J636" s="100">
        <f>หนองคาย!F52</f>
        <v>667936.59</v>
      </c>
      <c r="K636" s="101">
        <f>หนองคาย!AI52</f>
        <v>715247.89</v>
      </c>
      <c r="L636" s="102">
        <f>หนองคาย!AJ52</f>
        <v>944356.53</v>
      </c>
      <c r="M636" s="102">
        <f>หนองคาย!AK52</f>
        <v>641964.88</v>
      </c>
      <c r="N636" s="98"/>
      <c r="O636" s="98"/>
      <c r="P636" s="98"/>
      <c r="Q636" s="90">
        <f t="shared" si="21"/>
        <v>302391.65000000002</v>
      </c>
      <c r="R636" s="91">
        <f t="shared" si="22"/>
        <v>221.00550666978705</v>
      </c>
    </row>
    <row r="637" spans="1:18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1050</v>
      </c>
      <c r="H637" s="99">
        <v>2633</v>
      </c>
      <c r="I637" s="97">
        <v>2</v>
      </c>
      <c r="J637" s="100">
        <f>หนองคาย!F53</f>
        <v>927927.54</v>
      </c>
      <c r="K637" s="101">
        <f>หนองคาย!AI53</f>
        <v>1103793.7000000002</v>
      </c>
      <c r="L637" s="102">
        <f>หนองคาย!AJ53</f>
        <v>1172366.1099999999</v>
      </c>
      <c r="M637" s="102">
        <f>หนองคาย!AK53</f>
        <v>827821.37</v>
      </c>
      <c r="N637" s="98"/>
      <c r="O637" s="98"/>
      <c r="P637" s="98"/>
      <c r="Q637" s="90">
        <f t="shared" si="21"/>
        <v>344544.73999999987</v>
      </c>
      <c r="R637" s="91">
        <f t="shared" si="22"/>
        <v>445.25868211165965</v>
      </c>
    </row>
    <row r="638" spans="1:18" s="109" customForma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12720927.050000001</v>
      </c>
      <c r="K638" s="106">
        <f>SUM(K622:K637)</f>
        <v>13781663.169999998</v>
      </c>
      <c r="L638" s="106">
        <f>SUM(L622:L637)</f>
        <v>18401528.539999999</v>
      </c>
      <c r="M638" s="106">
        <f>SUM(M622:M637)</f>
        <v>13586930.43</v>
      </c>
      <c r="N638" s="104">
        <v>15</v>
      </c>
      <c r="O638" s="104">
        <v>15</v>
      </c>
      <c r="P638" s="104">
        <f>N638-O638</f>
        <v>0</v>
      </c>
      <c r="Q638" s="107">
        <f t="shared" si="21"/>
        <v>4814598.1099999994</v>
      </c>
      <c r="R638" s="108">
        <f>L638/H638</f>
        <v>314.13719382703403</v>
      </c>
    </row>
    <row r="639" spans="1:18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1051</v>
      </c>
      <c r="H640" s="113">
        <v>2413</v>
      </c>
      <c r="I640" s="111">
        <v>2</v>
      </c>
      <c r="J640" s="100">
        <f>หนองคาย!F54</f>
        <v>269911.46000000002</v>
      </c>
      <c r="K640" s="114">
        <f>หนองคาย!AI54</f>
        <v>332985.74</v>
      </c>
      <c r="L640" s="102">
        <f>หนองคาย!AJ54</f>
        <v>629702.84</v>
      </c>
      <c r="M640" s="102">
        <f>หนองคาย!AK54</f>
        <v>731143.04</v>
      </c>
      <c r="N640" s="112"/>
      <c r="O640" s="112"/>
      <c r="P640" s="112"/>
      <c r="Q640" s="90">
        <f t="shared" si="21"/>
        <v>-101440.20000000007</v>
      </c>
      <c r="R640" s="91">
        <f t="shared" si="22"/>
        <v>260.96263572316616</v>
      </c>
    </row>
    <row r="641" spans="1:18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1052</v>
      </c>
      <c r="H641" s="99">
        <v>2055</v>
      </c>
      <c r="I641" s="97">
        <v>2</v>
      </c>
      <c r="J641" s="100">
        <f>หนองคาย!F55</f>
        <v>258254.42</v>
      </c>
      <c r="K641" s="114">
        <f>หนองคาย!AI55</f>
        <v>326551.79000000004</v>
      </c>
      <c r="L641" s="102">
        <f>หนองคาย!AJ55</f>
        <v>793484.07000000007</v>
      </c>
      <c r="M641" s="102">
        <f>หนองคาย!AK55</f>
        <v>837658.1</v>
      </c>
      <c r="N641" s="98"/>
      <c r="O641" s="98"/>
      <c r="P641" s="98"/>
      <c r="Q641" s="90">
        <f t="shared" si="21"/>
        <v>-44174.029999999912</v>
      </c>
      <c r="R641" s="91">
        <f t="shared" si="22"/>
        <v>386.12363503649641</v>
      </c>
    </row>
    <row r="642" spans="1:18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1053</v>
      </c>
      <c r="H642" s="99">
        <v>3420</v>
      </c>
      <c r="I642" s="97">
        <v>3</v>
      </c>
      <c r="J642" s="100">
        <f>หนองคาย!F56</f>
        <v>586152.80000000005</v>
      </c>
      <c r="K642" s="114">
        <f>หนองคาย!AI56</f>
        <v>611186.97000000009</v>
      </c>
      <c r="L642" s="102">
        <f>หนองคาย!AJ56</f>
        <v>701848.2</v>
      </c>
      <c r="M642" s="102">
        <f>หนองคาย!AK56</f>
        <v>734720.48</v>
      </c>
      <c r="N642" s="98"/>
      <c r="O642" s="98"/>
      <c r="P642" s="98"/>
      <c r="Q642" s="90">
        <f t="shared" si="21"/>
        <v>-32872.280000000028</v>
      </c>
      <c r="R642" s="91">
        <f t="shared" si="22"/>
        <v>205.21877192982456</v>
      </c>
    </row>
    <row r="643" spans="1:18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1054</v>
      </c>
      <c r="H643" s="99">
        <v>2566</v>
      </c>
      <c r="I643" s="97">
        <v>2</v>
      </c>
      <c r="J643" s="100">
        <f>หนองคาย!F57</f>
        <v>558467.09</v>
      </c>
      <c r="K643" s="114">
        <f>หนองคาย!AI57</f>
        <v>569902.39</v>
      </c>
      <c r="L643" s="102">
        <f>หนองคาย!AJ57</f>
        <v>802439.52</v>
      </c>
      <c r="M643" s="102">
        <f>หนองคาย!AK57</f>
        <v>1051425.5</v>
      </c>
      <c r="N643" s="98"/>
      <c r="O643" s="98"/>
      <c r="P643" s="98"/>
      <c r="Q643" s="90">
        <f t="shared" si="21"/>
        <v>-248985.97999999998</v>
      </c>
      <c r="R643" s="91">
        <f t="shared" si="22"/>
        <v>312.72000000000003</v>
      </c>
    </row>
    <row r="644" spans="1:18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1055</v>
      </c>
      <c r="H644" s="99">
        <v>951</v>
      </c>
      <c r="I644" s="97">
        <v>1</v>
      </c>
      <c r="J644" s="100">
        <f>หนองคาย!F58</f>
        <v>178494.28</v>
      </c>
      <c r="K644" s="114">
        <f>หนองคาย!AI58</f>
        <v>212047.08000000002</v>
      </c>
      <c r="L644" s="102">
        <f>หนองคาย!AJ58</f>
        <v>481037.44</v>
      </c>
      <c r="M644" s="102">
        <f>หนองคาย!AK58</f>
        <v>591714.41</v>
      </c>
      <c r="N644" s="98"/>
      <c r="O644" s="98"/>
      <c r="P644" s="98"/>
      <c r="Q644" s="90">
        <f t="shared" si="21"/>
        <v>-110676.97000000003</v>
      </c>
      <c r="R644" s="91">
        <f t="shared" si="22"/>
        <v>505.82275499474235</v>
      </c>
    </row>
    <row r="645" spans="1:18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1056</v>
      </c>
      <c r="H645" s="99">
        <v>2045</v>
      </c>
      <c r="I645" s="97">
        <v>2</v>
      </c>
      <c r="J645" s="100">
        <f>หนองคาย!F59</f>
        <v>1008900.43</v>
      </c>
      <c r="K645" s="114">
        <f>หนองคาย!AI59</f>
        <v>1028068.93</v>
      </c>
      <c r="L645" s="102">
        <f>หนองคาย!AJ59</f>
        <v>799667.5</v>
      </c>
      <c r="M645" s="102">
        <f>หนองคาย!AK59</f>
        <v>954213.97</v>
      </c>
      <c r="N645" s="98"/>
      <c r="O645" s="98"/>
      <c r="P645" s="98"/>
      <c r="Q645" s="90">
        <f t="shared" si="21"/>
        <v>-154546.46999999997</v>
      </c>
      <c r="R645" s="91">
        <f t="shared" si="22"/>
        <v>391.03545232273837</v>
      </c>
    </row>
    <row r="646" spans="1:18" s="109" customForma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2860180.48</v>
      </c>
      <c r="K646" s="106">
        <f>SUM(K639:K645)</f>
        <v>3080742.9000000004</v>
      </c>
      <c r="L646" s="106">
        <f>SUM(L639:L645)</f>
        <v>4208179.57</v>
      </c>
      <c r="M646" s="106">
        <f>SUM(M639:M645)</f>
        <v>4900875.5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-692695.9299999997</v>
      </c>
      <c r="R646" s="108">
        <f>L646/H646</f>
        <v>312.87580446096655</v>
      </c>
    </row>
    <row r="647" spans="1:18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1057</v>
      </c>
      <c r="H648" s="99">
        <v>3171</v>
      </c>
      <c r="I648" s="97">
        <v>3</v>
      </c>
      <c r="J648" s="100">
        <f>หนองคาย!F60</f>
        <v>252371.22</v>
      </c>
      <c r="K648" s="101">
        <f>หนองคาย!AI60</f>
        <v>71302.729999999981</v>
      </c>
      <c r="L648" s="102">
        <f>หนองคาย!AJ60</f>
        <v>725494.37</v>
      </c>
      <c r="M648" s="102">
        <f>หนองคาย!AK60</f>
        <v>580277.41999999993</v>
      </c>
      <c r="N648" s="98"/>
      <c r="O648" s="98"/>
      <c r="P648" s="98"/>
      <c r="Q648" s="90">
        <f t="shared" si="24"/>
        <v>145216.95000000007</v>
      </c>
      <c r="R648" s="91">
        <f t="shared" ref="R648:R709" si="25">L648/H648</f>
        <v>228.790403658152</v>
      </c>
    </row>
    <row r="649" spans="1:18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1058</v>
      </c>
      <c r="H649" s="99">
        <v>4975</v>
      </c>
      <c r="I649" s="97">
        <v>4</v>
      </c>
      <c r="J649" s="100">
        <f>หนองคาย!F61</f>
        <v>767367.97</v>
      </c>
      <c r="K649" s="101">
        <f>หนองคาย!AI61</f>
        <v>873496.90999999992</v>
      </c>
      <c r="L649" s="102">
        <f>หนองคาย!AJ61</f>
        <v>1169198.9300000002</v>
      </c>
      <c r="M649" s="102">
        <f>หนองคาย!AK61</f>
        <v>1169819.57</v>
      </c>
      <c r="N649" s="98"/>
      <c r="O649" s="98"/>
      <c r="P649" s="98"/>
      <c r="Q649" s="90">
        <f t="shared" si="24"/>
        <v>-620.63999999989755</v>
      </c>
      <c r="R649" s="91">
        <f t="shared" si="25"/>
        <v>235.01486030150758</v>
      </c>
    </row>
    <row r="650" spans="1:18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1059</v>
      </c>
      <c r="H650" s="99">
        <v>2674</v>
      </c>
      <c r="I650" s="97">
        <v>2</v>
      </c>
      <c r="J650" s="100">
        <f>หนองคาย!F62</f>
        <v>252561.3</v>
      </c>
      <c r="K650" s="101">
        <f>หนองคาย!AI62</f>
        <v>309226.92</v>
      </c>
      <c r="L650" s="102">
        <f>หนองคาย!AJ62</f>
        <v>793115.91999999993</v>
      </c>
      <c r="M650" s="102">
        <f>หนองคาย!AK62</f>
        <v>447171.54</v>
      </c>
      <c r="N650" s="98"/>
      <c r="O650" s="98"/>
      <c r="P650" s="98"/>
      <c r="Q650" s="90">
        <f t="shared" si="24"/>
        <v>345944.37999999995</v>
      </c>
      <c r="R650" s="91">
        <f t="shared" si="25"/>
        <v>296.60281226626773</v>
      </c>
    </row>
    <row r="651" spans="1:18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1060</v>
      </c>
      <c r="H651" s="99">
        <v>3165</v>
      </c>
      <c r="I651" s="97">
        <v>3</v>
      </c>
      <c r="J651" s="100">
        <f>หนองคาย!F63</f>
        <v>519618.71</v>
      </c>
      <c r="K651" s="101">
        <f>หนองคาย!AI63</f>
        <v>524950.81000000006</v>
      </c>
      <c r="L651" s="102">
        <f>หนองคาย!AJ63</f>
        <v>940776.2</v>
      </c>
      <c r="M651" s="102">
        <f>หนองคาย!AK63</f>
        <v>986744.34</v>
      </c>
      <c r="N651" s="98"/>
      <c r="O651" s="98"/>
      <c r="P651" s="98"/>
      <c r="Q651" s="90">
        <f t="shared" si="24"/>
        <v>-45968.140000000014</v>
      </c>
      <c r="R651" s="91">
        <f t="shared" si="25"/>
        <v>297.2436650868878</v>
      </c>
    </row>
    <row r="652" spans="1:18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1061</v>
      </c>
      <c r="H652" s="99">
        <v>2202</v>
      </c>
      <c r="I652" s="97">
        <v>2</v>
      </c>
      <c r="J652" s="100">
        <f>หนองคาย!F64</f>
        <v>544836.16</v>
      </c>
      <c r="K652" s="101">
        <f>หนองคาย!AI64</f>
        <v>518878.91000000003</v>
      </c>
      <c r="L652" s="102">
        <f>หนองคาย!AJ64</f>
        <v>676986.31</v>
      </c>
      <c r="M652" s="102">
        <f>หนองคาย!AK64</f>
        <v>1095593.6000000001</v>
      </c>
      <c r="N652" s="98"/>
      <c r="O652" s="98"/>
      <c r="P652" s="98"/>
      <c r="Q652" s="90">
        <f t="shared" si="24"/>
        <v>-418607.29000000004</v>
      </c>
      <c r="R652" s="91">
        <f t="shared" si="25"/>
        <v>307.44155767484108</v>
      </c>
    </row>
    <row r="653" spans="1:18" s="109" customForma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2336755.36</v>
      </c>
      <c r="K653" s="141">
        <f>SUM(K647:K652)</f>
        <v>2297856.2799999998</v>
      </c>
      <c r="L653" s="106">
        <f>SUM(L647:L652)</f>
        <v>4305571.7300000004</v>
      </c>
      <c r="M653" s="106">
        <f>SUM(M647:M652)</f>
        <v>4279606.47</v>
      </c>
      <c r="N653" s="104">
        <v>5</v>
      </c>
      <c r="O653" s="104">
        <v>5</v>
      </c>
      <c r="P653" s="104">
        <f>N653-O653</f>
        <v>0</v>
      </c>
      <c r="Q653" s="107">
        <f t="shared" si="24"/>
        <v>25965.260000000708</v>
      </c>
      <c r="R653" s="108">
        <f>L653/H653</f>
        <v>265.98948106505225</v>
      </c>
    </row>
    <row r="654" spans="1:18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1062</v>
      </c>
      <c r="H655" s="99">
        <v>5571</v>
      </c>
      <c r="I655" s="97">
        <v>4</v>
      </c>
      <c r="J655" s="100">
        <f>หนองคาย!F65</f>
        <v>764028.38</v>
      </c>
      <c r="K655" s="101">
        <f>หนองคาย!AI65</f>
        <v>866071.21</v>
      </c>
      <c r="L655" s="102">
        <f>หนองคาย!AJ65</f>
        <v>1061337.3599999999</v>
      </c>
      <c r="M655" s="102">
        <f>หนองคาย!AK65</f>
        <v>984761.8</v>
      </c>
      <c r="N655" s="98"/>
      <c r="O655" s="98"/>
      <c r="P655" s="98"/>
      <c r="Q655" s="90">
        <f t="shared" si="24"/>
        <v>76575.559999999823</v>
      </c>
      <c r="R655" s="91">
        <f t="shared" si="25"/>
        <v>190.5111039310716</v>
      </c>
    </row>
    <row r="656" spans="1:18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1063</v>
      </c>
      <c r="H656" s="99">
        <v>5124</v>
      </c>
      <c r="I656" s="97">
        <v>4</v>
      </c>
      <c r="J656" s="100">
        <f>หนองคาย!F66</f>
        <v>516901.87</v>
      </c>
      <c r="K656" s="101">
        <f>หนองคาย!AI66</f>
        <v>548762.89</v>
      </c>
      <c r="L656" s="102">
        <f>หนองคาย!AJ66</f>
        <v>1062530.53</v>
      </c>
      <c r="M656" s="102">
        <f>หนองคาย!AK66</f>
        <v>1107883.3700000001</v>
      </c>
      <c r="N656" s="98"/>
      <c r="O656" s="98"/>
      <c r="P656" s="98"/>
      <c r="Q656" s="90">
        <f t="shared" si="24"/>
        <v>-45352.840000000084</v>
      </c>
      <c r="R656" s="91">
        <f t="shared" si="25"/>
        <v>207.36349141295864</v>
      </c>
    </row>
    <row r="657" spans="1:18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1064</v>
      </c>
      <c r="H657" s="99">
        <v>7200</v>
      </c>
      <c r="I657" s="97">
        <v>5</v>
      </c>
      <c r="J657" s="100">
        <f>หนองคาย!F67</f>
        <v>1003446.57</v>
      </c>
      <c r="K657" s="101">
        <f>หนองคาย!AI67</f>
        <v>1046645.75</v>
      </c>
      <c r="L657" s="102">
        <f>หนองคาย!AJ67</f>
        <v>1014847.49</v>
      </c>
      <c r="M657" s="102">
        <f>หนองคาย!AK67</f>
        <v>849545.07000000007</v>
      </c>
      <c r="N657" s="98"/>
      <c r="O657" s="98"/>
      <c r="P657" s="98"/>
      <c r="Q657" s="90">
        <f t="shared" si="24"/>
        <v>165302.41999999993</v>
      </c>
      <c r="R657" s="91">
        <f t="shared" si="25"/>
        <v>140.95104027777776</v>
      </c>
    </row>
    <row r="658" spans="1:18" s="109" customForma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2284376.8199999998</v>
      </c>
      <c r="K658" s="106">
        <f>SUM(K654:K657)</f>
        <v>2461479.85</v>
      </c>
      <c r="L658" s="106">
        <f>SUM(L654:L657)</f>
        <v>3138715.38</v>
      </c>
      <c r="M658" s="106">
        <f>SUM(M654:M657)</f>
        <v>2942190.24</v>
      </c>
      <c r="N658" s="104">
        <v>3</v>
      </c>
      <c r="O658" s="104">
        <v>3</v>
      </c>
      <c r="P658" s="104">
        <f>N658-O658</f>
        <v>0</v>
      </c>
      <c r="Q658" s="107">
        <f t="shared" si="24"/>
        <v>196525.13999999966</v>
      </c>
      <c r="R658" s="108">
        <f>L658/H658</f>
        <v>175.39622129086337</v>
      </c>
    </row>
    <row r="659" spans="1:18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1065</v>
      </c>
      <c r="H660" s="99">
        <v>6642</v>
      </c>
      <c r="I660" s="97">
        <v>5</v>
      </c>
      <c r="J660" s="100">
        <f>หนองคาย!F68</f>
        <v>1851003.58</v>
      </c>
      <c r="K660" s="101">
        <f>หนองคาย!AI68</f>
        <v>1890107.5600000003</v>
      </c>
      <c r="L660" s="102">
        <f>หนองคาย!AJ68</f>
        <v>2229484.5099999998</v>
      </c>
      <c r="M660" s="102">
        <f>หนองคาย!AK68</f>
        <v>1345339.44</v>
      </c>
      <c r="N660" s="98"/>
      <c r="O660" s="98"/>
      <c r="P660" s="98"/>
      <c r="Q660" s="90">
        <f t="shared" si="24"/>
        <v>884145.06999999983</v>
      </c>
      <c r="R660" s="91">
        <f t="shared" si="25"/>
        <v>335.66463565191202</v>
      </c>
    </row>
    <row r="661" spans="1:18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1066</v>
      </c>
      <c r="H661" s="99">
        <v>3199</v>
      </c>
      <c r="I661" s="97">
        <v>3</v>
      </c>
      <c r="J661" s="100">
        <f>หนองคาย!F69</f>
        <v>369076.45</v>
      </c>
      <c r="K661" s="101">
        <f>หนองคาย!AI69</f>
        <v>421571.3</v>
      </c>
      <c r="L661" s="102">
        <f>หนองคาย!AJ69</f>
        <v>398556.16000000003</v>
      </c>
      <c r="M661" s="102">
        <f>หนองคาย!AK69</f>
        <v>570184.20000000007</v>
      </c>
      <c r="N661" s="98"/>
      <c r="O661" s="98"/>
      <c r="P661" s="98"/>
      <c r="Q661" s="90">
        <f t="shared" si="24"/>
        <v>-171628.04000000004</v>
      </c>
      <c r="R661" s="91">
        <f t="shared" si="25"/>
        <v>124.58773366677087</v>
      </c>
    </row>
    <row r="662" spans="1:18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1067</v>
      </c>
      <c r="H662" s="99">
        <v>5644</v>
      </c>
      <c r="I662" s="97">
        <v>4</v>
      </c>
      <c r="J662" s="100">
        <f>หนองคาย!F70</f>
        <v>1102697.27</v>
      </c>
      <c r="K662" s="101">
        <f>หนองคาย!AI70</f>
        <v>1164015.83</v>
      </c>
      <c r="L662" s="102">
        <f>หนองคาย!AJ70</f>
        <v>2231488.1399999997</v>
      </c>
      <c r="M662" s="102">
        <f>หนองคาย!AK70</f>
        <v>1438369.18</v>
      </c>
      <c r="N662" s="98"/>
      <c r="O662" s="98"/>
      <c r="P662" s="98"/>
      <c r="Q662" s="90">
        <f t="shared" si="24"/>
        <v>793118.95999999973</v>
      </c>
      <c r="R662" s="91">
        <f t="shared" si="25"/>
        <v>395.37351878100634</v>
      </c>
    </row>
    <row r="663" spans="1:18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1068</v>
      </c>
      <c r="H663" s="99">
        <v>5464</v>
      </c>
      <c r="I663" s="97">
        <v>4</v>
      </c>
      <c r="J663" s="100">
        <f>หนองคาย!F71</f>
        <v>2525495.9700000002</v>
      </c>
      <c r="K663" s="101">
        <f>หนองคาย!AI71</f>
        <v>2831640.48</v>
      </c>
      <c r="L663" s="102">
        <f>หนองคาย!AJ71</f>
        <v>2112635.3200000003</v>
      </c>
      <c r="M663" s="102">
        <f>หนองคาย!AK71</f>
        <v>922852.03</v>
      </c>
      <c r="N663" s="98"/>
      <c r="O663" s="98"/>
      <c r="P663" s="98"/>
      <c r="Q663" s="90">
        <f t="shared" si="24"/>
        <v>1189783.2900000003</v>
      </c>
      <c r="R663" s="91">
        <f t="shared" si="25"/>
        <v>386.64628843338221</v>
      </c>
    </row>
    <row r="664" spans="1:18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1069</v>
      </c>
      <c r="H664" s="99">
        <v>10050</v>
      </c>
      <c r="I664" s="97">
        <v>5</v>
      </c>
      <c r="J664" s="100">
        <f>หนองคาย!F72</f>
        <v>3022622.96</v>
      </c>
      <c r="K664" s="101">
        <f>หนองคาย!AI72</f>
        <v>3016190.84</v>
      </c>
      <c r="L664" s="102">
        <f>หนองคาย!AJ72</f>
        <v>3442426.93</v>
      </c>
      <c r="M664" s="102">
        <f>หนองคาย!AK72</f>
        <v>1734978.4000000001</v>
      </c>
      <c r="N664" s="98"/>
      <c r="O664" s="98"/>
      <c r="P664" s="98"/>
      <c r="Q664" s="90">
        <f t="shared" si="24"/>
        <v>1707448.53</v>
      </c>
      <c r="R664" s="91">
        <f t="shared" si="25"/>
        <v>342.53004278606966</v>
      </c>
    </row>
    <row r="665" spans="1:18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1070</v>
      </c>
      <c r="H665" s="99">
        <v>2842</v>
      </c>
      <c r="I665" s="97">
        <v>2</v>
      </c>
      <c r="J665" s="100">
        <f>หนองคาย!F73</f>
        <v>1293644.5</v>
      </c>
      <c r="K665" s="101">
        <f>หนองคาย!AI73</f>
        <v>1326663.04</v>
      </c>
      <c r="L665" s="102">
        <f>หนองคาย!AJ73</f>
        <v>1191014.1000000001</v>
      </c>
      <c r="M665" s="102">
        <f>หนองคาย!AK73</f>
        <v>701412.84000000008</v>
      </c>
      <c r="N665" s="98"/>
      <c r="O665" s="98"/>
      <c r="P665" s="98"/>
      <c r="Q665" s="90">
        <f t="shared" si="24"/>
        <v>489601.26</v>
      </c>
      <c r="R665" s="91">
        <f t="shared" si="25"/>
        <v>419.07603800140748</v>
      </c>
    </row>
    <row r="666" spans="1:18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1071</v>
      </c>
      <c r="H666" s="99">
        <v>3136</v>
      </c>
      <c r="I666" s="97">
        <v>3</v>
      </c>
      <c r="J666" s="100">
        <f>หนองคาย!F74</f>
        <v>994100.69</v>
      </c>
      <c r="K666" s="101">
        <f>หนองคาย!AI74</f>
        <v>1013157.34</v>
      </c>
      <c r="L666" s="102">
        <f>หนองคาย!AJ74</f>
        <v>1480413.94</v>
      </c>
      <c r="M666" s="102">
        <f>หนองคาย!AK74</f>
        <v>614819.69999999995</v>
      </c>
      <c r="N666" s="98"/>
      <c r="O666" s="98"/>
      <c r="P666" s="98"/>
      <c r="Q666" s="90">
        <f t="shared" si="24"/>
        <v>865594.24</v>
      </c>
      <c r="R666" s="91">
        <f t="shared" si="25"/>
        <v>472.07077168367346</v>
      </c>
    </row>
    <row r="667" spans="1:18" s="109" customForma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11158641.42</v>
      </c>
      <c r="K667" s="106">
        <f>SUM(K659:K666)</f>
        <v>11663346.390000001</v>
      </c>
      <c r="L667" s="106">
        <f>SUM(L659:L666)</f>
        <v>13086019.1</v>
      </c>
      <c r="M667" s="106">
        <f>SUM(M659:M666)</f>
        <v>7327955.790000001</v>
      </c>
      <c r="N667" s="104">
        <v>7</v>
      </c>
      <c r="O667" s="104">
        <v>7</v>
      </c>
      <c r="P667" s="104">
        <f>N667-O667</f>
        <v>0</v>
      </c>
      <c r="Q667" s="107">
        <f t="shared" si="24"/>
        <v>5758063.3099999987</v>
      </c>
      <c r="R667" s="108">
        <f>L667/H667</f>
        <v>353.89618141006571</v>
      </c>
    </row>
    <row r="668" spans="1:18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1072</v>
      </c>
      <c r="H669" s="99">
        <v>5261</v>
      </c>
      <c r="I669" s="97">
        <v>4</v>
      </c>
      <c r="J669" s="100">
        <f>หนองคาย!F75</f>
        <v>832327.59</v>
      </c>
      <c r="K669" s="101">
        <f>หนองคาย!AI75</f>
        <v>913268.70000000007</v>
      </c>
      <c r="L669" s="102">
        <f>หนองคาย!AJ75</f>
        <v>1389802.5699999998</v>
      </c>
      <c r="M669" s="102">
        <f>หนองคาย!AK75</f>
        <v>978912.69</v>
      </c>
      <c r="N669" s="98"/>
      <c r="O669" s="98"/>
      <c r="P669" s="98"/>
      <c r="Q669" s="90">
        <f t="shared" si="24"/>
        <v>410889.87999999989</v>
      </c>
      <c r="R669" s="91">
        <f t="shared" si="25"/>
        <v>264.17079832731417</v>
      </c>
    </row>
    <row r="670" spans="1:18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1073</v>
      </c>
      <c r="H670" s="99">
        <v>6578</v>
      </c>
      <c r="I670" s="97">
        <v>5</v>
      </c>
      <c r="J670" s="100">
        <f>หนองคาย!F76</f>
        <v>1007587.53</v>
      </c>
      <c r="K670" s="101">
        <f>หนองคาย!AI76</f>
        <v>1112366.21</v>
      </c>
      <c r="L670" s="102">
        <f>หนองคาย!AJ76</f>
        <v>1592206.9300000002</v>
      </c>
      <c r="M670" s="102">
        <f>หนองคาย!AK76</f>
        <v>1491264.26</v>
      </c>
      <c r="N670" s="98"/>
      <c r="O670" s="98"/>
      <c r="P670" s="98"/>
      <c r="Q670" s="90">
        <f t="shared" si="24"/>
        <v>100942.67000000016</v>
      </c>
      <c r="R670" s="91">
        <f t="shared" si="25"/>
        <v>242.05030860443907</v>
      </c>
    </row>
    <row r="671" spans="1:18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1074</v>
      </c>
      <c r="H671" s="99">
        <v>2647</v>
      </c>
      <c r="I671" s="97">
        <v>2</v>
      </c>
      <c r="J671" s="100">
        <f>หนองคาย!F77</f>
        <v>877498.03</v>
      </c>
      <c r="K671" s="101">
        <f>หนองคาย!AI77</f>
        <v>1083407.52</v>
      </c>
      <c r="L671" s="102">
        <f>หนองคาย!AJ77</f>
        <v>1202341.71</v>
      </c>
      <c r="M671" s="102">
        <f>หนองคาย!AK77</f>
        <v>551605.69000000006</v>
      </c>
      <c r="N671" s="98"/>
      <c r="O671" s="98"/>
      <c r="P671" s="98"/>
      <c r="Q671" s="90">
        <f t="shared" si="24"/>
        <v>650736.0199999999</v>
      </c>
      <c r="R671" s="91">
        <f t="shared" si="25"/>
        <v>454.22807329051756</v>
      </c>
    </row>
    <row r="672" spans="1:18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1075</v>
      </c>
      <c r="H672" s="99">
        <v>5060</v>
      </c>
      <c r="I672" s="97">
        <v>4</v>
      </c>
      <c r="J672" s="100">
        <f>หนองคาย!F78</f>
        <v>535149.43000000005</v>
      </c>
      <c r="K672" s="101">
        <f>หนองคาย!AI78</f>
        <v>713263.73</v>
      </c>
      <c r="L672" s="102">
        <f>หนองคาย!AJ78</f>
        <v>1372006.56</v>
      </c>
      <c r="M672" s="102">
        <f>หนองคาย!AK78</f>
        <v>1251123.4300000002</v>
      </c>
      <c r="N672" s="98"/>
      <c r="O672" s="98"/>
      <c r="P672" s="98"/>
      <c r="Q672" s="90">
        <f t="shared" si="24"/>
        <v>120883.12999999989</v>
      </c>
      <c r="R672" s="91">
        <f t="shared" si="25"/>
        <v>271.14754150197632</v>
      </c>
    </row>
    <row r="673" spans="1:18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1076</v>
      </c>
      <c r="H673" s="99">
        <v>4419</v>
      </c>
      <c r="I673" s="97">
        <v>3</v>
      </c>
      <c r="J673" s="100">
        <f>หนองคาย!F79</f>
        <v>792877.68</v>
      </c>
      <c r="K673" s="101">
        <f>หนองคาย!AI79</f>
        <v>850751.63</v>
      </c>
      <c r="L673" s="102">
        <f>หนองคาย!AJ79</f>
        <v>985992.82000000007</v>
      </c>
      <c r="M673" s="102">
        <f>หนองคาย!AK79</f>
        <v>989419.33</v>
      </c>
      <c r="N673" s="98"/>
      <c r="O673" s="98"/>
      <c r="P673" s="98"/>
      <c r="Q673" s="90">
        <f t="shared" si="24"/>
        <v>-3426.5099999998929</v>
      </c>
      <c r="R673" s="91">
        <f t="shared" si="25"/>
        <v>223.12577958814214</v>
      </c>
    </row>
    <row r="674" spans="1:18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1077</v>
      </c>
      <c r="H674" s="99">
        <v>4269</v>
      </c>
      <c r="I674" s="97">
        <v>3</v>
      </c>
      <c r="J674" s="100">
        <f>หนองคาย!F80</f>
        <v>922150.6</v>
      </c>
      <c r="K674" s="101">
        <f>หนองคาย!AI80</f>
        <v>1444291.72</v>
      </c>
      <c r="L674" s="102">
        <f>หนองคาย!AJ80</f>
        <v>726797.33000000007</v>
      </c>
      <c r="M674" s="102">
        <f>หนองคาย!AK80</f>
        <v>604465</v>
      </c>
      <c r="N674" s="98"/>
      <c r="O674" s="98"/>
      <c r="P674" s="98"/>
      <c r="Q674" s="90">
        <f t="shared" si="24"/>
        <v>122332.33000000007</v>
      </c>
      <c r="R674" s="91">
        <f t="shared" si="25"/>
        <v>170.25001873975171</v>
      </c>
    </row>
    <row r="675" spans="1:18" s="109" customForma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4967590.8600000003</v>
      </c>
      <c r="K675" s="106">
        <f>SUM(K668:K674)</f>
        <v>6117349.5099999998</v>
      </c>
      <c r="L675" s="106">
        <f>SUM(L668:L674)</f>
        <v>7269147.9199999999</v>
      </c>
      <c r="M675" s="106">
        <f>SUM(M668:M674)</f>
        <v>5866790.4000000004</v>
      </c>
      <c r="N675" s="104">
        <v>6</v>
      </c>
      <c r="O675" s="104">
        <v>6</v>
      </c>
      <c r="P675" s="104">
        <f>N675-O675</f>
        <v>0</v>
      </c>
      <c r="Q675" s="107">
        <f t="shared" si="24"/>
        <v>1402357.5199999996</v>
      </c>
      <c r="R675" s="108">
        <f>L675/H675</f>
        <v>257.46078911950133</v>
      </c>
    </row>
    <row r="676" spans="1:18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1078</v>
      </c>
      <c r="H677" s="99">
        <v>1113</v>
      </c>
      <c r="I677" s="97">
        <v>1</v>
      </c>
      <c r="J677" s="100">
        <f>หนองคาย!F81</f>
        <v>160787.04</v>
      </c>
      <c r="K677" s="101">
        <f>หนองคาย!AI81</f>
        <v>170448.52000000002</v>
      </c>
      <c r="L677" s="102">
        <f>หนองคาย!AJ81</f>
        <v>378170.77</v>
      </c>
      <c r="M677" s="102">
        <f>หนองคาย!AK81</f>
        <v>437889.44</v>
      </c>
      <c r="N677" s="98"/>
      <c r="O677" s="98"/>
      <c r="P677" s="98"/>
      <c r="Q677" s="90">
        <f t="shared" si="24"/>
        <v>-59718.669999999984</v>
      </c>
      <c r="R677" s="91">
        <f t="shared" si="25"/>
        <v>339.77607367475292</v>
      </c>
    </row>
    <row r="678" spans="1:18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1079</v>
      </c>
      <c r="H678" s="99">
        <v>1149</v>
      </c>
      <c r="I678" s="97">
        <v>1</v>
      </c>
      <c r="J678" s="100">
        <f>หนองคาย!F82</f>
        <v>550611.97</v>
      </c>
      <c r="K678" s="101">
        <f>หนองคาย!AI82</f>
        <v>602668.40999999992</v>
      </c>
      <c r="L678" s="102">
        <f>หนองคาย!AJ82</f>
        <v>205463.53999999998</v>
      </c>
      <c r="M678" s="102">
        <f>หนองคาย!AK82</f>
        <v>468309.47</v>
      </c>
      <c r="N678" s="98"/>
      <c r="O678" s="98"/>
      <c r="P678" s="98"/>
      <c r="Q678" s="90">
        <f t="shared" si="24"/>
        <v>-262845.93</v>
      </c>
      <c r="R678" s="91">
        <f t="shared" si="25"/>
        <v>178.81944299390773</v>
      </c>
    </row>
    <row r="679" spans="1:18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1080</v>
      </c>
      <c r="H679" s="99">
        <v>2337</v>
      </c>
      <c r="I679" s="97">
        <v>2</v>
      </c>
      <c r="J679" s="100">
        <f>หนองคาย!F83</f>
        <v>164743.03</v>
      </c>
      <c r="K679" s="101">
        <f>หนองคาย!AI83</f>
        <v>182304.59</v>
      </c>
      <c r="L679" s="102">
        <f>หนองคาย!AJ83</f>
        <v>539271.68999999994</v>
      </c>
      <c r="M679" s="102">
        <f>หนองคาย!AK83</f>
        <v>625713.55999999994</v>
      </c>
      <c r="N679" s="98"/>
      <c r="O679" s="98"/>
      <c r="P679" s="98"/>
      <c r="Q679" s="90">
        <f t="shared" si="24"/>
        <v>-86441.87</v>
      </c>
      <c r="R679" s="91">
        <f t="shared" si="25"/>
        <v>230.75382541720151</v>
      </c>
    </row>
    <row r="680" spans="1:18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1081</v>
      </c>
      <c r="H680" s="99">
        <v>2469</v>
      </c>
      <c r="I680" s="97">
        <v>2</v>
      </c>
      <c r="J680" s="100">
        <f>หนองคาย!F84</f>
        <v>11534.43</v>
      </c>
      <c r="K680" s="101">
        <f>หนองคาย!AI84</f>
        <v>15398.41</v>
      </c>
      <c r="L680" s="102">
        <f>หนองคาย!AJ84</f>
        <v>622437.62</v>
      </c>
      <c r="M680" s="102">
        <f>หนองคาย!AK84</f>
        <v>708561.85</v>
      </c>
      <c r="N680" s="98"/>
      <c r="O680" s="98"/>
      <c r="P680" s="98"/>
      <c r="Q680" s="90">
        <f t="shared" si="24"/>
        <v>-86124.229999999981</v>
      </c>
      <c r="R680" s="91">
        <f t="shared" si="25"/>
        <v>252.10110166059133</v>
      </c>
    </row>
    <row r="681" spans="1:18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1082</v>
      </c>
      <c r="H681" s="99">
        <v>3510</v>
      </c>
      <c r="I681" s="97">
        <v>3</v>
      </c>
      <c r="J681" s="100">
        <f>หนองคาย!F85</f>
        <v>164510.04</v>
      </c>
      <c r="K681" s="101">
        <f>หนองคาย!AI85</f>
        <v>183153.88</v>
      </c>
      <c r="L681" s="102">
        <f>หนองคาย!AJ85</f>
        <v>509804.07000000007</v>
      </c>
      <c r="M681" s="102">
        <f>หนองคาย!AK85</f>
        <v>773497.63</v>
      </c>
      <c r="N681" s="98"/>
      <c r="O681" s="98"/>
      <c r="P681" s="98"/>
      <c r="Q681" s="90">
        <f t="shared" si="24"/>
        <v>-263693.55999999994</v>
      </c>
      <c r="R681" s="91">
        <f t="shared" si="25"/>
        <v>145.24332478632479</v>
      </c>
    </row>
    <row r="682" spans="1:18" s="109" customForma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1052186.51</v>
      </c>
      <c r="K682" s="106">
        <f>SUM(K676:K681)</f>
        <v>1153973.81</v>
      </c>
      <c r="L682" s="106">
        <f>SUM(L676:L681)</f>
        <v>2255147.6900000004</v>
      </c>
      <c r="M682" s="106">
        <f>SUM(M676:M681)</f>
        <v>3013971.9499999997</v>
      </c>
      <c r="N682" s="104">
        <v>5</v>
      </c>
      <c r="O682" s="104">
        <v>5</v>
      </c>
      <c r="P682" s="104"/>
      <c r="Q682" s="107">
        <f t="shared" si="24"/>
        <v>-758824.25999999931</v>
      </c>
      <c r="R682" s="108">
        <f t="shared" si="25"/>
        <v>213.19225657024015</v>
      </c>
    </row>
    <row r="683" spans="1:18" s="109" customFormat="1" x14ac:dyDescent="0.7">
      <c r="A683" s="174"/>
      <c r="B683" s="175" t="s">
        <v>48</v>
      </c>
      <c r="C683" s="175" t="s">
        <v>48</v>
      </c>
      <c r="D683" s="175" t="s">
        <v>48</v>
      </c>
      <c r="E683" s="175" t="s">
        <v>48</v>
      </c>
      <c r="F683" s="175"/>
      <c r="G683" s="175" t="s">
        <v>446</v>
      </c>
      <c r="H683" s="176">
        <f>H609+H621+H638+H646+H653+H658+H667+H675+H682</f>
        <v>305792</v>
      </c>
      <c r="I683" s="174"/>
      <c r="J683" s="177">
        <f t="shared" ref="J683:O683" si="26">J609+J621+J638+J646+J653+J658+J667+J675+J682</f>
        <v>52407184.589999996</v>
      </c>
      <c r="K683" s="178">
        <f t="shared" si="26"/>
        <v>60698566.749999993</v>
      </c>
      <c r="L683" s="177">
        <f t="shared" si="26"/>
        <v>73286864.859999999</v>
      </c>
      <c r="M683" s="177">
        <f t="shared" si="26"/>
        <v>66757980.839999996</v>
      </c>
      <c r="N683" s="175">
        <f t="shared" si="26"/>
        <v>74</v>
      </c>
      <c r="O683" s="175">
        <f t="shared" si="26"/>
        <v>74</v>
      </c>
      <c r="P683" s="175">
        <f>N683-O683</f>
        <v>0</v>
      </c>
      <c r="Q683" s="107">
        <f t="shared" si="24"/>
        <v>6528884.0200000033</v>
      </c>
      <c r="R683" s="108">
        <f t="shared" si="25"/>
        <v>239.66246618616574</v>
      </c>
    </row>
    <row r="684" spans="1:18" ht="25.2" thickBot="1" x14ac:dyDescent="0.75">
      <c r="A684" s="179"/>
      <c r="B684" s="180"/>
      <c r="C684" s="180"/>
      <c r="D684" s="180"/>
      <c r="E684" s="356" t="s">
        <v>447</v>
      </c>
      <c r="F684" s="357"/>
      <c r="G684" s="358"/>
      <c r="H684" s="181"/>
      <c r="I684" s="179"/>
      <c r="J684" s="182">
        <f>J683/O683</f>
        <v>708205.19716216216</v>
      </c>
      <c r="K684" s="183">
        <f>K683/O683</f>
        <v>820250.90202702698</v>
      </c>
      <c r="L684" s="182">
        <f>L683/O683</f>
        <v>990363.03864864865</v>
      </c>
      <c r="M684" s="182">
        <f>M683/O683</f>
        <v>902134.87621621613</v>
      </c>
      <c r="N684" s="184"/>
      <c r="O684" s="184"/>
      <c r="P684" s="184"/>
      <c r="Q684" s="90">
        <f t="shared" si="24"/>
        <v>88228.162432432524</v>
      </c>
    </row>
    <row r="685" spans="1:18" ht="25.2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1083</v>
      </c>
      <c r="H686" s="99">
        <v>5138</v>
      </c>
      <c r="I686" s="97">
        <v>4</v>
      </c>
      <c r="J686" s="100">
        <f>สกลนคร!F22</f>
        <v>450585.23</v>
      </c>
      <c r="K686" s="101">
        <f>สกลนคร!AI22</f>
        <v>949288.75</v>
      </c>
      <c r="L686" s="102">
        <f>สกลนคร!AJ22</f>
        <v>817303.23</v>
      </c>
      <c r="M686" s="102">
        <f>สกลนคร!AK22</f>
        <v>936994.17999999993</v>
      </c>
      <c r="N686" s="98"/>
      <c r="O686" s="98"/>
      <c r="P686" s="98"/>
      <c r="Q686" s="90">
        <f t="shared" si="24"/>
        <v>-119690.94999999995</v>
      </c>
      <c r="R686" s="91">
        <f t="shared" si="25"/>
        <v>159.07030556636823</v>
      </c>
    </row>
    <row r="687" spans="1:18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1084</v>
      </c>
      <c r="H687" s="99">
        <v>3999</v>
      </c>
      <c r="I687" s="97">
        <v>3</v>
      </c>
      <c r="J687" s="100">
        <f>สกลนคร!F23</f>
        <v>711234.24</v>
      </c>
      <c r="K687" s="101">
        <f>สกลนคร!AI23</f>
        <v>947537.11</v>
      </c>
      <c r="L687" s="102">
        <f>สกลนคร!AJ23</f>
        <v>1232782.1800000002</v>
      </c>
      <c r="M687" s="102">
        <f>สกลนคร!AK23</f>
        <v>756691.89999999991</v>
      </c>
      <c r="N687" s="98"/>
      <c r="O687" s="98"/>
      <c r="P687" s="98"/>
      <c r="Q687" s="90">
        <f t="shared" si="24"/>
        <v>476090.28000000026</v>
      </c>
      <c r="R687" s="91">
        <f t="shared" si="25"/>
        <v>308.27261315328838</v>
      </c>
    </row>
    <row r="688" spans="1:18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1085</v>
      </c>
      <c r="H688" s="99">
        <v>9129</v>
      </c>
      <c r="I688" s="97">
        <v>5</v>
      </c>
      <c r="J688" s="100">
        <f>สกลนคร!F24</f>
        <v>1973970.53</v>
      </c>
      <c r="K688" s="101">
        <f>สกลนคร!AI24</f>
        <v>3000429.3</v>
      </c>
      <c r="L688" s="102">
        <f>สกลนคร!AJ24</f>
        <v>2544357.2199999997</v>
      </c>
      <c r="M688" s="102">
        <f>สกลนคร!AK24</f>
        <v>957400.95</v>
      </c>
      <c r="N688" s="98"/>
      <c r="O688" s="98"/>
      <c r="P688" s="98"/>
      <c r="Q688" s="90">
        <f t="shared" si="24"/>
        <v>1586956.2699999998</v>
      </c>
      <c r="R688" s="91">
        <f t="shared" si="25"/>
        <v>278.71149304414502</v>
      </c>
    </row>
    <row r="689" spans="1:18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1086</v>
      </c>
      <c r="H689" s="99">
        <v>4195</v>
      </c>
      <c r="I689" s="97">
        <v>3</v>
      </c>
      <c r="J689" s="100">
        <f>สกลนคร!F25</f>
        <v>831405.8</v>
      </c>
      <c r="K689" s="101">
        <f>สกลนคร!AI25</f>
        <v>973955.1</v>
      </c>
      <c r="L689" s="102">
        <f>สกลนคร!AJ25</f>
        <v>870271.33000000007</v>
      </c>
      <c r="M689" s="102">
        <f>สกลนคร!AK25</f>
        <v>513689.06999999995</v>
      </c>
      <c r="N689" s="98"/>
      <c r="O689" s="98"/>
      <c r="P689" s="98"/>
      <c r="Q689" s="90">
        <f t="shared" si="24"/>
        <v>356582.26000000013</v>
      </c>
      <c r="R689" s="91">
        <f t="shared" si="25"/>
        <v>207.45442908224078</v>
      </c>
    </row>
    <row r="690" spans="1:18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1087</v>
      </c>
      <c r="H690" s="99">
        <v>2134</v>
      </c>
      <c r="I690" s="97">
        <v>2</v>
      </c>
      <c r="J690" s="100">
        <f>สกลนคร!F26</f>
        <v>494962.47</v>
      </c>
      <c r="K690" s="101">
        <f>สกลนคร!AI26</f>
        <v>620953.18999999994</v>
      </c>
      <c r="L690" s="102">
        <f>สกลนคร!AJ26</f>
        <v>737262.95</v>
      </c>
      <c r="M690" s="102">
        <f>สกลนคร!AK26</f>
        <v>500969.13</v>
      </c>
      <c r="N690" s="98"/>
      <c r="O690" s="98"/>
      <c r="P690" s="98"/>
      <c r="Q690" s="90">
        <f t="shared" si="24"/>
        <v>236293.81999999995</v>
      </c>
      <c r="R690" s="91">
        <f t="shared" si="25"/>
        <v>345.48404404873475</v>
      </c>
    </row>
    <row r="691" spans="1:18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1088</v>
      </c>
      <c r="H691" s="99">
        <v>4917</v>
      </c>
      <c r="I691" s="97">
        <v>4</v>
      </c>
      <c r="J691" s="100">
        <f>สกลนคร!F27</f>
        <v>1082320.04</v>
      </c>
      <c r="K691" s="101">
        <f>สกลนคร!AI27</f>
        <v>1293648.6000000001</v>
      </c>
      <c r="L691" s="102">
        <f>สกลนคร!AJ27</f>
        <v>1444371.44</v>
      </c>
      <c r="M691" s="102">
        <f>สกลนคร!AK27</f>
        <v>931598.21</v>
      </c>
      <c r="N691" s="98"/>
      <c r="O691" s="98"/>
      <c r="P691" s="98"/>
      <c r="Q691" s="90">
        <f t="shared" si="24"/>
        <v>512773.23</v>
      </c>
      <c r="R691" s="91">
        <f t="shared" si="25"/>
        <v>293.7505470815538</v>
      </c>
    </row>
    <row r="692" spans="1:18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1089</v>
      </c>
      <c r="H692" s="99">
        <v>5095</v>
      </c>
      <c r="I692" s="97">
        <v>4</v>
      </c>
      <c r="J692" s="100">
        <f>สกลนคร!F28</f>
        <v>803249.02</v>
      </c>
      <c r="K692" s="101">
        <f>สกลนคร!AI28</f>
        <v>992590.06</v>
      </c>
      <c r="L692" s="102">
        <f>สกลนคร!AJ28</f>
        <v>800063.02</v>
      </c>
      <c r="M692" s="102">
        <f>สกลนคร!AK28</f>
        <v>544322.12</v>
      </c>
      <c r="N692" s="98"/>
      <c r="O692" s="98"/>
      <c r="P692" s="98"/>
      <c r="Q692" s="90">
        <f t="shared" si="24"/>
        <v>255740.90000000002</v>
      </c>
      <c r="R692" s="91">
        <f t="shared" si="25"/>
        <v>157.02905201177626</v>
      </c>
    </row>
    <row r="693" spans="1:18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1090</v>
      </c>
      <c r="H693" s="99">
        <v>7253</v>
      </c>
      <c r="I693" s="97">
        <v>5</v>
      </c>
      <c r="J693" s="100">
        <f>สกลนคร!F29</f>
        <v>1126393.08</v>
      </c>
      <c r="K693" s="101">
        <f>สกลนคร!AI29</f>
        <v>1301573.1500000001</v>
      </c>
      <c r="L693" s="102">
        <f>สกลนคร!AJ29</f>
        <v>3154114.15</v>
      </c>
      <c r="M693" s="102">
        <f>สกลนคร!AK29</f>
        <v>2696445.87</v>
      </c>
      <c r="N693" s="98"/>
      <c r="O693" s="98"/>
      <c r="P693" s="98"/>
      <c r="Q693" s="90">
        <f t="shared" si="24"/>
        <v>457668.2799999998</v>
      </c>
      <c r="R693" s="91">
        <f t="shared" si="25"/>
        <v>434.87028126292569</v>
      </c>
    </row>
    <row r="694" spans="1:18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1091</v>
      </c>
      <c r="H694" s="99">
        <v>8018</v>
      </c>
      <c r="I694" s="97">
        <v>5</v>
      </c>
      <c r="J694" s="100">
        <f>สกลนคร!F30</f>
        <v>1883285.59</v>
      </c>
      <c r="K694" s="101">
        <f>สกลนคร!AI30</f>
        <v>2590345.8000000003</v>
      </c>
      <c r="L694" s="102">
        <f>สกลนคร!AJ30</f>
        <v>2184421.09</v>
      </c>
      <c r="M694" s="102">
        <f>สกลนคร!AK30</f>
        <v>1847268.4</v>
      </c>
      <c r="N694" s="98"/>
      <c r="O694" s="98"/>
      <c r="P694" s="98"/>
      <c r="Q694" s="90">
        <f t="shared" si="24"/>
        <v>337152.68999999994</v>
      </c>
      <c r="R694" s="91">
        <f t="shared" si="25"/>
        <v>272.43964704415066</v>
      </c>
    </row>
    <row r="695" spans="1:18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1092</v>
      </c>
      <c r="H695" s="99">
        <v>3577</v>
      </c>
      <c r="I695" s="97">
        <v>3</v>
      </c>
      <c r="J695" s="100">
        <f>สกลนคร!F31</f>
        <v>835777.39</v>
      </c>
      <c r="K695" s="101">
        <f>สกลนคร!AI31</f>
        <v>1408605.7600000002</v>
      </c>
      <c r="L695" s="102">
        <f>สกลนคร!AJ31</f>
        <v>955784.98</v>
      </c>
      <c r="M695" s="102">
        <f>สกลนคร!AK31</f>
        <v>668762.60999999987</v>
      </c>
      <c r="N695" s="98"/>
      <c r="O695" s="98"/>
      <c r="P695" s="98"/>
      <c r="Q695" s="90">
        <f t="shared" si="24"/>
        <v>287022.37000000011</v>
      </c>
      <c r="R695" s="91">
        <f t="shared" si="25"/>
        <v>267.20295778585404</v>
      </c>
    </row>
    <row r="696" spans="1:18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1093</v>
      </c>
      <c r="H696" s="99">
        <v>3160</v>
      </c>
      <c r="I696" s="97">
        <v>3</v>
      </c>
      <c r="J696" s="100">
        <f>สกลนคร!F32</f>
        <v>1018154.66</v>
      </c>
      <c r="K696" s="101">
        <f>สกลนคร!AI32</f>
        <v>1293284.8699999999</v>
      </c>
      <c r="L696" s="102">
        <f>สกลนคร!AJ32</f>
        <v>1189241.74</v>
      </c>
      <c r="M696" s="102">
        <f>สกลนคร!AK32</f>
        <v>844624.59</v>
      </c>
      <c r="N696" s="98"/>
      <c r="O696" s="98"/>
      <c r="P696" s="98"/>
      <c r="Q696" s="90">
        <f t="shared" si="24"/>
        <v>344617.15</v>
      </c>
      <c r="R696" s="91">
        <f t="shared" si="25"/>
        <v>376.34232278481011</v>
      </c>
    </row>
    <row r="697" spans="1:18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1094</v>
      </c>
      <c r="H697" s="99">
        <v>3883</v>
      </c>
      <c r="I697" s="97">
        <v>3</v>
      </c>
      <c r="J697" s="100">
        <f>สกลนคร!F33</f>
        <v>1003568.98</v>
      </c>
      <c r="K697" s="101">
        <f>สกลนคร!AI33</f>
        <v>1320611.94</v>
      </c>
      <c r="L697" s="102">
        <f>สกลนคร!AJ33</f>
        <v>1237440.54</v>
      </c>
      <c r="M697" s="102">
        <f>สกลนคร!AK33</f>
        <v>886818.96000000008</v>
      </c>
      <c r="N697" s="98"/>
      <c r="O697" s="98"/>
      <c r="P697" s="98"/>
      <c r="Q697" s="90">
        <f t="shared" si="24"/>
        <v>350621.57999999996</v>
      </c>
      <c r="R697" s="91">
        <f t="shared" si="25"/>
        <v>318.68157095029619</v>
      </c>
    </row>
    <row r="698" spans="1:18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1095</v>
      </c>
      <c r="H698" s="99">
        <v>3847</v>
      </c>
      <c r="I698" s="97">
        <v>3</v>
      </c>
      <c r="J698" s="100">
        <f>สกลนคร!F34</f>
        <v>1482666.02</v>
      </c>
      <c r="K698" s="101">
        <f>สกลนคร!AI34</f>
        <v>1890787.7000000002</v>
      </c>
      <c r="L698" s="102">
        <f>สกลนคร!AJ34</f>
        <v>994599.42999999993</v>
      </c>
      <c r="M698" s="102">
        <f>สกลนคร!AK34</f>
        <v>539246.04999999993</v>
      </c>
      <c r="N698" s="98"/>
      <c r="O698" s="98"/>
      <c r="P698" s="98"/>
      <c r="Q698" s="90">
        <f t="shared" si="24"/>
        <v>455353.38</v>
      </c>
      <c r="R698" s="91">
        <f t="shared" si="25"/>
        <v>258.53897322589029</v>
      </c>
    </row>
    <row r="699" spans="1:18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1096</v>
      </c>
      <c r="H699" s="99">
        <v>7106</v>
      </c>
      <c r="I699" s="97">
        <v>5</v>
      </c>
      <c r="J699" s="100">
        <f>สกลนคร!F35</f>
        <v>1866634.78</v>
      </c>
      <c r="K699" s="101">
        <f>สกลนคร!AI35</f>
        <v>2372904.9300000002</v>
      </c>
      <c r="L699" s="102">
        <f>สกลนคร!AJ35</f>
        <v>1439512.42</v>
      </c>
      <c r="M699" s="102">
        <f>สกลนคร!AK35</f>
        <v>1034791.43</v>
      </c>
      <c r="N699" s="98"/>
      <c r="O699" s="98"/>
      <c r="P699" s="98"/>
      <c r="Q699" s="90">
        <f t="shared" si="24"/>
        <v>404720.98999999987</v>
      </c>
      <c r="R699" s="91">
        <f t="shared" si="25"/>
        <v>202.57703630734591</v>
      </c>
    </row>
    <row r="700" spans="1:18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1097</v>
      </c>
      <c r="H700" s="99">
        <v>3440</v>
      </c>
      <c r="I700" s="97">
        <v>3</v>
      </c>
      <c r="J700" s="100">
        <f>สกลนคร!F36</f>
        <v>1180989.46</v>
      </c>
      <c r="K700" s="101">
        <f>สกลนคร!AI36</f>
        <v>1319321.1400000001</v>
      </c>
      <c r="L700" s="102">
        <f>สกลนคร!AJ36</f>
        <v>1186110.8199999998</v>
      </c>
      <c r="M700" s="102">
        <f>สกลนคร!AK36</f>
        <v>806746.8</v>
      </c>
      <c r="N700" s="98"/>
      <c r="O700" s="98"/>
      <c r="P700" s="98"/>
      <c r="Q700" s="90">
        <f t="shared" si="24"/>
        <v>379364.01999999979</v>
      </c>
      <c r="R700" s="91">
        <f t="shared" si="25"/>
        <v>344.79965697674413</v>
      </c>
    </row>
    <row r="701" spans="1:18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1098</v>
      </c>
      <c r="H701" s="99">
        <v>4274</v>
      </c>
      <c r="I701" s="97">
        <v>3</v>
      </c>
      <c r="J701" s="100">
        <f>สกลนคร!F37</f>
        <v>1329634.3999999999</v>
      </c>
      <c r="K701" s="101">
        <f>สกลนคร!AI37</f>
        <v>1575331.5299999998</v>
      </c>
      <c r="L701" s="102">
        <f>สกลนคร!AJ37</f>
        <v>1079172.55</v>
      </c>
      <c r="M701" s="102">
        <f>สกลนคร!AK37</f>
        <v>657683.30999999994</v>
      </c>
      <c r="N701" s="98"/>
      <c r="O701" s="98"/>
      <c r="P701" s="98"/>
      <c r="Q701" s="90">
        <f t="shared" si="24"/>
        <v>421489.24000000011</v>
      </c>
      <c r="R701" s="91">
        <f t="shared" si="25"/>
        <v>252.49708703790361</v>
      </c>
    </row>
    <row r="702" spans="1:18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1099</v>
      </c>
      <c r="H702" s="99">
        <v>2034</v>
      </c>
      <c r="I702" s="97">
        <v>2</v>
      </c>
      <c r="J702" s="100">
        <f>สกลนคร!F38</f>
        <v>690349.77</v>
      </c>
      <c r="K702" s="101">
        <f>สกลนคร!AI38</f>
        <v>831133.15</v>
      </c>
      <c r="L702" s="102">
        <f>สกลนคร!AJ38</f>
        <v>752241.98</v>
      </c>
      <c r="M702" s="102">
        <f>สกลนคร!AK38</f>
        <v>509742.21</v>
      </c>
      <c r="N702" s="98"/>
      <c r="O702" s="98"/>
      <c r="P702" s="98"/>
      <c r="Q702" s="90">
        <f t="shared" si="24"/>
        <v>242499.76999999996</v>
      </c>
      <c r="R702" s="91">
        <f t="shared" si="25"/>
        <v>369.83381514257621</v>
      </c>
    </row>
    <row r="703" spans="1:18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1100</v>
      </c>
      <c r="H703" s="99">
        <v>5381</v>
      </c>
      <c r="I703" s="97">
        <v>4</v>
      </c>
      <c r="J703" s="100">
        <f>สกลนคร!F39</f>
        <v>837264.17</v>
      </c>
      <c r="K703" s="101">
        <f>สกลนคร!AI39</f>
        <v>1159615.8800000001</v>
      </c>
      <c r="L703" s="102">
        <f>สกลนคร!AJ39</f>
        <v>1560809.98</v>
      </c>
      <c r="M703" s="102">
        <f>สกลนคร!AK39</f>
        <v>1156386.2000000002</v>
      </c>
      <c r="N703" s="98"/>
      <c r="O703" s="98"/>
      <c r="P703" s="98"/>
      <c r="Q703" s="90">
        <f t="shared" si="24"/>
        <v>404423.7799999998</v>
      </c>
      <c r="R703" s="91">
        <f t="shared" si="25"/>
        <v>290.0594647834975</v>
      </c>
    </row>
    <row r="704" spans="1:18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1101</v>
      </c>
      <c r="H704" s="99">
        <v>2615</v>
      </c>
      <c r="I704" s="97">
        <v>2</v>
      </c>
      <c r="J704" s="100">
        <f>สกลนคร!F40</f>
        <v>1617581.75</v>
      </c>
      <c r="K704" s="101">
        <f>สกลนคร!AI40</f>
        <v>2036044.07</v>
      </c>
      <c r="L704" s="102">
        <f>สกลนคร!AJ40</f>
        <v>907529.16</v>
      </c>
      <c r="M704" s="102">
        <f>สกลนคร!AK40</f>
        <v>558009.44000000006</v>
      </c>
      <c r="N704" s="98"/>
      <c r="O704" s="98"/>
      <c r="P704" s="98"/>
      <c r="Q704" s="90">
        <f t="shared" si="24"/>
        <v>349519.72</v>
      </c>
      <c r="R704" s="91">
        <f t="shared" si="25"/>
        <v>347.04747992351815</v>
      </c>
    </row>
    <row r="705" spans="1:18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1102</v>
      </c>
      <c r="H705" s="99">
        <v>2358</v>
      </c>
      <c r="I705" s="97">
        <v>2</v>
      </c>
      <c r="J705" s="100">
        <f>สกลนคร!F41</f>
        <v>1275450.78</v>
      </c>
      <c r="K705" s="101">
        <f>สกลนคร!AI41</f>
        <v>1482664.6500000001</v>
      </c>
      <c r="L705" s="102">
        <f>สกลนคร!AJ41</f>
        <v>446993.57</v>
      </c>
      <c r="M705" s="102">
        <f>สกลนคร!AK41</f>
        <v>630898.38</v>
      </c>
      <c r="N705" s="98"/>
      <c r="O705" s="98"/>
      <c r="P705" s="98"/>
      <c r="Q705" s="90">
        <f t="shared" si="24"/>
        <v>-183904.81</v>
      </c>
      <c r="R705" s="91">
        <f t="shared" si="25"/>
        <v>189.56470313825275</v>
      </c>
    </row>
    <row r="706" spans="1:18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1103</v>
      </c>
      <c r="H706" s="99">
        <v>5963</v>
      </c>
      <c r="I706" s="97">
        <v>4</v>
      </c>
      <c r="J706" s="100">
        <f>สกลนคร!F42</f>
        <v>796026.73</v>
      </c>
      <c r="K706" s="101">
        <f>สกลนคร!AI42</f>
        <v>1001508.4299999999</v>
      </c>
      <c r="L706" s="102">
        <f>สกลนคร!AJ42</f>
        <v>1139513.3199999998</v>
      </c>
      <c r="M706" s="102">
        <f>สกลนคร!AK42</f>
        <v>665219.96</v>
      </c>
      <c r="N706" s="98"/>
      <c r="O706" s="98"/>
      <c r="P706" s="98"/>
      <c r="Q706" s="90">
        <f t="shared" si="24"/>
        <v>474293.35999999987</v>
      </c>
      <c r="R706" s="91">
        <f t="shared" si="25"/>
        <v>191.09732014086867</v>
      </c>
    </row>
    <row r="707" spans="1:18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1104</v>
      </c>
      <c r="H707" s="99">
        <v>3364</v>
      </c>
      <c r="I707" s="97">
        <v>3</v>
      </c>
      <c r="J707" s="100">
        <f>สกลนคร!F43</f>
        <v>803184.67</v>
      </c>
      <c r="K707" s="101">
        <f>สกลนคร!AI43</f>
        <v>985472.06</v>
      </c>
      <c r="L707" s="102">
        <f>สกลนคร!AJ43</f>
        <v>968731.68</v>
      </c>
      <c r="M707" s="102">
        <f>สกลนคร!AK43</f>
        <v>574251.59</v>
      </c>
      <c r="N707" s="98"/>
      <c r="O707" s="98"/>
      <c r="P707" s="98"/>
      <c r="Q707" s="90">
        <f t="shared" si="24"/>
        <v>394480.09000000008</v>
      </c>
      <c r="R707" s="91">
        <f t="shared" si="25"/>
        <v>287.97017835909634</v>
      </c>
    </row>
    <row r="708" spans="1:18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1105</v>
      </c>
      <c r="H708" s="99">
        <v>2792</v>
      </c>
      <c r="I708" s="97">
        <v>2</v>
      </c>
      <c r="J708" s="100">
        <f>สกลนคร!F44</f>
        <v>843580.78</v>
      </c>
      <c r="K708" s="101">
        <f>สกลนคร!AI44</f>
        <v>1084609.21</v>
      </c>
      <c r="L708" s="102">
        <f>สกลนคร!AJ44</f>
        <v>906038.9</v>
      </c>
      <c r="M708" s="102">
        <f>สกลนคร!AK44</f>
        <v>573124.94999999995</v>
      </c>
      <c r="N708" s="98"/>
      <c r="O708" s="98"/>
      <c r="P708" s="98"/>
      <c r="Q708" s="90">
        <f t="shared" si="24"/>
        <v>332913.95000000007</v>
      </c>
      <c r="R708" s="91">
        <f t="shared" si="25"/>
        <v>324.51249999999999</v>
      </c>
    </row>
    <row r="709" spans="1:18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1106</v>
      </c>
      <c r="H709" s="99">
        <v>2430</v>
      </c>
      <c r="I709" s="97">
        <v>2</v>
      </c>
      <c r="J709" s="100">
        <f>สกลนคร!F45</f>
        <v>795952.89</v>
      </c>
      <c r="K709" s="101">
        <f>สกลนคร!AI45</f>
        <v>1168378.75</v>
      </c>
      <c r="L709" s="102">
        <f>สกลนคร!AJ45</f>
        <v>839126.13</v>
      </c>
      <c r="M709" s="102">
        <f>สกลนคร!AK45</f>
        <v>666446.94999999995</v>
      </c>
      <c r="N709" s="98"/>
      <c r="O709" s="98"/>
      <c r="P709" s="98"/>
      <c r="Q709" s="90">
        <f t="shared" si="24"/>
        <v>172679.18000000005</v>
      </c>
      <c r="R709" s="91">
        <f t="shared" si="25"/>
        <v>345.31939506172841</v>
      </c>
    </row>
    <row r="710" spans="1:18" s="109" customForma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25734223.230000004</v>
      </c>
      <c r="K710" s="106">
        <f>SUM(K685:K709)</f>
        <v>33600595.129999995</v>
      </c>
      <c r="L710" s="106">
        <f>SUM(L685:L709)</f>
        <v>29387793.809999999</v>
      </c>
      <c r="M710" s="106">
        <f>SUM(M685:M709)</f>
        <v>20458133.260000002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8929660.549999997</v>
      </c>
      <c r="R710" s="108">
        <f>L710/H710</f>
        <v>276.97681297242275</v>
      </c>
    </row>
    <row r="711" spans="1:18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1107</v>
      </c>
      <c r="H712" s="99">
        <v>6067</v>
      </c>
      <c r="I712" s="97">
        <v>5</v>
      </c>
      <c r="J712" s="100">
        <f>สกลนคร!F46</f>
        <v>631440.35</v>
      </c>
      <c r="K712" s="101">
        <f>สกลนคร!AI46</f>
        <v>709619.25999999989</v>
      </c>
      <c r="L712" s="102">
        <f>สกลนคร!AJ46</f>
        <v>1012556.4199999999</v>
      </c>
      <c r="M712" s="102">
        <f>สกลนคร!AK46</f>
        <v>955042.18</v>
      </c>
      <c r="N712" s="98"/>
      <c r="O712" s="98"/>
      <c r="P712" s="98"/>
      <c r="Q712" s="90">
        <f t="shared" si="27"/>
        <v>57514.239999999874</v>
      </c>
      <c r="R712" s="91">
        <f t="shared" ref="R712:R773" si="28">L712/H712</f>
        <v>166.89573430031317</v>
      </c>
    </row>
    <row r="713" spans="1:18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1108</v>
      </c>
      <c r="H713" s="99">
        <v>5626</v>
      </c>
      <c r="I713" s="97">
        <v>4</v>
      </c>
      <c r="J713" s="100">
        <f>สกลนคร!F47</f>
        <v>616260.38</v>
      </c>
      <c r="K713" s="101">
        <f>สกลนคร!AI47</f>
        <v>663719.41</v>
      </c>
      <c r="L713" s="102">
        <f>สกลนคร!AJ47</f>
        <v>1174817.1299999999</v>
      </c>
      <c r="M713" s="102">
        <f>สกลนคร!AK47</f>
        <v>1099983.0699999998</v>
      </c>
      <c r="N713" s="98"/>
      <c r="O713" s="98"/>
      <c r="P713" s="98"/>
      <c r="Q713" s="90">
        <f t="shared" si="27"/>
        <v>74834.060000000056</v>
      </c>
      <c r="R713" s="91">
        <f t="shared" si="28"/>
        <v>208.81925524351223</v>
      </c>
    </row>
    <row r="714" spans="1:18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1109</v>
      </c>
      <c r="H714" s="99">
        <v>3964</v>
      </c>
      <c r="I714" s="97">
        <v>3</v>
      </c>
      <c r="J714" s="100">
        <f>สกลนคร!F48</f>
        <v>437359.43</v>
      </c>
      <c r="K714" s="101">
        <f>สกลนคร!AI48</f>
        <v>478106.77</v>
      </c>
      <c r="L714" s="102">
        <f>สกลนคร!AJ48</f>
        <v>1200670.54</v>
      </c>
      <c r="M714" s="102">
        <f>สกลนคร!AK48</f>
        <v>1117941.03</v>
      </c>
      <c r="N714" s="98"/>
      <c r="O714" s="98"/>
      <c r="P714" s="98"/>
      <c r="Q714" s="90">
        <f t="shared" si="27"/>
        <v>82729.510000000009</v>
      </c>
      <c r="R714" s="91">
        <f t="shared" si="28"/>
        <v>302.89367810292634</v>
      </c>
    </row>
    <row r="715" spans="1:18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1110</v>
      </c>
      <c r="H715" s="99">
        <v>2688</v>
      </c>
      <c r="I715" s="97">
        <v>2</v>
      </c>
      <c r="J715" s="100">
        <f>สกลนคร!F49</f>
        <v>390541.34</v>
      </c>
      <c r="K715" s="101">
        <f>สกลนคร!AI49</f>
        <v>426507.91000000003</v>
      </c>
      <c r="L715" s="102">
        <f>สกลนคร!AJ49</f>
        <v>763177.79</v>
      </c>
      <c r="M715" s="102">
        <f>สกลนคร!AK49</f>
        <v>750021.78</v>
      </c>
      <c r="N715" s="98"/>
      <c r="O715" s="98"/>
      <c r="P715" s="98"/>
      <c r="Q715" s="90">
        <f t="shared" si="27"/>
        <v>13156.010000000009</v>
      </c>
      <c r="R715" s="91">
        <f t="shared" si="28"/>
        <v>283.92030877976191</v>
      </c>
    </row>
    <row r="716" spans="1:18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1111</v>
      </c>
      <c r="H716" s="99">
        <v>4641</v>
      </c>
      <c r="I716" s="97">
        <v>4</v>
      </c>
      <c r="J716" s="100">
        <f>สกลนคร!F50</f>
        <v>778273.34</v>
      </c>
      <c r="K716" s="101">
        <f>สกลนคร!AI50</f>
        <v>853663.94</v>
      </c>
      <c r="L716" s="102">
        <f>สกลนคร!AJ50</f>
        <v>1165245.24</v>
      </c>
      <c r="M716" s="102">
        <f>สกลนคร!AK50</f>
        <v>1059919.81</v>
      </c>
      <c r="N716" s="98"/>
      <c r="O716" s="98"/>
      <c r="P716" s="98"/>
      <c r="Q716" s="90">
        <f t="shared" si="27"/>
        <v>105325.42999999993</v>
      </c>
      <c r="R716" s="91">
        <f t="shared" si="28"/>
        <v>251.07632837750484</v>
      </c>
    </row>
    <row r="717" spans="1:18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1112</v>
      </c>
      <c r="H717" s="99">
        <v>3844</v>
      </c>
      <c r="I717" s="97">
        <v>3</v>
      </c>
      <c r="J717" s="100">
        <f>สกลนคร!F51</f>
        <v>519657.82</v>
      </c>
      <c r="K717" s="101">
        <f>สกลนคร!AI51</f>
        <v>554780.32999999996</v>
      </c>
      <c r="L717" s="102">
        <f>สกลนคร!AJ51</f>
        <v>815664.56</v>
      </c>
      <c r="M717" s="102">
        <f>สกลนคร!AK51</f>
        <v>694756.61999999988</v>
      </c>
      <c r="N717" s="98"/>
      <c r="O717" s="98"/>
      <c r="P717" s="98"/>
      <c r="Q717" s="90">
        <f t="shared" si="27"/>
        <v>120907.94000000018</v>
      </c>
      <c r="R717" s="91">
        <f t="shared" si="28"/>
        <v>212.19161290322583</v>
      </c>
    </row>
    <row r="718" spans="1:18" s="109" customForma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3373532.6599999997</v>
      </c>
      <c r="K718" s="106">
        <f>SUM(K711:K717)</f>
        <v>3686397.62</v>
      </c>
      <c r="L718" s="106">
        <f>SUM(L711:L717)</f>
        <v>6132131.6799999997</v>
      </c>
      <c r="M718" s="106">
        <f>SUM(M711:M717)</f>
        <v>5677664.4900000012</v>
      </c>
      <c r="N718" s="104">
        <v>6</v>
      </c>
      <c r="O718" s="104">
        <v>6</v>
      </c>
      <c r="P718" s="104">
        <f>N718-O718</f>
        <v>0</v>
      </c>
      <c r="Q718" s="107">
        <f t="shared" si="27"/>
        <v>454467.18999999855</v>
      </c>
      <c r="R718" s="108">
        <f>L718/H718</f>
        <v>228.55503838986209</v>
      </c>
    </row>
    <row r="719" spans="1:18" s="109" customFormat="1" x14ac:dyDescent="0.7">
      <c r="A719" s="167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5"/>
      <c r="I719" s="167"/>
      <c r="J719" s="186"/>
      <c r="K719" s="187"/>
      <c r="L719" s="139"/>
      <c r="M719" s="139"/>
      <c r="N719" s="140"/>
      <c r="O719" s="140"/>
      <c r="P719" s="140"/>
      <c r="Q719" s="107"/>
      <c r="R719" s="108"/>
    </row>
    <row r="720" spans="1:18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1113</v>
      </c>
      <c r="H720" s="99">
        <v>4084</v>
      </c>
      <c r="I720" s="97">
        <v>3</v>
      </c>
      <c r="J720" s="100">
        <f>สกลนคร!F52</f>
        <v>233382.16</v>
      </c>
      <c r="K720" s="101">
        <f>สกลนคร!AI52</f>
        <v>240634.76</v>
      </c>
      <c r="L720" s="102">
        <f>สกลนคร!AJ52</f>
        <v>716773.57000000007</v>
      </c>
      <c r="M720" s="102">
        <f>สกลนคร!AK52</f>
        <v>632133.15</v>
      </c>
      <c r="N720" s="98"/>
      <c r="O720" s="98"/>
      <c r="P720" s="98"/>
      <c r="Q720" s="90">
        <f t="shared" si="27"/>
        <v>84640.420000000042</v>
      </c>
      <c r="R720" s="91">
        <f t="shared" si="28"/>
        <v>175.50773016650345</v>
      </c>
    </row>
    <row r="721" spans="1:18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1114</v>
      </c>
      <c r="H721" s="99">
        <v>4275</v>
      </c>
      <c r="I721" s="97">
        <v>3</v>
      </c>
      <c r="J721" s="100">
        <f>สกลนคร!F53</f>
        <v>595069.32999999996</v>
      </c>
      <c r="K721" s="101">
        <f>สกลนคร!AI53</f>
        <v>652626.68999999994</v>
      </c>
      <c r="L721" s="102">
        <f>สกลนคร!AJ53</f>
        <v>777322.7</v>
      </c>
      <c r="M721" s="102">
        <f>สกลนคร!AK53</f>
        <v>521111.33999999997</v>
      </c>
      <c r="N721" s="98"/>
      <c r="O721" s="98"/>
      <c r="P721" s="98"/>
      <c r="Q721" s="90">
        <f t="shared" si="27"/>
        <v>256211.36</v>
      </c>
      <c r="R721" s="91">
        <f t="shared" si="28"/>
        <v>181.82987134502923</v>
      </c>
    </row>
    <row r="722" spans="1:18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1115</v>
      </c>
      <c r="H722" s="99">
        <v>4414</v>
      </c>
      <c r="I722" s="97">
        <v>3</v>
      </c>
      <c r="J722" s="100">
        <f>สกลนคร!F54</f>
        <v>1294085.22</v>
      </c>
      <c r="K722" s="101">
        <f>สกลนคร!AI54</f>
        <v>1306855.47</v>
      </c>
      <c r="L722" s="102">
        <f>สกลนคร!AJ54</f>
        <v>807716.26</v>
      </c>
      <c r="M722" s="102">
        <f>สกลนคร!AK54</f>
        <v>623128.75</v>
      </c>
      <c r="N722" s="98"/>
      <c r="O722" s="98"/>
      <c r="P722" s="98"/>
      <c r="Q722" s="90">
        <f t="shared" si="27"/>
        <v>184587.51</v>
      </c>
      <c r="R722" s="91">
        <f t="shared" si="28"/>
        <v>182.98963751699139</v>
      </c>
    </row>
    <row r="723" spans="1:18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1116</v>
      </c>
      <c r="H723" s="99">
        <v>3418</v>
      </c>
      <c r="I723" s="97">
        <v>3</v>
      </c>
      <c r="J723" s="100">
        <f>สกลนคร!F55</f>
        <v>303128.96999999997</v>
      </c>
      <c r="K723" s="101">
        <f>สกลนคร!AI55</f>
        <v>367970.36</v>
      </c>
      <c r="L723" s="102">
        <f>สกลนคร!AJ55</f>
        <v>634933.71</v>
      </c>
      <c r="M723" s="102">
        <f>สกลนคร!AK55</f>
        <v>439679.63000000006</v>
      </c>
      <c r="N723" s="98"/>
      <c r="O723" s="98"/>
      <c r="P723" s="98"/>
      <c r="Q723" s="90">
        <f t="shared" si="27"/>
        <v>195254.0799999999</v>
      </c>
      <c r="R723" s="91">
        <f t="shared" si="28"/>
        <v>185.76176418958454</v>
      </c>
    </row>
    <row r="724" spans="1:18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1117</v>
      </c>
      <c r="H724" s="99">
        <v>3625</v>
      </c>
      <c r="I724" s="97">
        <v>3</v>
      </c>
      <c r="J724" s="100">
        <f>สกลนคร!F56</f>
        <v>899662.78</v>
      </c>
      <c r="K724" s="101">
        <f>สกลนคร!AI56</f>
        <v>923412.78</v>
      </c>
      <c r="L724" s="102">
        <f>สกลนคร!AJ56</f>
        <v>424788.42</v>
      </c>
      <c r="M724" s="102">
        <f>สกลนคร!AK56</f>
        <v>302405.90999999997</v>
      </c>
      <c r="N724" s="98"/>
      <c r="O724" s="98"/>
      <c r="P724" s="98"/>
      <c r="Q724" s="90">
        <f t="shared" si="27"/>
        <v>122382.51000000001</v>
      </c>
      <c r="R724" s="91">
        <f t="shared" si="28"/>
        <v>117.18301241379309</v>
      </c>
    </row>
    <row r="725" spans="1:18" s="109" customForma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3325328.46</v>
      </c>
      <c r="K725" s="106">
        <f>SUM(K719:K724)</f>
        <v>3491500.0599999996</v>
      </c>
      <c r="L725" s="106">
        <f>SUM(L719:L724)</f>
        <v>3361534.66</v>
      </c>
      <c r="M725" s="106">
        <f>SUM(M719:M724)</f>
        <v>2518458.7800000003</v>
      </c>
      <c r="N725" s="104">
        <v>5</v>
      </c>
      <c r="O725" s="104">
        <v>5</v>
      </c>
      <c r="P725" s="104">
        <f>N725-O725</f>
        <v>0</v>
      </c>
      <c r="Q725" s="107">
        <f t="shared" si="27"/>
        <v>843075.87999999989</v>
      </c>
      <c r="R725" s="108">
        <f>L725/H725</f>
        <v>169.63739705288657</v>
      </c>
    </row>
    <row r="726" spans="1:18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1118</v>
      </c>
      <c r="H727" s="99">
        <v>5334</v>
      </c>
      <c r="I727" s="97">
        <v>4</v>
      </c>
      <c r="J727" s="102">
        <f>สกลนคร!F57</f>
        <v>455774.66</v>
      </c>
      <c r="K727" s="101">
        <f>สกลนคร!AI57</f>
        <v>482179.25</v>
      </c>
      <c r="L727" s="102">
        <f>สกลนคร!AJ57</f>
        <v>1121409.83</v>
      </c>
      <c r="M727" s="102">
        <f>สกลนคร!AK57</f>
        <v>1012222.1</v>
      </c>
      <c r="N727" s="98"/>
      <c r="O727" s="98"/>
      <c r="P727" s="98"/>
      <c r="Q727" s="90">
        <f t="shared" si="27"/>
        <v>109187.7300000001</v>
      </c>
      <c r="R727" s="91">
        <f t="shared" si="28"/>
        <v>210.23806336707912</v>
      </c>
    </row>
    <row r="728" spans="1:18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1119</v>
      </c>
      <c r="H728" s="99">
        <v>5309</v>
      </c>
      <c r="I728" s="97">
        <v>4</v>
      </c>
      <c r="J728" s="102">
        <f>สกลนคร!F58</f>
        <v>441666.4</v>
      </c>
      <c r="K728" s="101">
        <f>สกลนคร!AI58</f>
        <v>464852.96</v>
      </c>
      <c r="L728" s="102">
        <f>สกลนคร!AJ58</f>
        <v>1029213.5</v>
      </c>
      <c r="M728" s="102">
        <f>สกลนคร!AK58</f>
        <v>920118.31</v>
      </c>
      <c r="N728" s="98"/>
      <c r="O728" s="98"/>
      <c r="P728" s="98"/>
      <c r="Q728" s="90">
        <f t="shared" si="27"/>
        <v>109095.18999999994</v>
      </c>
      <c r="R728" s="91">
        <f t="shared" si="28"/>
        <v>193.86202674703333</v>
      </c>
    </row>
    <row r="729" spans="1:18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1120</v>
      </c>
      <c r="H729" s="99">
        <v>4812</v>
      </c>
      <c r="I729" s="97">
        <v>4</v>
      </c>
      <c r="J729" s="102">
        <f>สกลนคร!F59</f>
        <v>646003.71</v>
      </c>
      <c r="K729" s="101">
        <f>สกลนคร!AI59</f>
        <v>713269.80999999994</v>
      </c>
      <c r="L729" s="102">
        <f>สกลนคร!AJ59</f>
        <v>862204.47</v>
      </c>
      <c r="M729" s="102">
        <f>สกลนคร!AK59</f>
        <v>716907.67999999993</v>
      </c>
      <c r="N729" s="98"/>
      <c r="O729" s="98"/>
      <c r="P729" s="98"/>
      <c r="Q729" s="90">
        <f t="shared" si="27"/>
        <v>145296.79000000004</v>
      </c>
      <c r="R729" s="91">
        <f t="shared" si="28"/>
        <v>179.17798628428926</v>
      </c>
    </row>
    <row r="730" spans="1:18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1121</v>
      </c>
      <c r="H730" s="99">
        <v>3019</v>
      </c>
      <c r="I730" s="97">
        <v>3</v>
      </c>
      <c r="J730" s="102">
        <f>สกลนคร!F60</f>
        <v>204806.45</v>
      </c>
      <c r="K730" s="101">
        <f>สกลนคร!AI60</f>
        <v>343713.37</v>
      </c>
      <c r="L730" s="102">
        <f>สกลนคร!AJ60</f>
        <v>804141.31</v>
      </c>
      <c r="M730" s="102">
        <f>สกลนคร!AK60</f>
        <v>692531.01</v>
      </c>
      <c r="N730" s="98"/>
      <c r="O730" s="98"/>
      <c r="P730" s="98"/>
      <c r="Q730" s="90">
        <f t="shared" si="27"/>
        <v>111610.30000000005</v>
      </c>
      <c r="R730" s="91">
        <f t="shared" si="28"/>
        <v>266.36015568068899</v>
      </c>
    </row>
    <row r="731" spans="1:18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1122</v>
      </c>
      <c r="H731" s="99">
        <v>2474</v>
      </c>
      <c r="I731" s="97">
        <v>2</v>
      </c>
      <c r="J731" s="102">
        <f>สกลนคร!F61</f>
        <v>149271.75</v>
      </c>
      <c r="K731" s="101">
        <f>สกลนคร!AI61</f>
        <v>210553.18000000002</v>
      </c>
      <c r="L731" s="102">
        <f>สกลนคร!AJ61</f>
        <v>606138.41999999993</v>
      </c>
      <c r="M731" s="102">
        <f>สกลนคร!AK61</f>
        <v>545216.55999999994</v>
      </c>
      <c r="N731" s="98"/>
      <c r="O731" s="98"/>
      <c r="P731" s="98"/>
      <c r="Q731" s="90">
        <f t="shared" si="27"/>
        <v>60921.859999999986</v>
      </c>
      <c r="R731" s="91">
        <f t="shared" si="28"/>
        <v>245.00340339531121</v>
      </c>
    </row>
    <row r="732" spans="1:18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1123</v>
      </c>
      <c r="H732" s="99">
        <v>1964</v>
      </c>
      <c r="I732" s="97">
        <v>2</v>
      </c>
      <c r="J732" s="102">
        <f>สกลนคร!F62</f>
        <v>223076.07</v>
      </c>
      <c r="K732" s="101">
        <f>สกลนคร!AI62</f>
        <v>244548.55000000002</v>
      </c>
      <c r="L732" s="102">
        <f>สกลนคร!AJ62</f>
        <v>664995.37</v>
      </c>
      <c r="M732" s="102">
        <f>สกลนคร!AK62</f>
        <v>578647.82999999996</v>
      </c>
      <c r="N732" s="98"/>
      <c r="O732" s="98"/>
      <c r="P732" s="98"/>
      <c r="Q732" s="90">
        <f t="shared" si="27"/>
        <v>86347.540000000037</v>
      </c>
      <c r="R732" s="91">
        <f t="shared" si="28"/>
        <v>338.59234725050914</v>
      </c>
    </row>
    <row r="733" spans="1:18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1124</v>
      </c>
      <c r="H733" s="99">
        <v>1314</v>
      </c>
      <c r="I733" s="97">
        <v>1</v>
      </c>
      <c r="J733" s="102">
        <f>สกลนคร!F63</f>
        <v>752697.66</v>
      </c>
      <c r="K733" s="101">
        <f>สกลนคร!AI63</f>
        <v>817147.69000000006</v>
      </c>
      <c r="L733" s="102">
        <f>สกลนคร!AJ63</f>
        <v>679395.94000000006</v>
      </c>
      <c r="M733" s="102">
        <f>สกลนคร!AK63</f>
        <v>608703.78</v>
      </c>
      <c r="N733" s="98"/>
      <c r="O733" s="98"/>
      <c r="P733" s="98"/>
      <c r="Q733" s="90">
        <f t="shared" si="27"/>
        <v>70692.160000000033</v>
      </c>
      <c r="R733" s="91">
        <f t="shared" si="28"/>
        <v>517.04409436834101</v>
      </c>
    </row>
    <row r="734" spans="1:18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1125</v>
      </c>
      <c r="H734" s="99">
        <v>2614</v>
      </c>
      <c r="I734" s="97">
        <v>2</v>
      </c>
      <c r="J734" s="102">
        <f>สกลนคร!F64</f>
        <v>320036.02</v>
      </c>
      <c r="K734" s="101">
        <f>สกลนคร!AI64</f>
        <v>367476.83</v>
      </c>
      <c r="L734" s="102">
        <f>สกลนคร!AJ64</f>
        <v>874716.19</v>
      </c>
      <c r="M734" s="102">
        <f>สกลนคร!AK64</f>
        <v>814574.29</v>
      </c>
      <c r="N734" s="98"/>
      <c r="O734" s="98"/>
      <c r="P734" s="98"/>
      <c r="Q734" s="90">
        <f t="shared" si="27"/>
        <v>60141.899999999907</v>
      </c>
      <c r="R734" s="91">
        <f t="shared" si="28"/>
        <v>334.62746365723029</v>
      </c>
    </row>
    <row r="735" spans="1:18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1126</v>
      </c>
      <c r="H735" s="99">
        <v>3039</v>
      </c>
      <c r="I735" s="97">
        <v>3</v>
      </c>
      <c r="J735" s="102">
        <f>สกลนคร!F65</f>
        <v>218603.3</v>
      </c>
      <c r="K735" s="101">
        <f>สกลนคร!AI65</f>
        <v>243000.49</v>
      </c>
      <c r="L735" s="102">
        <f>สกลนคร!AJ65</f>
        <v>688157.23</v>
      </c>
      <c r="M735" s="102">
        <f>สกลนคร!AK65</f>
        <v>590045.61</v>
      </c>
      <c r="N735" s="98"/>
      <c r="O735" s="98"/>
      <c r="P735" s="98"/>
      <c r="Q735" s="90">
        <f t="shared" si="27"/>
        <v>98111.62</v>
      </c>
      <c r="R735" s="91">
        <f t="shared" si="28"/>
        <v>226.4419973675551</v>
      </c>
    </row>
    <row r="736" spans="1:18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1127</v>
      </c>
      <c r="H736" s="99">
        <v>5019</v>
      </c>
      <c r="I736" s="97">
        <v>4</v>
      </c>
      <c r="J736" s="102">
        <f>สกลนคร!F66</f>
        <v>441790.92</v>
      </c>
      <c r="K736" s="101">
        <f>สกลนคร!AI66</f>
        <v>551987.96</v>
      </c>
      <c r="L736" s="102">
        <f>สกลนคร!AJ66</f>
        <v>813681.29</v>
      </c>
      <c r="M736" s="102">
        <f>สกลนคร!AK66</f>
        <v>666008.72</v>
      </c>
      <c r="N736" s="98"/>
      <c r="O736" s="98"/>
      <c r="P736" s="98"/>
      <c r="Q736" s="90">
        <f t="shared" si="27"/>
        <v>147672.57000000007</v>
      </c>
      <c r="R736" s="91">
        <f t="shared" si="28"/>
        <v>162.12020123530584</v>
      </c>
    </row>
    <row r="737" spans="1:18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1128</v>
      </c>
      <c r="H737" s="99">
        <v>4462</v>
      </c>
      <c r="I737" s="97">
        <v>3</v>
      </c>
      <c r="J737" s="102">
        <f>สกลนคร!F67</f>
        <v>346552.45</v>
      </c>
      <c r="K737" s="101">
        <f>สกลนคร!AI67</f>
        <v>397811.41000000003</v>
      </c>
      <c r="L737" s="102">
        <f>สกลนคร!AJ67</f>
        <v>714736.04</v>
      </c>
      <c r="M737" s="102">
        <f>สกลนคร!AK67</f>
        <v>627328.52</v>
      </c>
      <c r="N737" s="98"/>
      <c r="O737" s="98"/>
      <c r="P737" s="98"/>
      <c r="Q737" s="90">
        <f t="shared" si="27"/>
        <v>87407.520000000019</v>
      </c>
      <c r="R737" s="91">
        <f t="shared" si="28"/>
        <v>160.18288659793816</v>
      </c>
    </row>
    <row r="738" spans="1:18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1129</v>
      </c>
      <c r="H738" s="99">
        <v>3744</v>
      </c>
      <c r="I738" s="97">
        <v>3</v>
      </c>
      <c r="J738" s="102">
        <f>สกลนคร!F68</f>
        <v>152417.60999999999</v>
      </c>
      <c r="K738" s="101">
        <f>สกลนคร!AI68</f>
        <v>209924.54</v>
      </c>
      <c r="L738" s="102">
        <f>สกลนคร!AJ68</f>
        <v>702728.99</v>
      </c>
      <c r="M738" s="102">
        <f>สกลนคร!AK68</f>
        <v>634459.32000000007</v>
      </c>
      <c r="N738" s="98"/>
      <c r="O738" s="98"/>
      <c r="P738" s="98"/>
      <c r="Q738" s="90">
        <f t="shared" si="27"/>
        <v>68269.669999999925</v>
      </c>
      <c r="R738" s="91">
        <f t="shared" si="28"/>
        <v>187.69470886752137</v>
      </c>
    </row>
    <row r="739" spans="1:18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1130</v>
      </c>
      <c r="H739" s="99">
        <v>3274</v>
      </c>
      <c r="I739" s="97">
        <v>3</v>
      </c>
      <c r="J739" s="102">
        <f>สกลนคร!F69</f>
        <v>326130.21000000002</v>
      </c>
      <c r="K739" s="101">
        <f>สกลนคร!AI69</f>
        <v>389800.35000000003</v>
      </c>
      <c r="L739" s="102">
        <f>สกลนคร!AJ69</f>
        <v>1127906.96</v>
      </c>
      <c r="M739" s="102">
        <f>สกลนคร!AK69</f>
        <v>970263.37</v>
      </c>
      <c r="N739" s="98"/>
      <c r="O739" s="98"/>
      <c r="P739" s="98"/>
      <c r="Q739" s="90">
        <f t="shared" si="27"/>
        <v>157643.58999999997</v>
      </c>
      <c r="R739" s="91">
        <f t="shared" si="28"/>
        <v>344.50426389737322</v>
      </c>
    </row>
    <row r="740" spans="1:18" s="117" customForma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1131</v>
      </c>
      <c r="H740" s="113">
        <v>2726</v>
      </c>
      <c r="I740" s="111">
        <v>2</v>
      </c>
      <c r="J740" s="102">
        <f>สกลนคร!F70</f>
        <v>380861.32</v>
      </c>
      <c r="K740" s="101">
        <f>สกลนคร!AI70</f>
        <v>460267.78</v>
      </c>
      <c r="L740" s="102">
        <f>สกลนคร!AJ70</f>
        <v>616070.44999999995</v>
      </c>
      <c r="M740" s="102">
        <f>สกลนคร!AK70</f>
        <v>614758.84</v>
      </c>
      <c r="N740" s="112"/>
      <c r="O740" s="112"/>
      <c r="P740" s="112"/>
      <c r="Q740" s="115">
        <f t="shared" si="27"/>
        <v>1311.609999999986</v>
      </c>
      <c r="R740" s="116">
        <f t="shared" si="28"/>
        <v>225.99796404988993</v>
      </c>
    </row>
    <row r="741" spans="1:18" s="109" customForma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4678827.21</v>
      </c>
      <c r="K741" s="106">
        <f>SUM(K726:K739)</f>
        <v>5436266.3899999997</v>
      </c>
      <c r="L741" s="106">
        <f>SUM(L726:L739)</f>
        <v>10689425.539999999</v>
      </c>
      <c r="M741" s="106">
        <f>SUM(M726:M739)</f>
        <v>9377027.0999999996</v>
      </c>
      <c r="N741" s="104">
        <v>14</v>
      </c>
      <c r="O741" s="104">
        <v>14</v>
      </c>
      <c r="P741" s="104">
        <f>N741-O741</f>
        <v>0</v>
      </c>
      <c r="Q741" s="107">
        <f t="shared" si="27"/>
        <v>1312398.4399999995</v>
      </c>
      <c r="R741" s="108">
        <f>L741/H741</f>
        <v>230.48483203242915</v>
      </c>
    </row>
    <row r="742" spans="1:18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1132</v>
      </c>
      <c r="H743" s="113">
        <v>6085</v>
      </c>
      <c r="I743" s="111">
        <v>5</v>
      </c>
      <c r="J743" s="102">
        <f>สกลนคร!F71</f>
        <v>772649.24</v>
      </c>
      <c r="K743" s="114">
        <f>สกลนคร!AI71</f>
        <v>1198578.3500000001</v>
      </c>
      <c r="L743" s="102">
        <f>สกลนคร!AJ71</f>
        <v>1732466.85</v>
      </c>
      <c r="M743" s="102">
        <f>สกลนคร!AK71</f>
        <v>1362274.79</v>
      </c>
      <c r="N743" s="112"/>
      <c r="O743" s="112"/>
      <c r="P743" s="112"/>
      <c r="Q743" s="90">
        <f t="shared" si="27"/>
        <v>370192.06000000006</v>
      </c>
      <c r="R743" s="91">
        <f t="shared" si="28"/>
        <v>284.711068200493</v>
      </c>
    </row>
    <row r="744" spans="1:18" s="117" customForma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1133</v>
      </c>
      <c r="H744" s="113">
        <v>4230</v>
      </c>
      <c r="I744" s="111">
        <v>3</v>
      </c>
      <c r="J744" s="102">
        <f>สกลนคร!F72</f>
        <v>814205.28</v>
      </c>
      <c r="K744" s="114">
        <f>สกลนคร!AI72</f>
        <v>1252723.71</v>
      </c>
      <c r="L744" s="102">
        <f>สกลนคร!AJ72</f>
        <v>1105104.6299999999</v>
      </c>
      <c r="M744" s="102">
        <f>สกลนคร!AK72</f>
        <v>904457.32000000007</v>
      </c>
      <c r="N744" s="112"/>
      <c r="O744" s="112"/>
      <c r="P744" s="112"/>
      <c r="Q744" s="90">
        <f t="shared" si="27"/>
        <v>200647.30999999982</v>
      </c>
      <c r="R744" s="91">
        <f t="shared" si="28"/>
        <v>261.25404964539007</v>
      </c>
    </row>
    <row r="745" spans="1:18" s="117" customForma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1134</v>
      </c>
      <c r="H745" s="113">
        <v>4909</v>
      </c>
      <c r="I745" s="111">
        <v>4</v>
      </c>
      <c r="J745" s="102">
        <f>สกลนคร!F73</f>
        <v>1009939.64</v>
      </c>
      <c r="K745" s="114">
        <f>สกลนคร!AI73</f>
        <v>1088160.8800000001</v>
      </c>
      <c r="L745" s="102">
        <f>สกลนคร!AJ73</f>
        <v>1436629.37</v>
      </c>
      <c r="M745" s="102">
        <f>สกลนคร!AK73</f>
        <v>1041666.78</v>
      </c>
      <c r="N745" s="112"/>
      <c r="O745" s="112"/>
      <c r="P745" s="112"/>
      <c r="Q745" s="90">
        <f t="shared" si="27"/>
        <v>394962.59000000008</v>
      </c>
      <c r="R745" s="91">
        <f t="shared" si="28"/>
        <v>292.65214300264824</v>
      </c>
    </row>
    <row r="746" spans="1:18" s="117" customForma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1135</v>
      </c>
      <c r="H746" s="113">
        <v>3876</v>
      </c>
      <c r="I746" s="111">
        <v>3</v>
      </c>
      <c r="J746" s="102">
        <f>สกลนคร!F74</f>
        <v>796115.18</v>
      </c>
      <c r="K746" s="114">
        <f>สกลนคร!AI74</f>
        <v>933258.84000000008</v>
      </c>
      <c r="L746" s="102">
        <f>สกลนคร!AJ74</f>
        <v>1464463.13</v>
      </c>
      <c r="M746" s="102">
        <f>สกลนคร!AK74</f>
        <v>1053104.3800000001</v>
      </c>
      <c r="N746" s="112"/>
      <c r="O746" s="112"/>
      <c r="P746" s="112"/>
      <c r="Q746" s="90">
        <f t="shared" si="27"/>
        <v>411358.74999999977</v>
      </c>
      <c r="R746" s="91">
        <f t="shared" si="28"/>
        <v>377.82846491228065</v>
      </c>
    </row>
    <row r="747" spans="1:18" s="117" customForma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1136</v>
      </c>
      <c r="H747" s="113">
        <v>4206</v>
      </c>
      <c r="I747" s="111">
        <v>3</v>
      </c>
      <c r="J747" s="102">
        <f>สกลนคร!F75</f>
        <v>556582.12</v>
      </c>
      <c r="K747" s="114">
        <f>สกลนคร!AI75</f>
        <v>629217.96000000008</v>
      </c>
      <c r="L747" s="102">
        <f>สกลนคร!AJ75</f>
        <v>1390960.2</v>
      </c>
      <c r="M747" s="102">
        <f>สกลนคร!AK75</f>
        <v>963010.69</v>
      </c>
      <c r="N747" s="112"/>
      <c r="O747" s="112"/>
      <c r="P747" s="112"/>
      <c r="Q747" s="90">
        <f t="shared" si="27"/>
        <v>427949.51</v>
      </c>
      <c r="R747" s="91">
        <f t="shared" si="28"/>
        <v>330.70855920114121</v>
      </c>
    </row>
    <row r="748" spans="1:18" s="117" customForma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1137</v>
      </c>
      <c r="H748" s="113">
        <v>2071</v>
      </c>
      <c r="I748" s="111">
        <v>2</v>
      </c>
      <c r="J748" s="102">
        <f>สกลนคร!F76</f>
        <v>626130.53</v>
      </c>
      <c r="K748" s="114">
        <f>สกลนคร!AI76</f>
        <v>658694.47</v>
      </c>
      <c r="L748" s="102">
        <f>สกลนคร!AJ76</f>
        <v>915917.9</v>
      </c>
      <c r="M748" s="102">
        <f>สกลนคร!AK76</f>
        <v>740495.74</v>
      </c>
      <c r="N748" s="112"/>
      <c r="O748" s="112"/>
      <c r="P748" s="112"/>
      <c r="Q748" s="90">
        <f t="shared" si="27"/>
        <v>175422.16000000003</v>
      </c>
      <c r="R748" s="91">
        <f t="shared" si="28"/>
        <v>442.25876388218251</v>
      </c>
    </row>
    <row r="749" spans="1:18" s="117" customForma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1138</v>
      </c>
      <c r="H749" s="113">
        <v>1955</v>
      </c>
      <c r="I749" s="111">
        <v>2</v>
      </c>
      <c r="J749" s="102">
        <f>สกลนคร!F77</f>
        <v>498096.32</v>
      </c>
      <c r="K749" s="114">
        <f>สกลนคร!AI77</f>
        <v>782812.91</v>
      </c>
      <c r="L749" s="102">
        <f>สกลนคร!AJ77</f>
        <v>1010437.36</v>
      </c>
      <c r="M749" s="102">
        <f>สกลนคร!AK77</f>
        <v>890641.37</v>
      </c>
      <c r="N749" s="112"/>
      <c r="O749" s="112"/>
      <c r="P749" s="112"/>
      <c r="Q749" s="90">
        <f t="shared" si="27"/>
        <v>119795.98999999999</v>
      </c>
      <c r="R749" s="91">
        <f t="shared" si="28"/>
        <v>516.84775447570337</v>
      </c>
    </row>
    <row r="750" spans="1:18" s="109" customForma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5073718.3100000005</v>
      </c>
      <c r="K750" s="106">
        <f>SUM(K742:K749)</f>
        <v>6543447.1200000001</v>
      </c>
      <c r="L750" s="106">
        <f>SUM(L742:L749)</f>
        <v>9055979.4399999995</v>
      </c>
      <c r="M750" s="106">
        <f>SUM(M742:M749)</f>
        <v>6955651.0700000012</v>
      </c>
      <c r="N750" s="104">
        <v>7</v>
      </c>
      <c r="O750" s="104">
        <v>7</v>
      </c>
      <c r="P750" s="104">
        <f>N750-O750</f>
        <v>0</v>
      </c>
      <c r="Q750" s="107">
        <f t="shared" si="27"/>
        <v>2100328.3699999982</v>
      </c>
      <c r="R750" s="108">
        <f>L750/H750</f>
        <v>331.33248353578222</v>
      </c>
    </row>
    <row r="751" spans="1:18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1139</v>
      </c>
      <c r="H752" s="99">
        <v>3739</v>
      </c>
      <c r="I752" s="97">
        <v>3</v>
      </c>
      <c r="J752" s="102">
        <f>สกลนคร!F78</f>
        <v>262860.68</v>
      </c>
      <c r="K752" s="101">
        <f>สกลนคร!AI78</f>
        <v>322990.31</v>
      </c>
      <c r="L752" s="102">
        <f>สกลนคร!AJ78</f>
        <v>724148.56</v>
      </c>
      <c r="M752" s="102">
        <f>สกลนคร!AK78</f>
        <v>636086.29</v>
      </c>
      <c r="N752" s="98"/>
      <c r="O752" s="98"/>
      <c r="P752" s="98"/>
      <c r="Q752" s="90">
        <f t="shared" si="27"/>
        <v>88062.270000000019</v>
      </c>
      <c r="R752" s="91">
        <f t="shared" si="28"/>
        <v>193.67439422305432</v>
      </c>
    </row>
    <row r="753" spans="1:18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1140</v>
      </c>
      <c r="H753" s="99">
        <v>3786</v>
      </c>
      <c r="I753" s="97">
        <v>3</v>
      </c>
      <c r="J753" s="102">
        <f>สกลนคร!F79</f>
        <v>450386.26</v>
      </c>
      <c r="K753" s="101">
        <f>สกลนคร!AI79</f>
        <v>502766.22000000003</v>
      </c>
      <c r="L753" s="102">
        <f>สกลนคร!AJ79</f>
        <v>1134814.3999999999</v>
      </c>
      <c r="M753" s="102">
        <f>สกลนคร!AK79</f>
        <v>837258.16</v>
      </c>
      <c r="N753" s="98"/>
      <c r="O753" s="98"/>
      <c r="P753" s="98"/>
      <c r="Q753" s="90">
        <f t="shared" si="27"/>
        <v>297556.23999999987</v>
      </c>
      <c r="R753" s="91">
        <f t="shared" si="28"/>
        <v>299.73967247754882</v>
      </c>
    </row>
    <row r="754" spans="1:18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1141</v>
      </c>
      <c r="H754" s="99">
        <v>3021</v>
      </c>
      <c r="I754" s="97">
        <v>3</v>
      </c>
      <c r="J754" s="102">
        <f>สกลนคร!F80</f>
        <v>422607.35999999999</v>
      </c>
      <c r="K754" s="101">
        <f>สกลนคร!AI80</f>
        <v>483147.3</v>
      </c>
      <c r="L754" s="102">
        <f>สกลนคร!AJ80</f>
        <v>961438.53</v>
      </c>
      <c r="M754" s="102">
        <f>สกลนคร!AK80</f>
        <v>779568.57</v>
      </c>
      <c r="N754" s="98"/>
      <c r="O754" s="98"/>
      <c r="P754" s="98"/>
      <c r="Q754" s="90">
        <f t="shared" si="27"/>
        <v>181869.96000000008</v>
      </c>
      <c r="R754" s="91">
        <f t="shared" si="28"/>
        <v>318.25174776564052</v>
      </c>
    </row>
    <row r="755" spans="1:18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1142</v>
      </c>
      <c r="H755" s="99">
        <v>1545</v>
      </c>
      <c r="I755" s="97">
        <v>2</v>
      </c>
      <c r="J755" s="102">
        <f>สกลนคร!F81</f>
        <v>328289.71999999997</v>
      </c>
      <c r="K755" s="101">
        <f>สกลนคร!AI81</f>
        <v>347124.45999999996</v>
      </c>
      <c r="L755" s="102">
        <f>สกลนคร!AJ81</f>
        <v>736806.62</v>
      </c>
      <c r="M755" s="102">
        <f>สกลนคร!AK81</f>
        <v>825040.06</v>
      </c>
      <c r="N755" s="98"/>
      <c r="O755" s="98"/>
      <c r="P755" s="98"/>
      <c r="Q755" s="90">
        <f t="shared" si="27"/>
        <v>-88233.440000000061</v>
      </c>
      <c r="R755" s="91">
        <f t="shared" si="28"/>
        <v>476.89748867313915</v>
      </c>
    </row>
    <row r="756" spans="1:18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1143</v>
      </c>
      <c r="H756" s="99">
        <v>3954</v>
      </c>
      <c r="I756" s="97">
        <v>3</v>
      </c>
      <c r="J756" s="102">
        <f>สกลนคร!F82</f>
        <v>428370.63</v>
      </c>
      <c r="K756" s="101">
        <f>สกลนคร!AI82</f>
        <v>456709.79</v>
      </c>
      <c r="L756" s="102">
        <f>สกลนคร!AJ82</f>
        <v>744931.29</v>
      </c>
      <c r="M756" s="102">
        <f>สกลนคร!AK82</f>
        <v>600926.84</v>
      </c>
      <c r="N756" s="98"/>
      <c r="O756" s="98"/>
      <c r="P756" s="98"/>
      <c r="Q756" s="90">
        <f t="shared" si="27"/>
        <v>144004.45000000007</v>
      </c>
      <c r="R756" s="91">
        <f t="shared" si="28"/>
        <v>188.39941578148711</v>
      </c>
    </row>
    <row r="757" spans="1:18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1144</v>
      </c>
      <c r="H757" s="99">
        <v>6234</v>
      </c>
      <c r="I757" s="97">
        <v>5</v>
      </c>
      <c r="J757" s="102">
        <f>สกลนคร!F83</f>
        <v>368826.53</v>
      </c>
      <c r="K757" s="101">
        <f>สกลนคร!AI83</f>
        <v>438616.10000000003</v>
      </c>
      <c r="L757" s="102">
        <f>สกลนคร!AJ83</f>
        <v>966139.23</v>
      </c>
      <c r="M757" s="102">
        <f>สกลนคร!AK83</f>
        <v>849063.8899999999</v>
      </c>
      <c r="N757" s="98"/>
      <c r="O757" s="98"/>
      <c r="P757" s="98"/>
      <c r="Q757" s="90">
        <f t="shared" si="27"/>
        <v>117075.34000000008</v>
      </c>
      <c r="R757" s="91">
        <f t="shared" si="28"/>
        <v>154.97902309913377</v>
      </c>
    </row>
    <row r="758" spans="1:18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1145</v>
      </c>
      <c r="H758" s="99">
        <v>4005</v>
      </c>
      <c r="I758" s="97">
        <v>3</v>
      </c>
      <c r="J758" s="102">
        <f>สกลนคร!F84</f>
        <v>213034.45</v>
      </c>
      <c r="K758" s="101">
        <f>สกลนคร!AI84</f>
        <v>276448.84000000003</v>
      </c>
      <c r="L758" s="102">
        <f>สกลนคร!AJ84</f>
        <v>1100587.79</v>
      </c>
      <c r="M758" s="102">
        <f>สกลนคร!AK84</f>
        <v>919585.12</v>
      </c>
      <c r="N758" s="98"/>
      <c r="O758" s="98"/>
      <c r="P758" s="98"/>
      <c r="Q758" s="90">
        <f t="shared" si="27"/>
        <v>181002.67000000004</v>
      </c>
      <c r="R758" s="91">
        <f t="shared" si="28"/>
        <v>274.80344319600499</v>
      </c>
    </row>
    <row r="759" spans="1:18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1146</v>
      </c>
      <c r="H759" s="99">
        <v>3358</v>
      </c>
      <c r="I759" s="97">
        <v>3</v>
      </c>
      <c r="J759" s="102">
        <f>สกลนคร!F85</f>
        <v>385340.4</v>
      </c>
      <c r="K759" s="101">
        <f>สกลนคร!AI85</f>
        <v>406777.21</v>
      </c>
      <c r="L759" s="102">
        <f>สกลนคร!AJ85</f>
        <v>923969.6</v>
      </c>
      <c r="M759" s="102">
        <f>สกลนคร!AK85</f>
        <v>759206.82000000007</v>
      </c>
      <c r="N759" s="98"/>
      <c r="O759" s="98"/>
      <c r="P759" s="98"/>
      <c r="Q759" s="90">
        <f t="shared" si="27"/>
        <v>164762.77999999991</v>
      </c>
      <c r="R759" s="91">
        <f t="shared" si="28"/>
        <v>275.15473496128647</v>
      </c>
    </row>
    <row r="760" spans="1:18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1147</v>
      </c>
      <c r="H760" s="99">
        <v>1364</v>
      </c>
      <c r="I760" s="97">
        <v>1</v>
      </c>
      <c r="J760" s="102">
        <f>สกลนคร!F86</f>
        <v>265322.64</v>
      </c>
      <c r="K760" s="101">
        <f>สกลนคร!AI86</f>
        <v>282098.29000000004</v>
      </c>
      <c r="L760" s="102">
        <f>สกลนคร!AJ86</f>
        <v>604483.12</v>
      </c>
      <c r="M760" s="102">
        <f>สกลนคร!AK86</f>
        <v>420187.48000000004</v>
      </c>
      <c r="N760" s="98"/>
      <c r="O760" s="98"/>
      <c r="P760" s="98"/>
      <c r="Q760" s="90">
        <f t="shared" si="27"/>
        <v>184295.63999999996</v>
      </c>
      <c r="R760" s="91">
        <f t="shared" si="28"/>
        <v>443.16944281524928</v>
      </c>
    </row>
    <row r="761" spans="1:18" s="109" customForma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3125038.67</v>
      </c>
      <c r="K761" s="106">
        <f>SUM(K751:K760)</f>
        <v>3516678.52</v>
      </c>
      <c r="L761" s="106">
        <f>SUM(L751:L760)</f>
        <v>7897319.1400000006</v>
      </c>
      <c r="M761" s="106">
        <f>SUM(M751:M760)</f>
        <v>6626923.2300000004</v>
      </c>
      <c r="N761" s="104">
        <v>9</v>
      </c>
      <c r="O761" s="104">
        <v>9</v>
      </c>
      <c r="P761" s="104">
        <f>N761-O761</f>
        <v>0</v>
      </c>
      <c r="Q761" s="107">
        <f t="shared" si="27"/>
        <v>1270395.9100000001</v>
      </c>
      <c r="R761" s="108">
        <f>L761/H761</f>
        <v>254.70293298071343</v>
      </c>
    </row>
    <row r="762" spans="1:18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1148</v>
      </c>
      <c r="H763" s="99">
        <v>2110</v>
      </c>
      <c r="I763" s="97">
        <v>2</v>
      </c>
      <c r="J763" s="102">
        <f>สกลนคร!F87</f>
        <v>436144.2</v>
      </c>
      <c r="K763" s="101">
        <f>สกลนคร!AI87</f>
        <v>482484.81</v>
      </c>
      <c r="L763" s="102">
        <f>สกลนคร!AJ87</f>
        <v>437818.51</v>
      </c>
      <c r="M763" s="102">
        <f>สกลนคร!AK87</f>
        <v>536259.32999999996</v>
      </c>
      <c r="N763" s="98"/>
      <c r="O763" s="98"/>
      <c r="P763" s="98"/>
      <c r="Q763" s="90">
        <f t="shared" si="27"/>
        <v>-98440.819999999949</v>
      </c>
      <c r="R763" s="91">
        <f t="shared" si="28"/>
        <v>207.49692417061613</v>
      </c>
    </row>
    <row r="764" spans="1:18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1149</v>
      </c>
      <c r="H764" s="99">
        <v>1235</v>
      </c>
      <c r="I764" s="97">
        <v>1</v>
      </c>
      <c r="J764" s="102">
        <f>สกลนคร!F88</f>
        <v>322813.32</v>
      </c>
      <c r="K764" s="101">
        <f>สกลนคร!AI88</f>
        <v>326916.53999999998</v>
      </c>
      <c r="L764" s="102">
        <f>สกลนคร!AJ88</f>
        <v>342710.48</v>
      </c>
      <c r="M764" s="102">
        <f>สกลนคร!AK88</f>
        <v>425527.88</v>
      </c>
      <c r="N764" s="98"/>
      <c r="O764" s="98"/>
      <c r="P764" s="98"/>
      <c r="Q764" s="90">
        <f t="shared" si="27"/>
        <v>-82817.400000000023</v>
      </c>
      <c r="R764" s="91">
        <f t="shared" si="28"/>
        <v>277.49836437246961</v>
      </c>
    </row>
    <row r="765" spans="1:18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1150</v>
      </c>
      <c r="H765" s="99">
        <v>2785</v>
      </c>
      <c r="I765" s="97">
        <v>2</v>
      </c>
      <c r="J765" s="102">
        <f>สกลนคร!F89</f>
        <v>856271.6</v>
      </c>
      <c r="K765" s="101">
        <f>สกลนคร!AI89</f>
        <v>867411.34</v>
      </c>
      <c r="L765" s="102">
        <f>สกลนคร!AJ89</f>
        <v>768915.4800000001</v>
      </c>
      <c r="M765" s="102">
        <f>สกลนคร!AK89</f>
        <v>629018.21</v>
      </c>
      <c r="N765" s="98"/>
      <c r="O765" s="98"/>
      <c r="P765" s="98"/>
      <c r="Q765" s="90">
        <f t="shared" si="27"/>
        <v>139897.27000000014</v>
      </c>
      <c r="R765" s="91">
        <f t="shared" si="28"/>
        <v>276.09173429084382</v>
      </c>
    </row>
    <row r="766" spans="1:18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1151</v>
      </c>
      <c r="H766" s="99">
        <v>1721</v>
      </c>
      <c r="I766" s="97">
        <v>2</v>
      </c>
      <c r="J766" s="102">
        <f>สกลนคร!F90</f>
        <v>151360.26999999999</v>
      </c>
      <c r="K766" s="101">
        <f>สกลนคร!AI90</f>
        <v>161701.31999999998</v>
      </c>
      <c r="L766" s="102">
        <f>สกลนคร!AJ90</f>
        <v>240054.1</v>
      </c>
      <c r="M766" s="102">
        <f>สกลนคร!AK90</f>
        <v>309586.07</v>
      </c>
      <c r="N766" s="98"/>
      <c r="O766" s="98"/>
      <c r="P766" s="98"/>
      <c r="Q766" s="90">
        <f t="shared" si="27"/>
        <v>-69531.97</v>
      </c>
      <c r="R766" s="91">
        <f t="shared" si="28"/>
        <v>139.48524113887277</v>
      </c>
    </row>
    <row r="767" spans="1:18" s="109" customForma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1766589.3900000001</v>
      </c>
      <c r="K767" s="106">
        <f>SUM(K762:K766)</f>
        <v>1838514.01</v>
      </c>
      <c r="L767" s="106">
        <f>SUM(L762:L766)</f>
        <v>1789498.5700000003</v>
      </c>
      <c r="M767" s="106">
        <f>SUM(M762:M766)</f>
        <v>1900391.49</v>
      </c>
      <c r="N767" s="104">
        <v>4</v>
      </c>
      <c r="O767" s="104">
        <v>4</v>
      </c>
      <c r="P767" s="104">
        <f>N767-O767</f>
        <v>0</v>
      </c>
      <c r="Q767" s="107">
        <f t="shared" si="27"/>
        <v>-110892.91999999969</v>
      </c>
      <c r="R767" s="108">
        <f>L767/H767</f>
        <v>227.93256527830854</v>
      </c>
    </row>
    <row r="768" spans="1:18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1152</v>
      </c>
      <c r="H769" s="99">
        <v>5792</v>
      </c>
      <c r="I769" s="97">
        <v>4</v>
      </c>
      <c r="J769" s="102">
        <f>สกลนคร!F91</f>
        <v>348021.61</v>
      </c>
      <c r="K769" s="101">
        <f>สกลนคร!AI91</f>
        <v>437581.55999999994</v>
      </c>
      <c r="L769" s="102">
        <f>สกลนคร!AJ91</f>
        <v>1241051.28</v>
      </c>
      <c r="M769" s="102">
        <f>สกลนคร!AK91</f>
        <v>1163253.6700000002</v>
      </c>
      <c r="N769" s="98"/>
      <c r="O769" s="98"/>
      <c r="P769" s="98"/>
      <c r="Q769" s="90">
        <f t="shared" si="27"/>
        <v>77797.60999999987</v>
      </c>
      <c r="R769" s="91">
        <f t="shared" si="28"/>
        <v>214.26990331491714</v>
      </c>
    </row>
    <row r="770" spans="1:18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1153</v>
      </c>
      <c r="H770" s="99">
        <v>2531</v>
      </c>
      <c r="I770" s="97">
        <v>2</v>
      </c>
      <c r="J770" s="102">
        <f>สกลนคร!F92</f>
        <v>78645.98</v>
      </c>
      <c r="K770" s="101">
        <f>สกลนคร!AI92</f>
        <v>106787.27</v>
      </c>
      <c r="L770" s="102">
        <f>สกลนคร!AJ92</f>
        <v>716330.19</v>
      </c>
      <c r="M770" s="102">
        <f>สกลนคร!AK92</f>
        <v>683680.57</v>
      </c>
      <c r="N770" s="98"/>
      <c r="O770" s="98"/>
      <c r="P770" s="98"/>
      <c r="Q770" s="90">
        <f t="shared" si="27"/>
        <v>32649.619999999995</v>
      </c>
      <c r="R770" s="91">
        <f t="shared" si="28"/>
        <v>283.02259581193204</v>
      </c>
    </row>
    <row r="771" spans="1:18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1154</v>
      </c>
      <c r="H771" s="99">
        <v>3458</v>
      </c>
      <c r="I771" s="97">
        <v>3</v>
      </c>
      <c r="J771" s="102">
        <f>สกลนคร!F93</f>
        <v>90414.66</v>
      </c>
      <c r="K771" s="101">
        <f>สกลนคร!AI93</f>
        <v>110792.51000000001</v>
      </c>
      <c r="L771" s="102">
        <f>สกลนคร!AJ93</f>
        <v>1078770.8700000001</v>
      </c>
      <c r="M771" s="102">
        <f>สกลนคร!AK93</f>
        <v>1040058.2</v>
      </c>
      <c r="N771" s="98"/>
      <c r="O771" s="98"/>
      <c r="P771" s="98"/>
      <c r="Q771" s="90">
        <f t="shared" si="27"/>
        <v>38712.670000000158</v>
      </c>
      <c r="R771" s="91">
        <f t="shared" si="28"/>
        <v>311.96381434355123</v>
      </c>
    </row>
    <row r="772" spans="1:18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1155</v>
      </c>
      <c r="H772" s="99">
        <v>6025</v>
      </c>
      <c r="I772" s="97">
        <v>5</v>
      </c>
      <c r="J772" s="102">
        <f>สกลนคร!F94</f>
        <v>400063.64</v>
      </c>
      <c r="K772" s="101">
        <f>สกลนคร!AI94</f>
        <v>443767.5</v>
      </c>
      <c r="L772" s="102">
        <f>สกลนคร!AJ94</f>
        <v>1072699.54</v>
      </c>
      <c r="M772" s="102">
        <f>สกลนคร!AK94</f>
        <v>975599.32000000007</v>
      </c>
      <c r="N772" s="98"/>
      <c r="O772" s="98"/>
      <c r="P772" s="98"/>
      <c r="Q772" s="90">
        <f t="shared" si="27"/>
        <v>97100.219999999972</v>
      </c>
      <c r="R772" s="91">
        <f t="shared" si="28"/>
        <v>178.04141742738591</v>
      </c>
    </row>
    <row r="773" spans="1:18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1156</v>
      </c>
      <c r="H773" s="99">
        <v>3940</v>
      </c>
      <c r="I773" s="97">
        <v>3</v>
      </c>
      <c r="J773" s="102">
        <f>สกลนคร!F95</f>
        <v>340968.37</v>
      </c>
      <c r="K773" s="101">
        <f>สกลนคร!AI95</f>
        <v>357792.19</v>
      </c>
      <c r="L773" s="102">
        <f>สกลนคร!AJ95</f>
        <v>963808.25</v>
      </c>
      <c r="M773" s="102">
        <f>สกลนคร!AK95</f>
        <v>856388.40999999992</v>
      </c>
      <c r="N773" s="98"/>
      <c r="O773" s="98"/>
      <c r="P773" s="98"/>
      <c r="Q773" s="90">
        <f t="shared" si="27"/>
        <v>107419.84000000008</v>
      </c>
      <c r="R773" s="91">
        <f t="shared" si="28"/>
        <v>244.62138324873095</v>
      </c>
    </row>
    <row r="774" spans="1:18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1157</v>
      </c>
      <c r="H774" s="99">
        <v>4289</v>
      </c>
      <c r="I774" s="97">
        <v>3</v>
      </c>
      <c r="J774" s="102">
        <f>สกลนคร!F96</f>
        <v>340046.2</v>
      </c>
      <c r="K774" s="101">
        <f>สกลนคร!AI96</f>
        <v>375932.95</v>
      </c>
      <c r="L774" s="102">
        <f>สกลนคร!AJ96</f>
        <v>1021477.8400000001</v>
      </c>
      <c r="M774" s="102">
        <f>สกลนคร!AK96</f>
        <v>1013292.87</v>
      </c>
      <c r="N774" s="98"/>
      <c r="O774" s="98"/>
      <c r="P774" s="98"/>
      <c r="Q774" s="90">
        <f t="shared" ref="Q774:Q837" si="29">L774-M774</f>
        <v>8184.9700000000885</v>
      </c>
      <c r="R774" s="91">
        <f t="shared" ref="R774:R837" si="30">L774/H774</f>
        <v>238.1622382839823</v>
      </c>
    </row>
    <row r="775" spans="1:18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1158</v>
      </c>
      <c r="H775" s="99">
        <v>3268</v>
      </c>
      <c r="I775" s="97">
        <v>3</v>
      </c>
      <c r="J775" s="102">
        <f>สกลนคร!F97</f>
        <v>220058.14</v>
      </c>
      <c r="K775" s="101">
        <f>สกลนคร!AI97</f>
        <v>247199.22</v>
      </c>
      <c r="L775" s="102">
        <f>สกลนคร!AJ97</f>
        <v>762403.08000000007</v>
      </c>
      <c r="M775" s="102">
        <f>สกลนคร!AK97</f>
        <v>741011.33</v>
      </c>
      <c r="N775" s="98"/>
      <c r="O775" s="98"/>
      <c r="P775" s="98"/>
      <c r="Q775" s="90">
        <f t="shared" si="29"/>
        <v>21391.750000000116</v>
      </c>
      <c r="R775" s="91">
        <f t="shared" si="30"/>
        <v>233.29347613219096</v>
      </c>
    </row>
    <row r="776" spans="1:18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1159</v>
      </c>
      <c r="H776" s="99">
        <v>6769</v>
      </c>
      <c r="I776" s="97">
        <v>5</v>
      </c>
      <c r="J776" s="102">
        <f>สกลนคร!F98</f>
        <v>40719.440000000002</v>
      </c>
      <c r="K776" s="101">
        <f>สกลนคร!AI98</f>
        <v>81685.52</v>
      </c>
      <c r="L776" s="102">
        <f>สกลนคร!AJ98</f>
        <v>1032513.55</v>
      </c>
      <c r="M776" s="102">
        <f>สกลนคร!AK98</f>
        <v>962315.02</v>
      </c>
      <c r="N776" s="98"/>
      <c r="O776" s="98"/>
      <c r="P776" s="98"/>
      <c r="Q776" s="90">
        <f t="shared" si="29"/>
        <v>70198.530000000028</v>
      </c>
      <c r="R776" s="91">
        <f t="shared" si="30"/>
        <v>152.53561087309797</v>
      </c>
    </row>
    <row r="777" spans="1:18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1160</v>
      </c>
      <c r="H777" s="99">
        <v>3663</v>
      </c>
      <c r="I777" s="97">
        <v>3</v>
      </c>
      <c r="J777" s="102">
        <f>สกลนคร!F99</f>
        <v>237265.8</v>
      </c>
      <c r="K777" s="101">
        <f>สกลนคร!AI99</f>
        <v>259823.71999999997</v>
      </c>
      <c r="L777" s="102">
        <f>สกลนคร!AJ99</f>
        <v>579092.85</v>
      </c>
      <c r="M777" s="102">
        <f>สกลนคร!AK99</f>
        <v>538337.08000000007</v>
      </c>
      <c r="N777" s="98"/>
      <c r="O777" s="98"/>
      <c r="P777" s="98"/>
      <c r="Q777" s="90">
        <f t="shared" si="29"/>
        <v>40755.769999999902</v>
      </c>
      <c r="R777" s="91">
        <f t="shared" si="30"/>
        <v>158.09250614250612</v>
      </c>
    </row>
    <row r="778" spans="1:18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1161</v>
      </c>
      <c r="H778" s="99">
        <v>6722</v>
      </c>
      <c r="I778" s="97">
        <v>5</v>
      </c>
      <c r="J778" s="102">
        <f>สกลนคร!F100</f>
        <v>219672.07</v>
      </c>
      <c r="K778" s="101">
        <f>สกลนคร!AI100</f>
        <v>257047.11000000002</v>
      </c>
      <c r="L778" s="102">
        <f>สกลนคร!AJ100</f>
        <v>1169351.22</v>
      </c>
      <c r="M778" s="102">
        <f>สกลนคร!AK100</f>
        <v>1233742.27</v>
      </c>
      <c r="N778" s="98"/>
      <c r="O778" s="98"/>
      <c r="P778" s="98"/>
      <c r="Q778" s="90">
        <f t="shared" si="29"/>
        <v>-64391.050000000047</v>
      </c>
      <c r="R778" s="91">
        <f t="shared" si="30"/>
        <v>173.95882475453735</v>
      </c>
    </row>
    <row r="779" spans="1:18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1162</v>
      </c>
      <c r="H779" s="99">
        <v>5057</v>
      </c>
      <c r="I779" s="97">
        <v>4</v>
      </c>
      <c r="J779" s="102">
        <f>สกลนคร!F101</f>
        <v>148901.9</v>
      </c>
      <c r="K779" s="101">
        <f>สกลนคร!AI101</f>
        <v>215181.83</v>
      </c>
      <c r="L779" s="102">
        <f>สกลนคร!AJ101</f>
        <v>1079816.5</v>
      </c>
      <c r="M779" s="102">
        <f>สกลนคร!AK101</f>
        <v>992525.8</v>
      </c>
      <c r="N779" s="98"/>
      <c r="O779" s="98"/>
      <c r="P779" s="98"/>
      <c r="Q779" s="90">
        <f t="shared" si="29"/>
        <v>87290.699999999953</v>
      </c>
      <c r="R779" s="91">
        <f t="shared" si="30"/>
        <v>213.52906861775756</v>
      </c>
    </row>
    <row r="780" spans="1:18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1163</v>
      </c>
      <c r="H780" s="99">
        <v>3110</v>
      </c>
      <c r="I780" s="97">
        <v>3</v>
      </c>
      <c r="J780" s="102">
        <f>สกลนคร!F102</f>
        <v>109670.95</v>
      </c>
      <c r="K780" s="101">
        <f>สกลนคร!AI102</f>
        <v>133186.74</v>
      </c>
      <c r="L780" s="102">
        <f>สกลนคร!AJ102</f>
        <v>650945.03</v>
      </c>
      <c r="M780" s="102">
        <f>สกลนคร!AK102</f>
        <v>580586.57000000007</v>
      </c>
      <c r="N780" s="98"/>
      <c r="O780" s="98"/>
      <c r="P780" s="98"/>
      <c r="Q780" s="90">
        <f t="shared" si="29"/>
        <v>70358.459999999963</v>
      </c>
      <c r="R780" s="91">
        <f t="shared" si="30"/>
        <v>209.30708360128619</v>
      </c>
    </row>
    <row r="781" spans="1:18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1164</v>
      </c>
      <c r="H781" s="99">
        <v>3446</v>
      </c>
      <c r="I781" s="97">
        <v>3</v>
      </c>
      <c r="J781" s="102">
        <f>สกลนคร!F103</f>
        <v>452885.95</v>
      </c>
      <c r="K781" s="101">
        <f>สกลนคร!AI103</f>
        <v>485559.08</v>
      </c>
      <c r="L781" s="102">
        <f>สกลนคร!AJ103</f>
        <v>907532.55</v>
      </c>
      <c r="M781" s="102">
        <f>สกลนคร!AK103</f>
        <v>837761.17999999993</v>
      </c>
      <c r="N781" s="98"/>
      <c r="O781" s="98"/>
      <c r="P781" s="98"/>
      <c r="Q781" s="90">
        <f t="shared" si="29"/>
        <v>69771.370000000112</v>
      </c>
      <c r="R781" s="91">
        <f t="shared" si="30"/>
        <v>263.35825594892628</v>
      </c>
    </row>
    <row r="782" spans="1:18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1165</v>
      </c>
      <c r="H782" s="99">
        <v>4224</v>
      </c>
      <c r="I782" s="97">
        <v>3</v>
      </c>
      <c r="J782" s="102">
        <f>สกลนคร!F104</f>
        <v>85252.46</v>
      </c>
      <c r="K782" s="101">
        <f>สกลนคร!AI104</f>
        <v>113827.76000000001</v>
      </c>
      <c r="L782" s="102">
        <f>สกลนคร!AJ104</f>
        <v>860829.74</v>
      </c>
      <c r="M782" s="102">
        <f>สกลนคร!AK104</f>
        <v>864688.99</v>
      </c>
      <c r="N782" s="98"/>
      <c r="O782" s="98"/>
      <c r="P782" s="98"/>
      <c r="Q782" s="90">
        <f t="shared" si="29"/>
        <v>-3859.25</v>
      </c>
      <c r="R782" s="91">
        <f t="shared" si="30"/>
        <v>203.79491950757574</v>
      </c>
    </row>
    <row r="783" spans="1:18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1166</v>
      </c>
      <c r="H783" s="99">
        <v>4904</v>
      </c>
      <c r="I783" s="97">
        <v>4</v>
      </c>
      <c r="J783" s="102">
        <f>สกลนคร!F105</f>
        <v>81155.820000000007</v>
      </c>
      <c r="K783" s="101">
        <f>สกลนคร!AI105</f>
        <v>36284.630000000005</v>
      </c>
      <c r="L783" s="102">
        <f>สกลนคร!AJ105</f>
        <v>1109770.6299999999</v>
      </c>
      <c r="M783" s="102">
        <f>สกลนคร!AK105</f>
        <v>1091437.27</v>
      </c>
      <c r="N783" s="98"/>
      <c r="O783" s="98"/>
      <c r="P783" s="98"/>
      <c r="Q783" s="90">
        <f t="shared" si="29"/>
        <v>18333.35999999987</v>
      </c>
      <c r="R783" s="91">
        <f t="shared" si="30"/>
        <v>226.29906810766718</v>
      </c>
    </row>
    <row r="784" spans="1:18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1167</v>
      </c>
      <c r="H784" s="99">
        <v>4515</v>
      </c>
      <c r="I784" s="97">
        <v>4</v>
      </c>
      <c r="J784" s="102">
        <f>สกลนคร!F106</f>
        <v>399329.69</v>
      </c>
      <c r="K784" s="101">
        <f>สกลนคร!AI106</f>
        <v>469201.81</v>
      </c>
      <c r="L784" s="102">
        <f>สกลนคร!AJ106</f>
        <v>1060469.6400000001</v>
      </c>
      <c r="M784" s="102">
        <f>สกลนคร!AK106</f>
        <v>908514.61</v>
      </c>
      <c r="N784" s="98"/>
      <c r="O784" s="98"/>
      <c r="P784" s="98"/>
      <c r="Q784" s="90">
        <f t="shared" si="29"/>
        <v>151955.03000000014</v>
      </c>
      <c r="R784" s="91">
        <f t="shared" si="30"/>
        <v>234.87699667774089</v>
      </c>
    </row>
    <row r="785" spans="1:18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1168</v>
      </c>
      <c r="H785" s="99">
        <v>2847</v>
      </c>
      <c r="I785" s="97">
        <v>2</v>
      </c>
      <c r="J785" s="102">
        <f>สกลนคร!F107</f>
        <v>203130.34</v>
      </c>
      <c r="K785" s="101">
        <f>สกลนคร!AI107</f>
        <v>233124.81</v>
      </c>
      <c r="L785" s="102">
        <f>สกลนคร!AJ107</f>
        <v>782379.42999999993</v>
      </c>
      <c r="M785" s="102">
        <f>สกลนคร!AK107</f>
        <v>775102.26</v>
      </c>
      <c r="N785" s="98"/>
      <c r="O785" s="98"/>
      <c r="P785" s="98"/>
      <c r="Q785" s="90">
        <f t="shared" si="29"/>
        <v>7277.1699999999255</v>
      </c>
      <c r="R785" s="91">
        <f t="shared" si="30"/>
        <v>274.80837021426061</v>
      </c>
    </row>
    <row r="786" spans="1:18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1169</v>
      </c>
      <c r="H786" s="99">
        <v>3128</v>
      </c>
      <c r="I786" s="97">
        <v>3</v>
      </c>
      <c r="J786" s="102">
        <f>สกลนคร!F108</f>
        <v>264475.48</v>
      </c>
      <c r="K786" s="101">
        <f>สกลนคร!AI108</f>
        <v>285688.48</v>
      </c>
      <c r="L786" s="102">
        <f>สกลนคร!AJ108</f>
        <v>636925.84000000008</v>
      </c>
      <c r="M786" s="102">
        <f>สกลนคร!AK108</f>
        <v>594792.15999999992</v>
      </c>
      <c r="N786" s="98"/>
      <c r="O786" s="98"/>
      <c r="P786" s="98"/>
      <c r="Q786" s="90">
        <f t="shared" si="29"/>
        <v>42133.680000000168</v>
      </c>
      <c r="R786" s="91">
        <f t="shared" si="30"/>
        <v>203.62079283887471</v>
      </c>
    </row>
    <row r="787" spans="1:18" s="109" customForma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4060678.5</v>
      </c>
      <c r="K787" s="106">
        <f>SUM(K768:K786)</f>
        <v>4650464.6899999995</v>
      </c>
      <c r="L787" s="106">
        <f>SUM(L768:L786)</f>
        <v>16726168.030000001</v>
      </c>
      <c r="M787" s="106">
        <f>SUM(M768:M786)</f>
        <v>15853087.58</v>
      </c>
      <c r="N787" s="104">
        <v>18</v>
      </c>
      <c r="O787" s="104">
        <v>18</v>
      </c>
      <c r="P787" s="104">
        <f>N787-O787</f>
        <v>0</v>
      </c>
      <c r="Q787" s="107">
        <f t="shared" si="29"/>
        <v>873080.45000000112</v>
      </c>
      <c r="R787" s="108">
        <f>L787/H787</f>
        <v>215.29924866131194</v>
      </c>
    </row>
    <row r="788" spans="1:18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1170</v>
      </c>
      <c r="H789" s="99">
        <v>2701</v>
      </c>
      <c r="I789" s="97">
        <v>2</v>
      </c>
      <c r="J789" s="102">
        <f>สกลนคร!F109</f>
        <v>411961.15</v>
      </c>
      <c r="K789" s="101">
        <f>สกลนคร!AI109</f>
        <v>472603.9</v>
      </c>
      <c r="L789" s="102">
        <f>สกลนคร!AJ109</f>
        <v>773851.25</v>
      </c>
      <c r="M789" s="102">
        <f>สกลนคร!AK109</f>
        <v>590283.63</v>
      </c>
      <c r="N789" s="98"/>
      <c r="O789" s="98"/>
      <c r="P789" s="98"/>
      <c r="Q789" s="90">
        <f t="shared" si="29"/>
        <v>183567.62</v>
      </c>
      <c r="R789" s="91">
        <f t="shared" si="30"/>
        <v>286.50546094039242</v>
      </c>
    </row>
    <row r="790" spans="1:18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1171</v>
      </c>
      <c r="H790" s="99">
        <v>3810</v>
      </c>
      <c r="I790" s="97">
        <v>3</v>
      </c>
      <c r="J790" s="102">
        <f>สกลนคร!F110</f>
        <v>461818.48</v>
      </c>
      <c r="K790" s="101">
        <f>สกลนคร!AI110</f>
        <v>479464.13</v>
      </c>
      <c r="L790" s="102">
        <f>สกลนคร!AJ110</f>
        <v>1279667.8399999999</v>
      </c>
      <c r="M790" s="102">
        <f>สกลนคร!AK110</f>
        <v>1042745.77</v>
      </c>
      <c r="N790" s="98"/>
      <c r="O790" s="98"/>
      <c r="P790" s="98"/>
      <c r="Q790" s="90">
        <f t="shared" si="29"/>
        <v>236922.06999999983</v>
      </c>
      <c r="R790" s="91">
        <f t="shared" si="30"/>
        <v>335.87082414698159</v>
      </c>
    </row>
    <row r="791" spans="1:18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1172</v>
      </c>
      <c r="H791" s="99">
        <v>4374</v>
      </c>
      <c r="I791" s="97">
        <v>3</v>
      </c>
      <c r="J791" s="102">
        <f>สกลนคร!F111</f>
        <v>107032.58</v>
      </c>
      <c r="K791" s="101">
        <f>สกลนคร!AI111</f>
        <v>135681.71</v>
      </c>
      <c r="L791" s="102">
        <f>สกลนคร!AJ111</f>
        <v>842535.77</v>
      </c>
      <c r="M791" s="102">
        <f>สกลนคร!AK111</f>
        <v>886490.51</v>
      </c>
      <c r="N791" s="98"/>
      <c r="O791" s="98"/>
      <c r="P791" s="98"/>
      <c r="Q791" s="90">
        <f t="shared" si="29"/>
        <v>-43954.739999999991</v>
      </c>
      <c r="R791" s="91">
        <f t="shared" si="30"/>
        <v>192.62363283036123</v>
      </c>
    </row>
    <row r="792" spans="1:18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1173</v>
      </c>
      <c r="H792" s="99">
        <v>2034</v>
      </c>
      <c r="I792" s="97">
        <v>2</v>
      </c>
      <c r="J792" s="102">
        <f>สกลนคร!F112</f>
        <v>32767.86</v>
      </c>
      <c r="K792" s="101">
        <f>สกลนคร!AI112</f>
        <v>55847.95</v>
      </c>
      <c r="L792" s="102">
        <f>สกลนคร!AJ112</f>
        <v>889191.61</v>
      </c>
      <c r="M792" s="102">
        <f>สกลนคร!AK112</f>
        <v>797768.9</v>
      </c>
      <c r="N792" s="98"/>
      <c r="O792" s="98"/>
      <c r="P792" s="98"/>
      <c r="Q792" s="90">
        <f t="shared" si="29"/>
        <v>91422.709999999963</v>
      </c>
      <c r="R792" s="91">
        <f t="shared" si="30"/>
        <v>437.16401671583088</v>
      </c>
    </row>
    <row r="793" spans="1:18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1174</v>
      </c>
      <c r="H793" s="99">
        <v>4151</v>
      </c>
      <c r="I793" s="97">
        <v>3</v>
      </c>
      <c r="J793" s="102">
        <f>สกลนคร!F113</f>
        <v>1118051.9099999999</v>
      </c>
      <c r="K793" s="101">
        <f>สกลนคร!AI113</f>
        <v>1122043.8899999999</v>
      </c>
      <c r="L793" s="102">
        <f>สกลนคร!AJ113</f>
        <v>2078132.16</v>
      </c>
      <c r="M793" s="102">
        <f>สกลนคร!AK113</f>
        <v>950732.55</v>
      </c>
      <c r="N793" s="98"/>
      <c r="O793" s="98"/>
      <c r="P793" s="98"/>
      <c r="Q793" s="90">
        <f t="shared" si="29"/>
        <v>1127399.6099999999</v>
      </c>
      <c r="R793" s="91">
        <f t="shared" si="30"/>
        <v>500.63410262587325</v>
      </c>
    </row>
    <row r="794" spans="1:18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1175</v>
      </c>
      <c r="H794" s="99">
        <v>2924</v>
      </c>
      <c r="I794" s="97">
        <v>2</v>
      </c>
      <c r="J794" s="102">
        <f>สกลนคร!F114</f>
        <v>613039.89</v>
      </c>
      <c r="K794" s="101">
        <f>สกลนคร!AI114</f>
        <v>657711.32000000007</v>
      </c>
      <c r="L794" s="102">
        <f>สกลนคร!AJ114</f>
        <v>1079562.77</v>
      </c>
      <c r="M794" s="102">
        <f>สกลนคร!AK114</f>
        <v>754277.69</v>
      </c>
      <c r="N794" s="98"/>
      <c r="O794" s="98"/>
      <c r="P794" s="98"/>
      <c r="Q794" s="90">
        <f t="shared" si="29"/>
        <v>325285.08000000007</v>
      </c>
      <c r="R794" s="91">
        <f t="shared" si="30"/>
        <v>369.20751367989055</v>
      </c>
    </row>
    <row r="795" spans="1:18" s="109" customForma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2744671.87</v>
      </c>
      <c r="K795" s="106">
        <f>SUM(K788:K794)</f>
        <v>2923352.9000000004</v>
      </c>
      <c r="L795" s="106">
        <f>SUM(L788:L794)</f>
        <v>6942941.4000000004</v>
      </c>
      <c r="M795" s="106">
        <f>SUM(M788:M794)</f>
        <v>5022299.0500000007</v>
      </c>
      <c r="N795" s="104">
        <v>6</v>
      </c>
      <c r="O795" s="104">
        <v>6</v>
      </c>
      <c r="P795" s="104">
        <f>N795-O795</f>
        <v>0</v>
      </c>
      <c r="Q795" s="107">
        <f t="shared" si="29"/>
        <v>1920642.3499999996</v>
      </c>
      <c r="R795" s="108">
        <f>L795/H795</f>
        <v>347.25124537361211</v>
      </c>
    </row>
    <row r="796" spans="1:18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1176</v>
      </c>
      <c r="H797" s="99">
        <v>4406</v>
      </c>
      <c r="I797" s="97">
        <v>3</v>
      </c>
      <c r="J797" s="102">
        <f>สกลนคร!F115</f>
        <v>799140.24</v>
      </c>
      <c r="K797" s="101">
        <f>สกลนคร!AI115</f>
        <v>843167.28</v>
      </c>
      <c r="L797" s="102">
        <f>สกลนคร!AJ115</f>
        <v>1353308.6400000001</v>
      </c>
      <c r="M797" s="102">
        <f>สกลนคร!AK115</f>
        <v>1147515.3399999999</v>
      </c>
      <c r="N797" s="98"/>
      <c r="O797" s="98"/>
      <c r="P797" s="98"/>
      <c r="Q797" s="90">
        <f t="shared" si="29"/>
        <v>205793.30000000028</v>
      </c>
      <c r="R797" s="91">
        <f t="shared" si="30"/>
        <v>307.15130276895144</v>
      </c>
    </row>
    <row r="798" spans="1:18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1177</v>
      </c>
      <c r="H798" s="99">
        <v>5269</v>
      </c>
      <c r="I798" s="97">
        <v>4</v>
      </c>
      <c r="J798" s="102">
        <f>สกลนคร!F116</f>
        <v>958448.27</v>
      </c>
      <c r="K798" s="101">
        <f>สกลนคร!AI116</f>
        <v>989336.04999999993</v>
      </c>
      <c r="L798" s="102">
        <f>สกลนคร!AJ116</f>
        <v>1191035.74</v>
      </c>
      <c r="M798" s="102">
        <f>สกลนคร!AK116</f>
        <v>1097922.1399999999</v>
      </c>
      <c r="N798" s="98"/>
      <c r="O798" s="98"/>
      <c r="P798" s="98"/>
      <c r="Q798" s="90">
        <f t="shared" si="29"/>
        <v>93113.600000000093</v>
      </c>
      <c r="R798" s="91">
        <f t="shared" si="30"/>
        <v>226.04587967356235</v>
      </c>
    </row>
    <row r="799" spans="1:18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1178</v>
      </c>
      <c r="H799" s="99">
        <v>5210</v>
      </c>
      <c r="I799" s="97">
        <v>4</v>
      </c>
      <c r="J799" s="102">
        <f>สกลนคร!F117</f>
        <v>851367.14</v>
      </c>
      <c r="K799" s="101">
        <f>สกลนคร!AI117</f>
        <v>883853.85</v>
      </c>
      <c r="L799" s="102">
        <f>สกลนคร!AJ117</f>
        <v>1458947.96</v>
      </c>
      <c r="M799" s="102">
        <f>สกลนคร!AK117</f>
        <v>1238713.5399999998</v>
      </c>
      <c r="N799" s="98"/>
      <c r="O799" s="98"/>
      <c r="P799" s="98"/>
      <c r="Q799" s="90">
        <f t="shared" si="29"/>
        <v>220234.42000000016</v>
      </c>
      <c r="R799" s="91">
        <f t="shared" si="30"/>
        <v>280.02839923224565</v>
      </c>
    </row>
    <row r="800" spans="1:18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1179</v>
      </c>
      <c r="H800" s="99">
        <v>3196</v>
      </c>
      <c r="I800" s="97">
        <v>3</v>
      </c>
      <c r="J800" s="102">
        <f>สกลนคร!F118</f>
        <v>664805.56000000006</v>
      </c>
      <c r="K800" s="101">
        <f>สกลนคร!AI118</f>
        <v>716742.68</v>
      </c>
      <c r="L800" s="102">
        <f>สกลนคร!AJ118</f>
        <v>753229.78</v>
      </c>
      <c r="M800" s="102">
        <f>สกลนคร!AK118</f>
        <v>490766.65</v>
      </c>
      <c r="N800" s="98"/>
      <c r="O800" s="98"/>
      <c r="P800" s="98"/>
      <c r="Q800" s="90">
        <f t="shared" si="29"/>
        <v>262463.13</v>
      </c>
      <c r="R800" s="91">
        <f t="shared" si="30"/>
        <v>235.67890488110137</v>
      </c>
    </row>
    <row r="801" spans="1:18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1180</v>
      </c>
      <c r="H801" s="99">
        <v>5548</v>
      </c>
      <c r="I801" s="97">
        <v>4</v>
      </c>
      <c r="J801" s="102">
        <f>สกลนคร!F119</f>
        <v>920064.61</v>
      </c>
      <c r="K801" s="101">
        <f>สกลนคร!AI119</f>
        <v>932279.62</v>
      </c>
      <c r="L801" s="102">
        <f>สกลนคร!AJ119</f>
        <v>1357124.25</v>
      </c>
      <c r="M801" s="102">
        <f>สกลนคร!AK119</f>
        <v>1131110.54</v>
      </c>
      <c r="N801" s="98"/>
      <c r="O801" s="98"/>
      <c r="P801" s="98"/>
      <c r="Q801" s="90">
        <f t="shared" si="29"/>
        <v>226013.70999999996</v>
      </c>
      <c r="R801" s="91">
        <f t="shared" si="30"/>
        <v>244.61504145638068</v>
      </c>
    </row>
    <row r="802" spans="1:18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1181</v>
      </c>
      <c r="H802" s="99">
        <v>4195</v>
      </c>
      <c r="I802" s="97">
        <v>3</v>
      </c>
      <c r="J802" s="102">
        <f>สกลนคร!F120</f>
        <v>799972.99</v>
      </c>
      <c r="K802" s="101">
        <f>สกลนคร!AI120</f>
        <v>823515.54</v>
      </c>
      <c r="L802" s="102">
        <f>สกลนคร!AJ120</f>
        <v>881855.1</v>
      </c>
      <c r="M802" s="102">
        <f>สกลนคร!AK120</f>
        <v>848699.59</v>
      </c>
      <c r="N802" s="98"/>
      <c r="O802" s="98"/>
      <c r="P802" s="98"/>
      <c r="Q802" s="90">
        <f t="shared" si="29"/>
        <v>33155.510000000009</v>
      </c>
      <c r="R802" s="91">
        <f t="shared" si="30"/>
        <v>210.2157568533969</v>
      </c>
    </row>
    <row r="803" spans="1:18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1182</v>
      </c>
      <c r="H803" s="99">
        <v>6960</v>
      </c>
      <c r="I803" s="97">
        <v>5</v>
      </c>
      <c r="J803" s="102">
        <f>สกลนคร!F121</f>
        <v>1071191.07</v>
      </c>
      <c r="K803" s="101">
        <f>สกลนคร!AI121</f>
        <v>1149387.46</v>
      </c>
      <c r="L803" s="102">
        <f>สกลนคร!AJ121</f>
        <v>1445125.49</v>
      </c>
      <c r="M803" s="102">
        <f>สกลนคร!AK121</f>
        <v>1294840.26</v>
      </c>
      <c r="N803" s="98"/>
      <c r="O803" s="98"/>
      <c r="P803" s="98"/>
      <c r="Q803" s="90">
        <f t="shared" si="29"/>
        <v>150285.22999999998</v>
      </c>
      <c r="R803" s="91">
        <f t="shared" si="30"/>
        <v>207.63297270114941</v>
      </c>
    </row>
    <row r="804" spans="1:18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1183</v>
      </c>
      <c r="H804" s="99">
        <v>4243</v>
      </c>
      <c r="I804" s="97">
        <v>3</v>
      </c>
      <c r="J804" s="102">
        <f>สกลนคร!F122</f>
        <v>1131837.47</v>
      </c>
      <c r="K804" s="101">
        <f>สกลนคร!AI122</f>
        <v>1166810.56</v>
      </c>
      <c r="L804" s="102">
        <f>สกลนคร!AJ122</f>
        <v>1095972.72</v>
      </c>
      <c r="M804" s="102">
        <f>สกลนคร!AK122</f>
        <v>940732.63</v>
      </c>
      <c r="N804" s="98"/>
      <c r="O804" s="98"/>
      <c r="P804" s="98"/>
      <c r="Q804" s="90">
        <f t="shared" si="29"/>
        <v>155240.08999999997</v>
      </c>
      <c r="R804" s="91">
        <f t="shared" si="30"/>
        <v>258.30137167098752</v>
      </c>
    </row>
    <row r="805" spans="1:18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1184</v>
      </c>
      <c r="H805" s="99">
        <v>2996</v>
      </c>
      <c r="I805" s="97">
        <v>2</v>
      </c>
      <c r="J805" s="102">
        <f>สกลนคร!F123</f>
        <v>567636.78</v>
      </c>
      <c r="K805" s="101">
        <f>สกลนคร!AI123</f>
        <v>595800.34000000008</v>
      </c>
      <c r="L805" s="102">
        <f>สกลนคร!AJ123</f>
        <v>850066.13</v>
      </c>
      <c r="M805" s="102">
        <f>สกลนคร!AK123</f>
        <v>706130.82000000007</v>
      </c>
      <c r="N805" s="98"/>
      <c r="O805" s="98"/>
      <c r="P805" s="98"/>
      <c r="Q805" s="90">
        <f t="shared" si="29"/>
        <v>143935.30999999994</v>
      </c>
      <c r="R805" s="91">
        <f t="shared" si="30"/>
        <v>283.73368825100135</v>
      </c>
    </row>
    <row r="806" spans="1:18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1185</v>
      </c>
      <c r="H806" s="99">
        <v>3425</v>
      </c>
      <c r="I806" s="97">
        <v>3</v>
      </c>
      <c r="J806" s="102">
        <f>สกลนคร!F124</f>
        <v>850425.25</v>
      </c>
      <c r="K806" s="101">
        <f>สกลนคร!AI124</f>
        <v>879969.22</v>
      </c>
      <c r="L806" s="102">
        <f>สกลนคร!AJ124</f>
        <v>915670.97</v>
      </c>
      <c r="M806" s="102">
        <f>สกลนคร!AK124</f>
        <v>687668.77</v>
      </c>
      <c r="N806" s="98"/>
      <c r="O806" s="98"/>
      <c r="P806" s="98"/>
      <c r="Q806" s="90">
        <f t="shared" si="29"/>
        <v>228002.19999999995</v>
      </c>
      <c r="R806" s="91">
        <f t="shared" si="30"/>
        <v>267.3491883211679</v>
      </c>
    </row>
    <row r="807" spans="1:18" s="109" customForma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8614889.379999999</v>
      </c>
      <c r="K807" s="106">
        <f>SUM(K796:K806)</f>
        <v>8980862.6000000015</v>
      </c>
      <c r="L807" s="106">
        <f>SUM(L796:L806)</f>
        <v>11302336.780000001</v>
      </c>
      <c r="M807" s="106">
        <f>SUM(M796:M806)</f>
        <v>9584100.2799999975</v>
      </c>
      <c r="N807" s="104">
        <v>10</v>
      </c>
      <c r="O807" s="104">
        <v>10</v>
      </c>
      <c r="P807" s="104">
        <f>N807-O807</f>
        <v>0</v>
      </c>
      <c r="Q807" s="107">
        <f t="shared" si="29"/>
        <v>1718236.5000000037</v>
      </c>
      <c r="R807" s="108">
        <f>L807/H807</f>
        <v>248.68722011969726</v>
      </c>
    </row>
    <row r="808" spans="1:18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1186</v>
      </c>
      <c r="H809" s="99">
        <v>2268</v>
      </c>
      <c r="I809" s="97">
        <v>2</v>
      </c>
      <c r="J809" s="102">
        <f>สกลนคร!F125</f>
        <v>611999.43999999994</v>
      </c>
      <c r="K809" s="101">
        <f>สกลนคร!AI125</f>
        <v>646817.27999999991</v>
      </c>
      <c r="L809" s="102">
        <f>สกลนคร!AJ125</f>
        <v>974764.11</v>
      </c>
      <c r="M809" s="102">
        <f>สกลนคร!AK125</f>
        <v>964112.24</v>
      </c>
      <c r="N809" s="98"/>
      <c r="O809" s="98"/>
      <c r="P809" s="98"/>
      <c r="Q809" s="90">
        <f t="shared" si="29"/>
        <v>10651.869999999995</v>
      </c>
      <c r="R809" s="91">
        <f t="shared" si="30"/>
        <v>429.79017195767193</v>
      </c>
    </row>
    <row r="810" spans="1:18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1187</v>
      </c>
      <c r="H810" s="99">
        <v>6925</v>
      </c>
      <c r="I810" s="97">
        <v>5</v>
      </c>
      <c r="J810" s="102">
        <f>สกลนคร!F126</f>
        <v>656094.44999999995</v>
      </c>
      <c r="K810" s="101">
        <f>สกลนคร!AI126</f>
        <v>832854.34</v>
      </c>
      <c r="L810" s="102">
        <f>สกลนคร!AJ126</f>
        <v>2086124.09</v>
      </c>
      <c r="M810" s="102">
        <f>สกลนคร!AK126</f>
        <v>1387333.4100000001</v>
      </c>
      <c r="N810" s="98"/>
      <c r="O810" s="98"/>
      <c r="P810" s="98"/>
      <c r="Q810" s="90">
        <f t="shared" si="29"/>
        <v>698790.67999999993</v>
      </c>
      <c r="R810" s="91">
        <f t="shared" si="30"/>
        <v>301.24535595667874</v>
      </c>
    </row>
    <row r="811" spans="1:18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1188</v>
      </c>
      <c r="H811" s="99">
        <v>2220</v>
      </c>
      <c r="I811" s="97">
        <v>2</v>
      </c>
      <c r="J811" s="102">
        <f>สกลนคร!F127</f>
        <v>420437.54</v>
      </c>
      <c r="K811" s="101">
        <f>สกลนคร!AI127</f>
        <v>455312.56</v>
      </c>
      <c r="L811" s="102">
        <f>สกลนคร!AJ127</f>
        <v>899967.59000000008</v>
      </c>
      <c r="M811" s="102">
        <f>สกลนคร!AK127</f>
        <v>581080.51</v>
      </c>
      <c r="N811" s="98"/>
      <c r="O811" s="98"/>
      <c r="P811" s="98"/>
      <c r="Q811" s="90">
        <f t="shared" si="29"/>
        <v>318887.08000000007</v>
      </c>
      <c r="R811" s="91">
        <f t="shared" si="30"/>
        <v>405.39080630630633</v>
      </c>
    </row>
    <row r="812" spans="1:18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1189</v>
      </c>
      <c r="H812" s="99">
        <v>4522</v>
      </c>
      <c r="I812" s="97">
        <v>4</v>
      </c>
      <c r="J812" s="102">
        <f>สกลนคร!F128</f>
        <v>1338238.23</v>
      </c>
      <c r="K812" s="101">
        <f>สกลนคร!AI128</f>
        <v>1458841.62</v>
      </c>
      <c r="L812" s="102">
        <f>สกลนคร!AJ128</f>
        <v>1488459.44</v>
      </c>
      <c r="M812" s="102">
        <f>สกลนคร!AK128</f>
        <v>1096628.57</v>
      </c>
      <c r="N812" s="98"/>
      <c r="O812" s="98"/>
      <c r="P812" s="98"/>
      <c r="Q812" s="90">
        <f t="shared" si="29"/>
        <v>391830.86999999988</v>
      </c>
      <c r="R812" s="91">
        <f t="shared" si="30"/>
        <v>329.15954002653694</v>
      </c>
    </row>
    <row r="813" spans="1:18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1190</v>
      </c>
      <c r="H813" s="99">
        <v>6374</v>
      </c>
      <c r="I813" s="97">
        <v>5</v>
      </c>
      <c r="J813" s="102">
        <f>สกลนคร!F129</f>
        <v>1161401.99</v>
      </c>
      <c r="K813" s="101">
        <f>สกลนคร!AI129</f>
        <v>1206281.1599999999</v>
      </c>
      <c r="L813" s="102">
        <f>สกลนคร!AJ129</f>
        <v>2080670.45</v>
      </c>
      <c r="M813" s="102">
        <f>สกลนคร!AK129</f>
        <v>1529037.98</v>
      </c>
      <c r="N813" s="98"/>
      <c r="O813" s="98"/>
      <c r="P813" s="98"/>
      <c r="Q813" s="90">
        <f t="shared" si="29"/>
        <v>551632.47</v>
      </c>
      <c r="R813" s="91">
        <f t="shared" si="30"/>
        <v>326.43088327580796</v>
      </c>
    </row>
    <row r="814" spans="1:18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1191</v>
      </c>
      <c r="H814" s="99">
        <v>1670</v>
      </c>
      <c r="I814" s="97">
        <v>2</v>
      </c>
      <c r="J814" s="102">
        <f>สกลนคร!F130</f>
        <v>340224.86</v>
      </c>
      <c r="K814" s="101">
        <f>สกลนคร!AI130</f>
        <v>420260.94999999995</v>
      </c>
      <c r="L814" s="102">
        <f>สกลนคร!AJ130</f>
        <v>675561.59000000008</v>
      </c>
      <c r="M814" s="102">
        <f>สกลนคร!AK130</f>
        <v>504101.5</v>
      </c>
      <c r="N814" s="98"/>
      <c r="O814" s="98"/>
      <c r="P814" s="98"/>
      <c r="Q814" s="90">
        <f t="shared" si="29"/>
        <v>171460.09000000008</v>
      </c>
      <c r="R814" s="91">
        <f t="shared" si="30"/>
        <v>404.52789820359288</v>
      </c>
    </row>
    <row r="815" spans="1:18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1192</v>
      </c>
      <c r="H815" s="99">
        <v>1892</v>
      </c>
      <c r="I815" s="97">
        <v>2</v>
      </c>
      <c r="J815" s="102">
        <f>สกลนคร!F131</f>
        <v>493206.74</v>
      </c>
      <c r="K815" s="101">
        <f>สกลนคร!AI131</f>
        <v>563892.5</v>
      </c>
      <c r="L815" s="102">
        <f>สกลนคร!AJ131</f>
        <v>905006.67</v>
      </c>
      <c r="M815" s="102">
        <f>สกลนคร!AK131</f>
        <v>565988.65</v>
      </c>
      <c r="N815" s="98"/>
      <c r="O815" s="98"/>
      <c r="P815" s="98"/>
      <c r="Q815" s="90">
        <f t="shared" si="29"/>
        <v>339018.02</v>
      </c>
      <c r="R815" s="91">
        <f t="shared" si="30"/>
        <v>478.33333509513744</v>
      </c>
    </row>
    <row r="816" spans="1:18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1193</v>
      </c>
      <c r="H816" s="99">
        <v>4319</v>
      </c>
      <c r="I816" s="97">
        <v>3</v>
      </c>
      <c r="J816" s="102">
        <f>สกลนคร!F132</f>
        <v>890702.03</v>
      </c>
      <c r="K816" s="101">
        <f>สกลนคร!AI132</f>
        <v>1061232.55</v>
      </c>
      <c r="L816" s="102">
        <f>สกลนคร!AJ132</f>
        <v>1345992.88</v>
      </c>
      <c r="M816" s="102">
        <f>สกลนคร!AK132</f>
        <v>895528.72000000009</v>
      </c>
      <c r="N816" s="98"/>
      <c r="O816" s="98"/>
      <c r="P816" s="98"/>
      <c r="Q816" s="90">
        <f t="shared" si="29"/>
        <v>450464.1599999998</v>
      </c>
      <c r="R816" s="91">
        <f t="shared" si="30"/>
        <v>311.64456587172953</v>
      </c>
    </row>
    <row r="817" spans="1:18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1194</v>
      </c>
      <c r="H817" s="99">
        <v>5001</v>
      </c>
      <c r="I817" s="97">
        <v>4</v>
      </c>
      <c r="J817" s="102">
        <f>สกลนคร!F133</f>
        <v>756188.13</v>
      </c>
      <c r="K817" s="101">
        <f>สกลนคร!AI133</f>
        <v>859822.48</v>
      </c>
      <c r="L817" s="102">
        <f>สกลนคร!AJ133</f>
        <v>1553139.6099999999</v>
      </c>
      <c r="M817" s="102">
        <f>สกลนคร!AK133</f>
        <v>1014384.27</v>
      </c>
      <c r="N817" s="98"/>
      <c r="O817" s="98"/>
      <c r="P817" s="98"/>
      <c r="Q817" s="90">
        <f t="shared" si="29"/>
        <v>538755.33999999985</v>
      </c>
      <c r="R817" s="91">
        <f t="shared" si="30"/>
        <v>310.56580883823233</v>
      </c>
    </row>
    <row r="818" spans="1:18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1195</v>
      </c>
      <c r="H818" s="99">
        <v>6425</v>
      </c>
      <c r="I818" s="97">
        <v>5</v>
      </c>
      <c r="J818" s="102">
        <f>สกลนคร!F134</f>
        <v>883377.55</v>
      </c>
      <c r="K818" s="101">
        <f>สกลนคร!AI134</f>
        <v>953228.84000000008</v>
      </c>
      <c r="L818" s="102">
        <f>สกลนคร!AJ134</f>
        <v>1830607.37</v>
      </c>
      <c r="M818" s="102">
        <f>สกลนคร!AK134</f>
        <v>956880.83000000007</v>
      </c>
      <c r="N818" s="98"/>
      <c r="O818" s="98"/>
      <c r="P818" s="98"/>
      <c r="Q818" s="90">
        <f t="shared" si="29"/>
        <v>873726.54</v>
      </c>
      <c r="R818" s="91">
        <f t="shared" si="30"/>
        <v>284.91943501945525</v>
      </c>
    </row>
    <row r="819" spans="1:18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1196</v>
      </c>
      <c r="H819" s="99">
        <v>844</v>
      </c>
      <c r="I819" s="97">
        <v>1</v>
      </c>
      <c r="J819" s="102">
        <f>สกลนคร!F135</f>
        <v>555027.61</v>
      </c>
      <c r="K819" s="101">
        <f>สกลนคร!AI135</f>
        <v>574820.1</v>
      </c>
      <c r="L819" s="102">
        <f>สกลนคร!AJ135</f>
        <v>680625.2</v>
      </c>
      <c r="M819" s="102">
        <f>สกลนคร!AK135</f>
        <v>406894.49000000005</v>
      </c>
      <c r="N819" s="98"/>
      <c r="O819" s="98"/>
      <c r="P819" s="98"/>
      <c r="Q819" s="90">
        <f t="shared" si="29"/>
        <v>273730.7099999999</v>
      </c>
      <c r="R819" s="91">
        <f t="shared" si="30"/>
        <v>806.42796208530797</v>
      </c>
    </row>
    <row r="820" spans="1:18" s="109" customForma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8106898.5700000012</v>
      </c>
      <c r="K820" s="106">
        <f>SUM(K808:K819)</f>
        <v>9033364.379999999</v>
      </c>
      <c r="L820" s="106">
        <f>SUM(L808:L819)</f>
        <v>14520919</v>
      </c>
      <c r="M820" s="106">
        <f>SUM(M808:M819)</f>
        <v>9901971.1700000018</v>
      </c>
      <c r="N820" s="104">
        <v>11</v>
      </c>
      <c r="O820" s="104">
        <v>11</v>
      </c>
      <c r="P820" s="104">
        <f>N820-O820</f>
        <v>0</v>
      </c>
      <c r="Q820" s="107">
        <f t="shared" si="29"/>
        <v>4618947.8299999982</v>
      </c>
      <c r="R820" s="108">
        <f>L820/H820</f>
        <v>341.99055581723974</v>
      </c>
    </row>
    <row r="821" spans="1:18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1197</v>
      </c>
      <c r="H822" s="99">
        <v>8316</v>
      </c>
      <c r="I822" s="97">
        <v>5</v>
      </c>
      <c r="J822" s="102">
        <f>สกลนคร!F136</f>
        <v>917775.4</v>
      </c>
      <c r="K822" s="101">
        <f>สกลนคร!AI136</f>
        <v>983348.46000000008</v>
      </c>
      <c r="L822" s="102">
        <f>สกลนคร!AJ136</f>
        <v>2934354.98</v>
      </c>
      <c r="M822" s="102">
        <f>สกลนคร!AK136</f>
        <v>3255040.32</v>
      </c>
      <c r="N822" s="98"/>
      <c r="O822" s="98"/>
      <c r="P822" s="98"/>
      <c r="Q822" s="90">
        <f t="shared" si="29"/>
        <v>-320685.33999999985</v>
      </c>
      <c r="R822" s="91">
        <f t="shared" si="30"/>
        <v>352.85653920153919</v>
      </c>
    </row>
    <row r="823" spans="1:18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1198</v>
      </c>
      <c r="H823" s="99">
        <v>4905</v>
      </c>
      <c r="I823" s="97">
        <v>4</v>
      </c>
      <c r="J823" s="102">
        <f>สกลนคร!F137</f>
        <v>255649.26</v>
      </c>
      <c r="K823" s="101">
        <f>สกลนคร!AI137</f>
        <v>232833.55</v>
      </c>
      <c r="L823" s="102">
        <f>สกลนคร!AJ137</f>
        <v>1288123.4300000002</v>
      </c>
      <c r="M823" s="102">
        <f>สกลนคร!AK137</f>
        <v>1389431.52</v>
      </c>
      <c r="N823" s="98"/>
      <c r="O823" s="98"/>
      <c r="P823" s="98"/>
      <c r="Q823" s="90">
        <f t="shared" si="29"/>
        <v>-101308.08999999985</v>
      </c>
      <c r="R823" s="91">
        <f t="shared" si="30"/>
        <v>262.61435881753317</v>
      </c>
    </row>
    <row r="824" spans="1:18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1199</v>
      </c>
      <c r="H824" s="99">
        <v>4320</v>
      </c>
      <c r="I824" s="97">
        <v>3</v>
      </c>
      <c r="J824" s="102">
        <f>สกลนคร!F138</f>
        <v>398431.44</v>
      </c>
      <c r="K824" s="101">
        <f>สกลนคร!AI138</f>
        <v>413913.56000000006</v>
      </c>
      <c r="L824" s="102">
        <f>สกลนคร!AJ138</f>
        <v>1438009.25</v>
      </c>
      <c r="M824" s="102">
        <f>สกลนคร!AK138</f>
        <v>1486140.37</v>
      </c>
      <c r="N824" s="98"/>
      <c r="O824" s="98"/>
      <c r="P824" s="98"/>
      <c r="Q824" s="90">
        <f t="shared" si="29"/>
        <v>-48131.120000000112</v>
      </c>
      <c r="R824" s="91">
        <f t="shared" si="30"/>
        <v>332.87251157407405</v>
      </c>
    </row>
    <row r="825" spans="1:18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1200</v>
      </c>
      <c r="H825" s="99">
        <v>4626</v>
      </c>
      <c r="I825" s="97">
        <v>4</v>
      </c>
      <c r="J825" s="102">
        <f>สกลนคร!F139</f>
        <v>654053.04</v>
      </c>
      <c r="K825" s="101">
        <f>สกลนคร!AI139</f>
        <v>606290.18000000005</v>
      </c>
      <c r="L825" s="102">
        <f>สกลนคร!AJ139</f>
        <v>1265518.76</v>
      </c>
      <c r="M825" s="102">
        <f>สกลนคร!AK139</f>
        <v>1479394.3900000001</v>
      </c>
      <c r="N825" s="98"/>
      <c r="O825" s="98"/>
      <c r="P825" s="98"/>
      <c r="Q825" s="90">
        <f t="shared" si="29"/>
        <v>-213875.63000000012</v>
      </c>
      <c r="R825" s="91">
        <f t="shared" si="30"/>
        <v>273.56652831820145</v>
      </c>
    </row>
    <row r="826" spans="1:18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1201</v>
      </c>
      <c r="H826" s="99">
        <v>5198</v>
      </c>
      <c r="I826" s="97">
        <v>4</v>
      </c>
      <c r="J826" s="102">
        <f>สกลนคร!F140</f>
        <v>216359.7</v>
      </c>
      <c r="K826" s="101">
        <f>สกลนคร!AI140</f>
        <v>364719.1</v>
      </c>
      <c r="L826" s="102">
        <f>สกลนคร!AJ140</f>
        <v>1256116.71</v>
      </c>
      <c r="M826" s="102">
        <f>สกลนคร!AK140</f>
        <v>1534229.07</v>
      </c>
      <c r="N826" s="98"/>
      <c r="O826" s="98"/>
      <c r="P826" s="98"/>
      <c r="Q826" s="90">
        <f t="shared" si="29"/>
        <v>-278112.3600000001</v>
      </c>
      <c r="R826" s="91">
        <f t="shared" si="30"/>
        <v>241.65384955752211</v>
      </c>
    </row>
    <row r="827" spans="1:18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1202</v>
      </c>
      <c r="H827" s="99">
        <v>3390</v>
      </c>
      <c r="I827" s="97">
        <v>3</v>
      </c>
      <c r="J827" s="102">
        <f>สกลนคร!F141</f>
        <v>242205.08</v>
      </c>
      <c r="K827" s="101">
        <f>สกลนคร!AI141</f>
        <v>390891.52000000002</v>
      </c>
      <c r="L827" s="102">
        <f>สกลนคร!AJ141</f>
        <v>1253431.69</v>
      </c>
      <c r="M827" s="102">
        <f>สกลนคร!AK141</f>
        <v>1230169.3399999999</v>
      </c>
      <c r="N827" s="98"/>
      <c r="O827" s="98"/>
      <c r="P827" s="98"/>
      <c r="Q827" s="90">
        <f t="shared" si="29"/>
        <v>23262.350000000093</v>
      </c>
      <c r="R827" s="91">
        <f t="shared" si="30"/>
        <v>369.74386135693214</v>
      </c>
    </row>
    <row r="828" spans="1:18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1203</v>
      </c>
      <c r="H828" s="99">
        <v>6479</v>
      </c>
      <c r="I828" s="97">
        <v>5</v>
      </c>
      <c r="J828" s="102">
        <f>สกลนคร!F142</f>
        <v>451129.05</v>
      </c>
      <c r="K828" s="101">
        <f>สกลนคร!AI142</f>
        <v>510871.57999999996</v>
      </c>
      <c r="L828" s="102">
        <f>สกลนคร!AJ142</f>
        <v>1626884.36</v>
      </c>
      <c r="M828" s="102">
        <f>สกลนคร!AK142</f>
        <v>1628910.5699999998</v>
      </c>
      <c r="N828" s="98"/>
      <c r="O828" s="98"/>
      <c r="P828" s="98"/>
      <c r="Q828" s="90">
        <f t="shared" si="29"/>
        <v>-2026.2099999997299</v>
      </c>
      <c r="R828" s="91">
        <f t="shared" si="30"/>
        <v>251.10115141225501</v>
      </c>
    </row>
    <row r="829" spans="1:18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1204</v>
      </c>
      <c r="H829" s="99">
        <v>4187</v>
      </c>
      <c r="I829" s="97">
        <v>3</v>
      </c>
      <c r="J829" s="102">
        <f>สกลนคร!F143</f>
        <v>483795.63</v>
      </c>
      <c r="K829" s="101">
        <f>สกลนคร!AI143</f>
        <v>511468.73</v>
      </c>
      <c r="L829" s="102">
        <f>สกลนคร!AJ143</f>
        <v>1530775.1</v>
      </c>
      <c r="M829" s="102">
        <f>สกลนคร!AK143</f>
        <v>1448928.6300000001</v>
      </c>
      <c r="N829" s="98"/>
      <c r="O829" s="98"/>
      <c r="P829" s="98"/>
      <c r="Q829" s="90">
        <f t="shared" si="29"/>
        <v>81846.469999999972</v>
      </c>
      <c r="R829" s="91">
        <f t="shared" si="30"/>
        <v>365.60188679245283</v>
      </c>
    </row>
    <row r="830" spans="1:18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1205</v>
      </c>
      <c r="H830" s="99">
        <v>3100</v>
      </c>
      <c r="I830" s="97">
        <v>3</v>
      </c>
      <c r="J830" s="102">
        <f>สกลนคร!F144</f>
        <v>221260.16</v>
      </c>
      <c r="K830" s="101">
        <f>สกลนคร!AI144</f>
        <v>342558.15</v>
      </c>
      <c r="L830" s="102">
        <f>สกลนคร!AJ144</f>
        <v>1458923.01</v>
      </c>
      <c r="M830" s="102">
        <f>สกลนคร!AK144</f>
        <v>1427021.74</v>
      </c>
      <c r="N830" s="98"/>
      <c r="O830" s="98"/>
      <c r="P830" s="98"/>
      <c r="Q830" s="90">
        <f t="shared" si="29"/>
        <v>31901.270000000019</v>
      </c>
      <c r="R830" s="91">
        <f t="shared" si="30"/>
        <v>470.6203258064516</v>
      </c>
    </row>
    <row r="831" spans="1:18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1206</v>
      </c>
      <c r="H831" s="99">
        <v>4991</v>
      </c>
      <c r="I831" s="97">
        <v>4</v>
      </c>
      <c r="J831" s="102">
        <f>สกลนคร!F145</f>
        <v>520244.12</v>
      </c>
      <c r="K831" s="101">
        <f>สกลนคร!AI145</f>
        <v>701861.98</v>
      </c>
      <c r="L831" s="102">
        <f>สกลนคร!AJ145</f>
        <v>1980159.96</v>
      </c>
      <c r="M831" s="102">
        <f>สกลนคร!AK145</f>
        <v>2029224.24</v>
      </c>
      <c r="N831" s="98"/>
      <c r="O831" s="98"/>
      <c r="P831" s="98"/>
      <c r="Q831" s="90">
        <f t="shared" si="29"/>
        <v>-49064.280000000028</v>
      </c>
      <c r="R831" s="91">
        <f t="shared" si="30"/>
        <v>396.74613504307752</v>
      </c>
    </row>
    <row r="832" spans="1:18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1207</v>
      </c>
      <c r="H832" s="99">
        <v>4769</v>
      </c>
      <c r="I832" s="97">
        <v>4</v>
      </c>
      <c r="J832" s="102">
        <f>สกลนคร!F146</f>
        <v>394261.12</v>
      </c>
      <c r="K832" s="101">
        <f>สกลนคร!AI146</f>
        <v>680765.87</v>
      </c>
      <c r="L832" s="102">
        <f>สกลนคร!AJ146</f>
        <v>1825040.89</v>
      </c>
      <c r="M832" s="102">
        <f>สกลนคร!AK146</f>
        <v>1864884.44</v>
      </c>
      <c r="N832" s="98"/>
      <c r="O832" s="98"/>
      <c r="P832" s="98"/>
      <c r="Q832" s="90">
        <f t="shared" si="29"/>
        <v>-39843.550000000047</v>
      </c>
      <c r="R832" s="91">
        <f t="shared" si="30"/>
        <v>382.68838121199411</v>
      </c>
    </row>
    <row r="833" spans="1:18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1208</v>
      </c>
      <c r="H833" s="99">
        <v>6957</v>
      </c>
      <c r="I833" s="97">
        <v>5</v>
      </c>
      <c r="J833" s="102">
        <f>สกลนคร!F147</f>
        <v>565781.26</v>
      </c>
      <c r="K833" s="101">
        <f>สกลนคร!AI147</f>
        <v>610107.10000000009</v>
      </c>
      <c r="L833" s="102">
        <f>สกลนคร!AJ147</f>
        <v>2494802.5999999996</v>
      </c>
      <c r="M833" s="102">
        <f>สกลนคร!AK147</f>
        <v>3127107.58</v>
      </c>
      <c r="N833" s="98"/>
      <c r="O833" s="98"/>
      <c r="P833" s="98"/>
      <c r="Q833" s="90">
        <f t="shared" si="29"/>
        <v>-632304.98000000045</v>
      </c>
      <c r="R833" s="91">
        <f t="shared" si="30"/>
        <v>358.60321977864015</v>
      </c>
    </row>
    <row r="834" spans="1:18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1209</v>
      </c>
      <c r="H834" s="99">
        <v>5065</v>
      </c>
      <c r="I834" s="97">
        <v>4</v>
      </c>
      <c r="J834" s="102">
        <f>สกลนคร!F148</f>
        <v>813625.34</v>
      </c>
      <c r="K834" s="101">
        <f>สกลนคร!AI148</f>
        <v>1007228.5899999999</v>
      </c>
      <c r="L834" s="102">
        <f>สกลนคร!AJ148</f>
        <v>1696535.35</v>
      </c>
      <c r="M834" s="102">
        <f>สกลนคร!AK148</f>
        <v>1753810.48</v>
      </c>
      <c r="N834" s="98"/>
      <c r="O834" s="98"/>
      <c r="P834" s="98"/>
      <c r="Q834" s="90">
        <f t="shared" si="29"/>
        <v>-57275.129999999888</v>
      </c>
      <c r="R834" s="91">
        <f t="shared" si="30"/>
        <v>334.95268509378087</v>
      </c>
    </row>
    <row r="835" spans="1:18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1210</v>
      </c>
      <c r="H835" s="99">
        <v>2312</v>
      </c>
      <c r="I835" s="97">
        <v>2</v>
      </c>
      <c r="J835" s="102">
        <f>สกลนคร!F149</f>
        <v>242329.51</v>
      </c>
      <c r="K835" s="101">
        <f>สกลนคร!AI149</f>
        <v>238953.03000000003</v>
      </c>
      <c r="L835" s="102">
        <f>สกลนคร!AJ149</f>
        <v>1008977.76</v>
      </c>
      <c r="M835" s="102">
        <f>สกลนคร!AK149</f>
        <v>1056350.56</v>
      </c>
      <c r="N835" s="98"/>
      <c r="O835" s="98"/>
      <c r="P835" s="98"/>
      <c r="Q835" s="90">
        <f t="shared" si="29"/>
        <v>-47372.800000000047</v>
      </c>
      <c r="R835" s="91">
        <f t="shared" si="30"/>
        <v>436.40906574394467</v>
      </c>
    </row>
    <row r="836" spans="1:18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1211</v>
      </c>
      <c r="H836" s="99">
        <v>1928</v>
      </c>
      <c r="I836" s="97">
        <v>2</v>
      </c>
      <c r="J836" s="102">
        <f>สกลนคร!F150</f>
        <v>138843.98000000001</v>
      </c>
      <c r="K836" s="101">
        <f>สกลนคร!AI150</f>
        <v>217857.49000000002</v>
      </c>
      <c r="L836" s="102">
        <f>สกลนคร!AJ150</f>
        <v>934274.09</v>
      </c>
      <c r="M836" s="102">
        <f>สกลนคร!AK150</f>
        <v>1052936.1400000001</v>
      </c>
      <c r="N836" s="98"/>
      <c r="O836" s="98"/>
      <c r="P836" s="98"/>
      <c r="Q836" s="90">
        <f t="shared" si="29"/>
        <v>-118662.05000000016</v>
      </c>
      <c r="R836" s="91">
        <f t="shared" si="30"/>
        <v>484.5819968879668</v>
      </c>
    </row>
    <row r="837" spans="1:18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1212</v>
      </c>
      <c r="H837" s="99">
        <v>1590</v>
      </c>
      <c r="I837" s="97">
        <v>2</v>
      </c>
      <c r="J837" s="102">
        <f>สกลนคร!F151</f>
        <v>106769.49</v>
      </c>
      <c r="K837" s="101">
        <f>สกลนคร!AI151</f>
        <v>216681.5</v>
      </c>
      <c r="L837" s="102">
        <f>สกลนคร!AJ151</f>
        <v>1138377.6200000001</v>
      </c>
      <c r="M837" s="102">
        <f>สกลนคร!AK151</f>
        <v>1010747.51</v>
      </c>
      <c r="N837" s="98"/>
      <c r="O837" s="98"/>
      <c r="P837" s="98"/>
      <c r="Q837" s="90">
        <f t="shared" si="29"/>
        <v>127630.1100000001</v>
      </c>
      <c r="R837" s="91">
        <f t="shared" si="30"/>
        <v>715.96076729559752</v>
      </c>
    </row>
    <row r="838" spans="1:18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1213</v>
      </c>
      <c r="H838" s="99">
        <v>1695</v>
      </c>
      <c r="I838" s="97">
        <v>2</v>
      </c>
      <c r="J838" s="102">
        <f>สกลนคร!F152</f>
        <v>266067.40000000002</v>
      </c>
      <c r="K838" s="101">
        <f>สกลนคร!AI152</f>
        <v>292586.69</v>
      </c>
      <c r="L838" s="102">
        <f>สกลนคร!AJ152</f>
        <v>1037240.25</v>
      </c>
      <c r="M838" s="102">
        <f>สกลนคร!AK152</f>
        <v>1009416.46</v>
      </c>
      <c r="N838" s="98"/>
      <c r="O838" s="98"/>
      <c r="P838" s="98"/>
      <c r="Q838" s="90">
        <f t="shared" ref="Q838:Q901" si="31">L838-M838</f>
        <v>27823.790000000037</v>
      </c>
      <c r="R838" s="91">
        <f t="shared" ref="R838:R901" si="32">L838/H838</f>
        <v>611.94115044247792</v>
      </c>
    </row>
    <row r="839" spans="1:18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1214</v>
      </c>
      <c r="H839" s="99">
        <v>4100</v>
      </c>
      <c r="I839" s="97">
        <v>3</v>
      </c>
      <c r="J839" s="102">
        <f>สกลนคร!F153</f>
        <v>370725.77</v>
      </c>
      <c r="K839" s="101">
        <f>สกลนคร!AI153</f>
        <v>422627.58999999997</v>
      </c>
      <c r="L839" s="102">
        <f>สกลนคร!AJ153</f>
        <v>2028378.91</v>
      </c>
      <c r="M839" s="102">
        <f>สกลนคร!AK153</f>
        <v>1836733.2699999998</v>
      </c>
      <c r="N839" s="98"/>
      <c r="O839" s="98"/>
      <c r="P839" s="98"/>
      <c r="Q839" s="90">
        <f t="shared" si="31"/>
        <v>191645.64000000013</v>
      </c>
      <c r="R839" s="91">
        <f t="shared" si="32"/>
        <v>494.72656341463414</v>
      </c>
    </row>
    <row r="840" spans="1:18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1215</v>
      </c>
      <c r="H840" s="99">
        <v>5998</v>
      </c>
      <c r="I840" s="97">
        <v>4</v>
      </c>
      <c r="J840" s="102">
        <f>สกลนคร!F154</f>
        <v>525070.02</v>
      </c>
      <c r="K840" s="101">
        <f>สกลนคร!AI154</f>
        <v>607370.79</v>
      </c>
      <c r="L840" s="102">
        <f>สกลนคร!AJ154</f>
        <v>1453372.77</v>
      </c>
      <c r="M840" s="102">
        <f>สกลนคร!AK154</f>
        <v>1736436.99</v>
      </c>
      <c r="N840" s="98"/>
      <c r="O840" s="98"/>
      <c r="P840" s="98"/>
      <c r="Q840" s="90">
        <f t="shared" si="31"/>
        <v>-283064.21999999997</v>
      </c>
      <c r="R840" s="91">
        <f t="shared" si="32"/>
        <v>242.30956485495165</v>
      </c>
    </row>
    <row r="841" spans="1:18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1216</v>
      </c>
      <c r="H841" s="99">
        <v>3313</v>
      </c>
      <c r="I841" s="97">
        <v>3</v>
      </c>
      <c r="J841" s="102">
        <f>สกลนคร!F155</f>
        <v>463557.25</v>
      </c>
      <c r="K841" s="101">
        <f>สกลนคร!AI155</f>
        <v>373211.3</v>
      </c>
      <c r="L841" s="102">
        <f>สกลนคร!AJ155</f>
        <v>1046597.59</v>
      </c>
      <c r="M841" s="102">
        <f>สกลนคร!AK155</f>
        <v>1215535.79</v>
      </c>
      <c r="N841" s="98"/>
      <c r="O841" s="98"/>
      <c r="P841" s="98"/>
      <c r="Q841" s="90">
        <f t="shared" si="31"/>
        <v>-168938.20000000007</v>
      </c>
      <c r="R841" s="91">
        <f t="shared" si="32"/>
        <v>315.90630546332631</v>
      </c>
    </row>
    <row r="842" spans="1:18" s="109" customForma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8247934.0199999996</v>
      </c>
      <c r="K842" s="106">
        <f>SUM(K821:K841)</f>
        <v>9726146.7600000016</v>
      </c>
      <c r="L842" s="106">
        <f>SUM(L821:L841)</f>
        <v>30695895.080000006</v>
      </c>
      <c r="M842" s="106">
        <f>SUM(M821:M841)</f>
        <v>32572449.41</v>
      </c>
      <c r="N842" s="104">
        <v>20</v>
      </c>
      <c r="O842" s="104">
        <v>20</v>
      </c>
      <c r="P842" s="104">
        <f>N842-O842</f>
        <v>0</v>
      </c>
      <c r="Q842" s="107">
        <f t="shared" si="31"/>
        <v>-1876554.3299999945</v>
      </c>
      <c r="R842" s="108">
        <f>L842/H842</f>
        <v>351.85977693462792</v>
      </c>
    </row>
    <row r="843" spans="1:18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1217</v>
      </c>
      <c r="H844" s="99">
        <v>3848</v>
      </c>
      <c r="I844" s="97">
        <v>3</v>
      </c>
      <c r="J844" s="102">
        <f>สกลนคร!F156</f>
        <v>364612.41</v>
      </c>
      <c r="K844" s="101">
        <f>สกลนคร!AI156</f>
        <v>426489.18</v>
      </c>
      <c r="L844" s="102">
        <f>สกลนคร!AJ156</f>
        <v>1070096.81</v>
      </c>
      <c r="M844" s="102">
        <f>สกลนคร!AK156</f>
        <v>937028.78999999992</v>
      </c>
      <c r="N844" s="98"/>
      <c r="O844" s="98"/>
      <c r="P844" s="98"/>
      <c r="Q844" s="90">
        <f t="shared" si="31"/>
        <v>133068.02000000014</v>
      </c>
      <c r="R844" s="91">
        <f t="shared" si="32"/>
        <v>278.09168659043661</v>
      </c>
    </row>
    <row r="845" spans="1:18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1218</v>
      </c>
      <c r="H845" s="99">
        <v>4286</v>
      </c>
      <c r="I845" s="97">
        <v>3</v>
      </c>
      <c r="J845" s="102">
        <f>สกลนคร!F157</f>
        <v>264123.03000000003</v>
      </c>
      <c r="K845" s="101">
        <f>สกลนคร!AI157</f>
        <v>293922.13</v>
      </c>
      <c r="L845" s="102">
        <f>สกลนคร!AJ157</f>
        <v>730949.99</v>
      </c>
      <c r="M845" s="102">
        <f>สกลนคร!AK157</f>
        <v>559118.73</v>
      </c>
      <c r="N845" s="98"/>
      <c r="O845" s="98"/>
      <c r="P845" s="98"/>
      <c r="Q845" s="90">
        <f t="shared" si="31"/>
        <v>171831.26</v>
      </c>
      <c r="R845" s="91">
        <f t="shared" si="32"/>
        <v>170.54362809146056</v>
      </c>
    </row>
    <row r="846" spans="1:18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1219</v>
      </c>
      <c r="H846" s="99">
        <v>5191</v>
      </c>
      <c r="I846" s="97">
        <v>4</v>
      </c>
      <c r="J846" s="102">
        <f>สกลนคร!F158</f>
        <v>234155.68</v>
      </c>
      <c r="K846" s="101">
        <f>สกลนคร!AI158</f>
        <v>339468.93</v>
      </c>
      <c r="L846" s="102">
        <f>สกลนคร!AJ158</f>
        <v>1048790</v>
      </c>
      <c r="M846" s="102">
        <f>สกลนคร!AK158</f>
        <v>918956.56</v>
      </c>
      <c r="N846" s="98"/>
      <c r="O846" s="98"/>
      <c r="P846" s="98"/>
      <c r="Q846" s="90">
        <f t="shared" si="31"/>
        <v>129833.43999999994</v>
      </c>
      <c r="R846" s="91">
        <f t="shared" si="32"/>
        <v>202.04006935079946</v>
      </c>
    </row>
    <row r="847" spans="1:18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1220</v>
      </c>
      <c r="H847" s="99">
        <v>5463</v>
      </c>
      <c r="I847" s="97">
        <v>4</v>
      </c>
      <c r="J847" s="102">
        <f>สกลนคร!F159</f>
        <v>428731.86</v>
      </c>
      <c r="K847" s="101">
        <f>สกลนคร!AI159</f>
        <v>557265.66</v>
      </c>
      <c r="L847" s="102">
        <f>สกลนคร!AJ159</f>
        <v>990928.1</v>
      </c>
      <c r="M847" s="102">
        <f>สกลนคร!AK159</f>
        <v>789496.4</v>
      </c>
      <c r="N847" s="98"/>
      <c r="O847" s="98"/>
      <c r="P847" s="98"/>
      <c r="Q847" s="90">
        <f t="shared" si="31"/>
        <v>201431.69999999995</v>
      </c>
      <c r="R847" s="91">
        <f t="shared" si="32"/>
        <v>181.38899871865274</v>
      </c>
    </row>
    <row r="848" spans="1:18" s="109" customForma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1291622.98</v>
      </c>
      <c r="K848" s="106">
        <f>SUM(K843:K847)</f>
        <v>1617145.9</v>
      </c>
      <c r="L848" s="106">
        <f>SUM(L843:L847)</f>
        <v>3840764.9</v>
      </c>
      <c r="M848" s="106">
        <f>SUM(M843:M847)</f>
        <v>3204600.48</v>
      </c>
      <c r="N848" s="104">
        <v>4</v>
      </c>
      <c r="O848" s="104">
        <v>4</v>
      </c>
      <c r="P848" s="104">
        <f>N848-O848</f>
        <v>0</v>
      </c>
      <c r="Q848" s="107">
        <f t="shared" si="31"/>
        <v>636164.41999999993</v>
      </c>
      <c r="R848" s="108">
        <f>L848/H848</f>
        <v>204.42649031296571</v>
      </c>
    </row>
    <row r="849" spans="1:18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1221</v>
      </c>
      <c r="H850" s="99">
        <v>2108</v>
      </c>
      <c r="I850" s="97">
        <v>2</v>
      </c>
      <c r="J850" s="102">
        <f>สกลนคร!F160</f>
        <v>391846.73</v>
      </c>
      <c r="K850" s="101">
        <f>สกลนคร!AI160</f>
        <v>430153.41</v>
      </c>
      <c r="L850" s="102">
        <f>สกลนคร!AJ160</f>
        <v>673688.9</v>
      </c>
      <c r="M850" s="102">
        <f>สกลนคร!AK160</f>
        <v>698421.16999999993</v>
      </c>
      <c r="N850" s="98"/>
      <c r="O850" s="98"/>
      <c r="P850" s="98"/>
      <c r="Q850" s="90">
        <f t="shared" si="31"/>
        <v>-24732.269999999902</v>
      </c>
      <c r="R850" s="91">
        <f t="shared" si="32"/>
        <v>319.58676470588239</v>
      </c>
    </row>
    <row r="851" spans="1:18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1222</v>
      </c>
      <c r="H851" s="99">
        <v>3823</v>
      </c>
      <c r="I851" s="97">
        <v>3</v>
      </c>
      <c r="J851" s="102">
        <f>สกลนคร!F161</f>
        <v>400412.21</v>
      </c>
      <c r="K851" s="101">
        <f>สกลนคร!AI161</f>
        <v>489078.51</v>
      </c>
      <c r="L851" s="102">
        <f>สกลนคร!AJ161</f>
        <v>1031322.04</v>
      </c>
      <c r="M851" s="102">
        <f>สกลนคร!AK161</f>
        <v>1081197.53</v>
      </c>
      <c r="N851" s="98"/>
      <c r="O851" s="98"/>
      <c r="P851" s="98"/>
      <c r="Q851" s="90">
        <f t="shared" si="31"/>
        <v>-49875.489999999991</v>
      </c>
      <c r="R851" s="91">
        <f t="shared" si="32"/>
        <v>269.76773214752814</v>
      </c>
    </row>
    <row r="852" spans="1:18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1223</v>
      </c>
      <c r="H852" s="99">
        <v>4042</v>
      </c>
      <c r="I852" s="97">
        <v>3</v>
      </c>
      <c r="J852" s="102">
        <f>สกลนคร!F162</f>
        <v>252291.61</v>
      </c>
      <c r="K852" s="101">
        <f>สกลนคร!AI162</f>
        <v>264472.58999999997</v>
      </c>
      <c r="L852" s="102">
        <f>สกลนคร!AJ162</f>
        <v>691187.44</v>
      </c>
      <c r="M852" s="102">
        <f>สกลนคร!AK162</f>
        <v>704522.06</v>
      </c>
      <c r="N852" s="98"/>
      <c r="O852" s="98"/>
      <c r="P852" s="98"/>
      <c r="Q852" s="90">
        <f t="shared" si="31"/>
        <v>-13334.620000000112</v>
      </c>
      <c r="R852" s="91">
        <f t="shared" si="32"/>
        <v>171.00134586838197</v>
      </c>
    </row>
    <row r="853" spans="1:18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1224</v>
      </c>
      <c r="H853" s="99">
        <v>5471</v>
      </c>
      <c r="I853" s="97">
        <v>4</v>
      </c>
      <c r="J853" s="102">
        <f>สกลนคร!F163</f>
        <v>459583.32</v>
      </c>
      <c r="K853" s="101">
        <f>สกลนคร!AI163</f>
        <v>547191.21</v>
      </c>
      <c r="L853" s="102">
        <f>สกลนคร!AJ163</f>
        <v>979879.97</v>
      </c>
      <c r="M853" s="102">
        <f>สกลนคร!AK163</f>
        <v>1009418.79</v>
      </c>
      <c r="N853" s="98"/>
      <c r="O853" s="98"/>
      <c r="P853" s="98"/>
      <c r="Q853" s="90">
        <f t="shared" si="31"/>
        <v>-29538.820000000065</v>
      </c>
      <c r="R853" s="91">
        <f t="shared" si="32"/>
        <v>179.1043630049351</v>
      </c>
    </row>
    <row r="854" spans="1:18" s="109" customForma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1504133.8699999999</v>
      </c>
      <c r="K854" s="106">
        <f>SUM(K849:K853)</f>
        <v>1730895.7199999997</v>
      </c>
      <c r="L854" s="106">
        <f>SUM(L849:L853)</f>
        <v>3376078.3499999996</v>
      </c>
      <c r="M854" s="106">
        <f>SUM(M849:M853)</f>
        <v>3493559.55</v>
      </c>
      <c r="N854" s="104">
        <v>4</v>
      </c>
      <c r="O854" s="104">
        <v>4</v>
      </c>
      <c r="P854" s="104">
        <f>N854-O854</f>
        <v>0</v>
      </c>
      <c r="Q854" s="107">
        <f t="shared" si="31"/>
        <v>-117481.20000000019</v>
      </c>
      <c r="R854" s="108">
        <f>L854/H854</f>
        <v>218.60129176379175</v>
      </c>
    </row>
    <row r="855" spans="1:18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1225</v>
      </c>
      <c r="H856" s="99">
        <v>2489</v>
      </c>
      <c r="I856" s="97">
        <v>2</v>
      </c>
      <c r="J856" s="102">
        <f>สกลนคร!F164</f>
        <v>726174.4</v>
      </c>
      <c r="K856" s="101">
        <f>สกลนคร!AI164</f>
        <v>796824.71</v>
      </c>
      <c r="L856" s="102">
        <f>สกลนคร!AJ164</f>
        <v>709088.11</v>
      </c>
      <c r="M856" s="102">
        <f>สกลนคร!AK164</f>
        <v>609507.51</v>
      </c>
      <c r="N856" s="98"/>
      <c r="O856" s="98"/>
      <c r="P856" s="98"/>
      <c r="Q856" s="90">
        <f t="shared" si="31"/>
        <v>99580.599999999977</v>
      </c>
      <c r="R856" s="91">
        <f t="shared" si="32"/>
        <v>284.88875451988753</v>
      </c>
    </row>
    <row r="857" spans="1:18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1226</v>
      </c>
      <c r="H857" s="99">
        <v>3680</v>
      </c>
      <c r="I857" s="97">
        <v>3</v>
      </c>
      <c r="J857" s="102">
        <f>สกลนคร!F165</f>
        <v>1445037.74</v>
      </c>
      <c r="K857" s="101">
        <f>สกลนคร!AI165</f>
        <v>1494619.27</v>
      </c>
      <c r="L857" s="102">
        <f>สกลนคร!AJ165</f>
        <v>1150038.8599999999</v>
      </c>
      <c r="M857" s="102">
        <f>สกลนคร!AK165</f>
        <v>744229.89</v>
      </c>
      <c r="N857" s="98"/>
      <c r="O857" s="98"/>
      <c r="P857" s="98"/>
      <c r="Q857" s="90">
        <f t="shared" si="31"/>
        <v>405808.96999999986</v>
      </c>
      <c r="R857" s="91">
        <f t="shared" si="32"/>
        <v>312.51055978260865</v>
      </c>
    </row>
    <row r="858" spans="1:18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1227</v>
      </c>
      <c r="H858" s="99">
        <v>5212</v>
      </c>
      <c r="I858" s="97">
        <v>4</v>
      </c>
      <c r="J858" s="102">
        <f>สกลนคร!F166</f>
        <v>828055.32</v>
      </c>
      <c r="K858" s="101">
        <f>สกลนคร!AI166</f>
        <v>870263.61999999988</v>
      </c>
      <c r="L858" s="102">
        <f>สกลนคร!AJ166</f>
        <v>1277827.8999999999</v>
      </c>
      <c r="M858" s="102">
        <f>สกลนคร!AK166</f>
        <v>1298432.3299999998</v>
      </c>
      <c r="N858" s="98"/>
      <c r="O858" s="98"/>
      <c r="P858" s="98"/>
      <c r="Q858" s="90">
        <f t="shared" si="31"/>
        <v>-20604.429999999935</v>
      </c>
      <c r="R858" s="91">
        <f t="shared" si="32"/>
        <v>245.17035686876437</v>
      </c>
    </row>
    <row r="859" spans="1:18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1228</v>
      </c>
      <c r="H859" s="99">
        <v>2800</v>
      </c>
      <c r="I859" s="97">
        <v>2</v>
      </c>
      <c r="J859" s="102">
        <f>สกลนคร!F167</f>
        <v>1052747.8</v>
      </c>
      <c r="K859" s="101">
        <f>สกลนคร!AI167</f>
        <v>1069452</v>
      </c>
      <c r="L859" s="102">
        <f>สกลนคร!AJ167</f>
        <v>864906.54</v>
      </c>
      <c r="M859" s="102">
        <f>สกลนคร!AK167</f>
        <v>850343.28</v>
      </c>
      <c r="N859" s="98"/>
      <c r="O859" s="98"/>
      <c r="P859" s="98"/>
      <c r="Q859" s="90">
        <f t="shared" si="31"/>
        <v>14563.260000000009</v>
      </c>
      <c r="R859" s="91">
        <f t="shared" si="32"/>
        <v>308.89519285714289</v>
      </c>
    </row>
    <row r="860" spans="1:18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1229</v>
      </c>
      <c r="H860" s="99">
        <v>3862</v>
      </c>
      <c r="I860" s="97">
        <v>3</v>
      </c>
      <c r="J860" s="102">
        <f>สกลนคร!F168</f>
        <v>450025.68</v>
      </c>
      <c r="K860" s="101">
        <f>สกลนคร!AI168</f>
        <v>500705.42000000004</v>
      </c>
      <c r="L860" s="102">
        <f>สกลนคร!AJ168</f>
        <v>1250086.77</v>
      </c>
      <c r="M860" s="102">
        <f>สกลนคร!AK168</f>
        <v>1136306.44</v>
      </c>
      <c r="N860" s="98"/>
      <c r="O860" s="98"/>
      <c r="P860" s="98"/>
      <c r="Q860" s="90">
        <f t="shared" si="31"/>
        <v>113780.33000000007</v>
      </c>
      <c r="R860" s="91">
        <f t="shared" si="32"/>
        <v>323.68896167788711</v>
      </c>
    </row>
    <row r="861" spans="1:18" s="109" customForma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4502040.9399999995</v>
      </c>
      <c r="K861" s="141">
        <f>SUM(K855:K860)</f>
        <v>4731865.0199999996</v>
      </c>
      <c r="L861" s="106">
        <f>SUM(L855:L860)</f>
        <v>5251948.18</v>
      </c>
      <c r="M861" s="106">
        <f>SUM(M855:M860)</f>
        <v>4638819.4499999993</v>
      </c>
      <c r="N861" s="104">
        <v>5</v>
      </c>
      <c r="O861" s="104">
        <v>5</v>
      </c>
      <c r="P861" s="104">
        <f>N861-O861</f>
        <v>0</v>
      </c>
      <c r="Q861" s="107">
        <f t="shared" si="31"/>
        <v>613128.73000000045</v>
      </c>
      <c r="R861" s="108">
        <f>L861/H861</f>
        <v>291.07954220473312</v>
      </c>
    </row>
    <row r="862" spans="1:18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1230</v>
      </c>
      <c r="H863" s="99">
        <v>997</v>
      </c>
      <c r="I863" s="97">
        <v>1</v>
      </c>
      <c r="J863" s="102">
        <f>สกลนคร!F169</f>
        <v>691300.21</v>
      </c>
      <c r="K863" s="101">
        <f>สกลนคร!AI169</f>
        <v>783238.16999999993</v>
      </c>
      <c r="L863" s="102">
        <f>สกลนคร!AJ169</f>
        <v>1412834.19</v>
      </c>
      <c r="M863" s="102">
        <f>สกลนคร!AK169</f>
        <v>629813.62</v>
      </c>
      <c r="N863" s="98"/>
      <c r="O863" s="98"/>
      <c r="P863" s="98"/>
      <c r="Q863" s="90">
        <f t="shared" si="31"/>
        <v>783020.57</v>
      </c>
      <c r="R863" s="91">
        <f t="shared" si="32"/>
        <v>1417.0854463390169</v>
      </c>
    </row>
    <row r="864" spans="1:18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1231</v>
      </c>
      <c r="H864" s="99">
        <v>5720</v>
      </c>
      <c r="I864" s="97">
        <v>4</v>
      </c>
      <c r="J864" s="102">
        <f>สกลนคร!F170</f>
        <v>1005314.45</v>
      </c>
      <c r="K864" s="101">
        <f>สกลนคร!AI170</f>
        <v>1061753.93</v>
      </c>
      <c r="L864" s="102">
        <f>สกลนคร!AJ170</f>
        <v>1483716.26</v>
      </c>
      <c r="M864" s="102">
        <f>สกลนคร!AK170</f>
        <v>848872.12</v>
      </c>
      <c r="N864" s="98"/>
      <c r="O864" s="98"/>
      <c r="P864" s="98"/>
      <c r="Q864" s="90">
        <f t="shared" si="31"/>
        <v>634844.14</v>
      </c>
      <c r="R864" s="91">
        <f t="shared" si="32"/>
        <v>259.39095454545452</v>
      </c>
    </row>
    <row r="865" spans="1:18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1232</v>
      </c>
      <c r="H865" s="99">
        <v>3258</v>
      </c>
      <c r="I865" s="97">
        <v>3</v>
      </c>
      <c r="J865" s="102">
        <f>สกลนคร!F171</f>
        <v>535173.12</v>
      </c>
      <c r="K865" s="101">
        <f>สกลนคร!AI171</f>
        <v>594484.84</v>
      </c>
      <c r="L865" s="102">
        <f>สกลนคร!AJ171</f>
        <v>1235944.69</v>
      </c>
      <c r="M865" s="102">
        <f>สกลนคร!AK171</f>
        <v>708515.85</v>
      </c>
      <c r="N865" s="98"/>
      <c r="O865" s="98"/>
      <c r="P865" s="98"/>
      <c r="Q865" s="90">
        <f t="shared" si="31"/>
        <v>527428.84</v>
      </c>
      <c r="R865" s="91">
        <f t="shared" si="32"/>
        <v>379.35687231430325</v>
      </c>
    </row>
    <row r="866" spans="1:18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1233</v>
      </c>
      <c r="H866" s="99">
        <v>5165</v>
      </c>
      <c r="I866" s="97">
        <v>4</v>
      </c>
      <c r="J866" s="102">
        <f>สกลนคร!F172</f>
        <v>1126899.78</v>
      </c>
      <c r="K866" s="101">
        <f>สกลนคร!AI172</f>
        <v>1148357.77</v>
      </c>
      <c r="L866" s="102">
        <f>สกลนคร!AJ172</f>
        <v>1626593.8900000001</v>
      </c>
      <c r="M866" s="102">
        <f>สกลนคร!AK172</f>
        <v>988058.68</v>
      </c>
      <c r="N866" s="98"/>
      <c r="O866" s="98"/>
      <c r="P866" s="98"/>
      <c r="Q866" s="90">
        <f t="shared" si="31"/>
        <v>638535.21000000008</v>
      </c>
      <c r="R866" s="91">
        <f t="shared" si="32"/>
        <v>314.92621297192647</v>
      </c>
    </row>
    <row r="867" spans="1:18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1234</v>
      </c>
      <c r="H867" s="99">
        <v>3445</v>
      </c>
      <c r="I867" s="97">
        <v>3</v>
      </c>
      <c r="J867" s="102">
        <f>สกลนคร!F173</f>
        <v>1083749.1100000001</v>
      </c>
      <c r="K867" s="101">
        <f>สกลนคร!AI173</f>
        <v>1227900.32</v>
      </c>
      <c r="L867" s="102">
        <f>สกลนคร!AJ173</f>
        <v>1125649.99</v>
      </c>
      <c r="M867" s="102">
        <f>สกลนคร!AK173</f>
        <v>881848.16</v>
      </c>
      <c r="N867" s="98"/>
      <c r="O867" s="98"/>
      <c r="P867" s="98"/>
      <c r="Q867" s="90">
        <f t="shared" si="31"/>
        <v>243801.82999999996</v>
      </c>
      <c r="R867" s="91">
        <f t="shared" si="32"/>
        <v>326.74890856313499</v>
      </c>
    </row>
    <row r="868" spans="1:18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1235</v>
      </c>
      <c r="H868" s="99">
        <v>6336</v>
      </c>
      <c r="I868" s="97">
        <v>5</v>
      </c>
      <c r="J868" s="102">
        <f>สกลนคร!F174</f>
        <v>1215679.3</v>
      </c>
      <c r="K868" s="101">
        <f>สกลนคร!AI174</f>
        <v>1265425.04</v>
      </c>
      <c r="L868" s="102">
        <f>สกลนคร!AJ174</f>
        <v>1877175.33</v>
      </c>
      <c r="M868" s="102">
        <f>สกลนคร!AK174</f>
        <v>1019349.74</v>
      </c>
      <c r="N868" s="98"/>
      <c r="O868" s="98"/>
      <c r="P868" s="98"/>
      <c r="Q868" s="90">
        <f t="shared" si="31"/>
        <v>857825.59000000008</v>
      </c>
      <c r="R868" s="91">
        <f t="shared" si="32"/>
        <v>296.27135890151516</v>
      </c>
    </row>
    <row r="869" spans="1:18" s="109" customForma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5658115.9699999997</v>
      </c>
      <c r="K869" s="106">
        <f>SUM(K862:K868)</f>
        <v>6081160.0700000003</v>
      </c>
      <c r="L869" s="106">
        <f>SUM(L862:L868)</f>
        <v>8761914.3500000015</v>
      </c>
      <c r="M869" s="106">
        <f>SUM(M862:M868)</f>
        <v>5076458.17</v>
      </c>
      <c r="N869" s="104">
        <v>6</v>
      </c>
      <c r="O869" s="104">
        <v>6</v>
      </c>
      <c r="P869" s="104">
        <f>N869-O869</f>
        <v>0</v>
      </c>
      <c r="Q869" s="107">
        <f t="shared" si="31"/>
        <v>3685456.1800000016</v>
      </c>
      <c r="R869" s="108">
        <f>L869/H869</f>
        <v>351.58759078688661</v>
      </c>
    </row>
    <row r="870" spans="1:18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1236</v>
      </c>
      <c r="H871" s="99">
        <v>4782</v>
      </c>
      <c r="I871" s="97">
        <v>4</v>
      </c>
      <c r="J871" s="102">
        <f>สกลนคร!F175</f>
        <v>843917.09</v>
      </c>
      <c r="K871" s="101">
        <f>สกลนคร!AI175</f>
        <v>1129663.53</v>
      </c>
      <c r="L871" s="102">
        <f>สกลนคร!AJ175</f>
        <v>717436.27</v>
      </c>
      <c r="M871" s="102">
        <f>สกลนคร!AK175</f>
        <v>836535.63</v>
      </c>
      <c r="N871" s="98"/>
      <c r="O871" s="98"/>
      <c r="P871" s="98"/>
      <c r="Q871" s="90">
        <f t="shared" si="31"/>
        <v>-119099.35999999999</v>
      </c>
      <c r="R871" s="91">
        <f t="shared" si="32"/>
        <v>150.02849644500211</v>
      </c>
    </row>
    <row r="872" spans="1:18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1237</v>
      </c>
      <c r="H872" s="99">
        <v>3511</v>
      </c>
      <c r="I872" s="97">
        <v>3</v>
      </c>
      <c r="J872" s="102">
        <f>สกลนคร!F176</f>
        <v>556551.56999999995</v>
      </c>
      <c r="K872" s="101">
        <f>สกลนคร!AI176</f>
        <v>748223.97</v>
      </c>
      <c r="L872" s="102">
        <f>สกลนคร!AJ176</f>
        <v>633856.40999999992</v>
      </c>
      <c r="M872" s="102">
        <f>สกลนคร!AK176</f>
        <v>697027.37</v>
      </c>
      <c r="N872" s="98"/>
      <c r="O872" s="98"/>
      <c r="P872" s="98"/>
      <c r="Q872" s="90">
        <f t="shared" si="31"/>
        <v>-63170.960000000079</v>
      </c>
      <c r="R872" s="91">
        <f t="shared" si="32"/>
        <v>180.53443748219877</v>
      </c>
    </row>
    <row r="873" spans="1:18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1238</v>
      </c>
      <c r="H873" s="99">
        <v>2116</v>
      </c>
      <c r="I873" s="97">
        <v>2</v>
      </c>
      <c r="J873" s="102">
        <f>สกลนคร!F177</f>
        <v>553165.09</v>
      </c>
      <c r="K873" s="101">
        <f>สกลนคร!AI177</f>
        <v>845298.91</v>
      </c>
      <c r="L873" s="102">
        <f>สกลนคร!AJ177</f>
        <v>442629.71</v>
      </c>
      <c r="M873" s="102">
        <f>สกลนคร!AK177</f>
        <v>522123.5</v>
      </c>
      <c r="N873" s="98"/>
      <c r="O873" s="98"/>
      <c r="P873" s="98"/>
      <c r="Q873" s="90">
        <f t="shared" si="31"/>
        <v>-79493.789999999979</v>
      </c>
      <c r="R873" s="91">
        <f t="shared" si="32"/>
        <v>209.18228260869566</v>
      </c>
    </row>
    <row r="874" spans="1:18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1239</v>
      </c>
      <c r="H874" s="99">
        <v>5068</v>
      </c>
      <c r="I874" s="97">
        <v>4</v>
      </c>
      <c r="J874" s="102">
        <f>สกลนคร!F178</f>
        <v>317469.08</v>
      </c>
      <c r="K874" s="101">
        <f>สกลนคร!AI178</f>
        <v>699813.09</v>
      </c>
      <c r="L874" s="102">
        <f>สกลนคร!AJ178</f>
        <v>558295.44999999995</v>
      </c>
      <c r="M874" s="102">
        <f>สกลนคร!AK178</f>
        <v>883307.48</v>
      </c>
      <c r="N874" s="98"/>
      <c r="O874" s="98"/>
      <c r="P874" s="98"/>
      <c r="Q874" s="90">
        <f t="shared" si="31"/>
        <v>-325012.03000000003</v>
      </c>
      <c r="R874" s="91">
        <f t="shared" si="32"/>
        <v>110.16090173638516</v>
      </c>
    </row>
    <row r="875" spans="1:18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1240</v>
      </c>
      <c r="H875" s="99">
        <v>2178</v>
      </c>
      <c r="I875" s="97">
        <v>2</v>
      </c>
      <c r="J875" s="102">
        <f>สกลนคร!F179</f>
        <v>598517.54</v>
      </c>
      <c r="K875" s="101">
        <f>สกลนคร!AI179</f>
        <v>650122.85000000009</v>
      </c>
      <c r="L875" s="102">
        <f>สกลนคร!AJ179</f>
        <v>347158.43</v>
      </c>
      <c r="M875" s="102">
        <f>สกลนคร!AK179</f>
        <v>457383.79000000004</v>
      </c>
      <c r="N875" s="98"/>
      <c r="O875" s="98"/>
      <c r="P875" s="98"/>
      <c r="Q875" s="90">
        <f t="shared" si="31"/>
        <v>-110225.36000000004</v>
      </c>
      <c r="R875" s="91">
        <f t="shared" si="32"/>
        <v>159.39321854912762</v>
      </c>
    </row>
    <row r="876" spans="1:18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1241</v>
      </c>
      <c r="H876" s="99">
        <v>3138</v>
      </c>
      <c r="I876" s="97">
        <v>3</v>
      </c>
      <c r="J876" s="102">
        <f>สกลนคร!F180</f>
        <v>329512.7</v>
      </c>
      <c r="K876" s="101">
        <f>สกลนคร!AI180</f>
        <v>608048.64000000001</v>
      </c>
      <c r="L876" s="102">
        <f>สกลนคร!AJ180</f>
        <v>554202.68999999994</v>
      </c>
      <c r="M876" s="102">
        <f>สกลนคร!AK180</f>
        <v>562370.3600000001</v>
      </c>
      <c r="N876" s="98"/>
      <c r="O876" s="98"/>
      <c r="P876" s="98"/>
      <c r="Q876" s="90">
        <f t="shared" si="31"/>
        <v>-8167.6700000001583</v>
      </c>
      <c r="R876" s="91">
        <f t="shared" si="32"/>
        <v>176.61016252390056</v>
      </c>
    </row>
    <row r="877" spans="1:18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1242</v>
      </c>
      <c r="H877" s="99">
        <v>3606</v>
      </c>
      <c r="I877" s="97">
        <v>3</v>
      </c>
      <c r="J877" s="102">
        <f>สกลนคร!F181</f>
        <v>469638.69</v>
      </c>
      <c r="K877" s="101">
        <f>สกลนคร!AI181</f>
        <v>768847.62</v>
      </c>
      <c r="L877" s="102">
        <f>สกลนคร!AJ181</f>
        <v>675713.67999999993</v>
      </c>
      <c r="M877" s="102">
        <f>สกลนคร!AK181</f>
        <v>971472.80999999994</v>
      </c>
      <c r="N877" s="98"/>
      <c r="O877" s="98"/>
      <c r="P877" s="98"/>
      <c r="Q877" s="90">
        <f t="shared" si="31"/>
        <v>-295759.13</v>
      </c>
      <c r="R877" s="91">
        <f t="shared" si="32"/>
        <v>187.38593455352188</v>
      </c>
    </row>
    <row r="878" spans="1:18" s="109" customForma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3668771.7600000002</v>
      </c>
      <c r="K878" s="106">
        <f>SUM(K870:K877)</f>
        <v>5450018.6100000003</v>
      </c>
      <c r="L878" s="106">
        <f>SUM(L870:L877)</f>
        <v>3929292.6399999997</v>
      </c>
      <c r="M878" s="106">
        <f>SUM(M870:M877)</f>
        <v>4930220.9399999995</v>
      </c>
      <c r="N878" s="104">
        <v>7</v>
      </c>
      <c r="O878" s="104">
        <v>7</v>
      </c>
      <c r="P878" s="104">
        <f>N878-O878</f>
        <v>0</v>
      </c>
      <c r="Q878" s="107">
        <f t="shared" si="31"/>
        <v>-1000928.2999999998</v>
      </c>
      <c r="R878" s="108">
        <f>L878/H878</f>
        <v>161.04318373703839</v>
      </c>
    </row>
    <row r="879" spans="1:18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1243</v>
      </c>
      <c r="H880" s="99">
        <v>3063</v>
      </c>
      <c r="I880" s="97">
        <v>3</v>
      </c>
      <c r="J880" s="102">
        <f>สกลนคร!F182</f>
        <v>567471.75</v>
      </c>
      <c r="K880" s="101">
        <f>สกลนคร!AI182</f>
        <v>612267.53</v>
      </c>
      <c r="L880" s="102">
        <f>สกลนคร!AJ182</f>
        <v>517994.25</v>
      </c>
      <c r="M880" s="102">
        <f>สกลนคร!AK182</f>
        <v>413267.73</v>
      </c>
      <c r="N880" s="98"/>
      <c r="O880" s="98"/>
      <c r="P880" s="98"/>
      <c r="Q880" s="90">
        <f t="shared" si="31"/>
        <v>104726.52000000002</v>
      </c>
      <c r="R880" s="91">
        <f t="shared" si="32"/>
        <v>169.11336924583742</v>
      </c>
    </row>
    <row r="881" spans="1:18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1244</v>
      </c>
      <c r="H881" s="99">
        <v>2781</v>
      </c>
      <c r="I881" s="97">
        <v>2</v>
      </c>
      <c r="J881" s="102">
        <f>สกลนคร!F183</f>
        <v>204014.83</v>
      </c>
      <c r="K881" s="101">
        <f>สกลนคร!AI183</f>
        <v>236352.03999999998</v>
      </c>
      <c r="L881" s="102">
        <f>สกลนคร!AJ183</f>
        <v>836164.21</v>
      </c>
      <c r="M881" s="102">
        <f>สกลนคร!AK183</f>
        <v>648745.51</v>
      </c>
      <c r="N881" s="98"/>
      <c r="O881" s="98"/>
      <c r="P881" s="98"/>
      <c r="Q881" s="90">
        <f t="shared" si="31"/>
        <v>187418.69999999995</v>
      </c>
      <c r="R881" s="91">
        <f t="shared" si="32"/>
        <v>300.6703380079108</v>
      </c>
    </row>
    <row r="882" spans="1:18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1245</v>
      </c>
      <c r="H882" s="99">
        <v>2236</v>
      </c>
      <c r="I882" s="97">
        <v>2</v>
      </c>
      <c r="J882" s="102">
        <f>สกลนคร!F184</f>
        <v>467421.02</v>
      </c>
      <c r="K882" s="101">
        <f>สกลนคร!AI184</f>
        <v>550201.23</v>
      </c>
      <c r="L882" s="102">
        <f>สกลนคร!AJ184</f>
        <v>541278.04</v>
      </c>
      <c r="M882" s="102">
        <f>สกลนคร!AK184</f>
        <v>408814.14</v>
      </c>
      <c r="N882" s="98"/>
      <c r="O882" s="98"/>
      <c r="P882" s="98"/>
      <c r="Q882" s="90">
        <f t="shared" si="31"/>
        <v>132463.90000000002</v>
      </c>
      <c r="R882" s="91">
        <f t="shared" si="32"/>
        <v>242.07425760286228</v>
      </c>
    </row>
    <row r="883" spans="1:18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1246</v>
      </c>
      <c r="H883" s="99">
        <v>2004</v>
      </c>
      <c r="I883" s="97">
        <v>2</v>
      </c>
      <c r="J883" s="102">
        <f>สกลนคร!F185</f>
        <v>237075.09</v>
      </c>
      <c r="K883" s="101">
        <f>สกลนคร!AI185</f>
        <v>281925.77999999997</v>
      </c>
      <c r="L883" s="102">
        <f>สกลนคร!AJ185</f>
        <v>482661.83999999997</v>
      </c>
      <c r="M883" s="102">
        <f>สกลนคร!AK185</f>
        <v>465084.3</v>
      </c>
      <c r="N883" s="98"/>
      <c r="O883" s="98"/>
      <c r="P883" s="98"/>
      <c r="Q883" s="90">
        <f t="shared" si="31"/>
        <v>17577.539999999979</v>
      </c>
      <c r="R883" s="91">
        <f t="shared" si="32"/>
        <v>240.84922155688622</v>
      </c>
    </row>
    <row r="884" spans="1:18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1247</v>
      </c>
      <c r="H884" s="99">
        <v>3574</v>
      </c>
      <c r="I884" s="97">
        <v>3</v>
      </c>
      <c r="J884" s="102">
        <f>สกลนคร!F186</f>
        <v>490751.95</v>
      </c>
      <c r="K884" s="101">
        <f>สกลนคร!AI186</f>
        <v>536868.93000000005</v>
      </c>
      <c r="L884" s="102">
        <f>สกลนคร!AJ186</f>
        <v>925943.95</v>
      </c>
      <c r="M884" s="102">
        <f>สกลนคร!AK186</f>
        <v>823652.21000000008</v>
      </c>
      <c r="N884" s="98"/>
      <c r="O884" s="98"/>
      <c r="P884" s="98"/>
      <c r="Q884" s="90">
        <f t="shared" si="31"/>
        <v>102291.73999999987</v>
      </c>
      <c r="R884" s="91">
        <f t="shared" si="32"/>
        <v>259.07777000559594</v>
      </c>
    </row>
    <row r="885" spans="1:18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1248</v>
      </c>
      <c r="H885" s="99">
        <v>6722</v>
      </c>
      <c r="I885" s="97">
        <v>5</v>
      </c>
      <c r="J885" s="102">
        <f>สกลนคร!F187</f>
        <v>600330.27</v>
      </c>
      <c r="K885" s="101">
        <f>สกลนคร!AI187</f>
        <v>659663.11</v>
      </c>
      <c r="L885" s="102">
        <f>สกลนคร!AJ187</f>
        <v>1246238.76</v>
      </c>
      <c r="M885" s="102">
        <f>สกลนคร!AK187</f>
        <v>1292111.32</v>
      </c>
      <c r="N885" s="98"/>
      <c r="O885" s="98"/>
      <c r="P885" s="98"/>
      <c r="Q885" s="90">
        <f t="shared" si="31"/>
        <v>-45872.560000000056</v>
      </c>
      <c r="R885" s="91">
        <f t="shared" si="32"/>
        <v>185.3970187444213</v>
      </c>
    </row>
    <row r="886" spans="1:18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1249</v>
      </c>
      <c r="H886" s="99">
        <v>1051</v>
      </c>
      <c r="I886" s="97">
        <v>1</v>
      </c>
      <c r="J886" s="102">
        <f>สกลนคร!F188</f>
        <v>186934.94</v>
      </c>
      <c r="K886" s="101">
        <f>สกลนคร!AI188</f>
        <v>281162.29000000004</v>
      </c>
      <c r="L886" s="102">
        <f>สกลนคร!AJ188</f>
        <v>524805.64</v>
      </c>
      <c r="M886" s="102">
        <f>สกลนคร!AK188</f>
        <v>451191.00999999995</v>
      </c>
      <c r="N886" s="98"/>
      <c r="O886" s="98"/>
      <c r="P886" s="98"/>
      <c r="Q886" s="90">
        <f t="shared" si="31"/>
        <v>73614.630000000063</v>
      </c>
      <c r="R886" s="91">
        <f t="shared" si="32"/>
        <v>499.33933396764985</v>
      </c>
    </row>
    <row r="887" spans="1:18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1250</v>
      </c>
      <c r="H887" s="99">
        <v>3165</v>
      </c>
      <c r="I887" s="97">
        <v>3</v>
      </c>
      <c r="J887" s="102">
        <f>สกลนคร!F189</f>
        <v>498141.39</v>
      </c>
      <c r="K887" s="101">
        <f>สกลนคร!AI189</f>
        <v>479842.87</v>
      </c>
      <c r="L887" s="102">
        <f>สกลนคร!AJ189</f>
        <v>808217.2</v>
      </c>
      <c r="M887" s="102">
        <f>สกลนคร!AK189</f>
        <v>726975.11</v>
      </c>
      <c r="N887" s="98"/>
      <c r="O887" s="98"/>
      <c r="P887" s="98"/>
      <c r="Q887" s="90">
        <f t="shared" si="31"/>
        <v>81242.089999999967</v>
      </c>
      <c r="R887" s="91">
        <f t="shared" si="32"/>
        <v>255.36088467614533</v>
      </c>
    </row>
    <row r="888" spans="1:18" s="109" customForma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3252141.24</v>
      </c>
      <c r="K888" s="106">
        <f>SUM(K879:K887)</f>
        <v>3638283.7800000003</v>
      </c>
      <c r="L888" s="106">
        <f>SUM(L879:L887)</f>
        <v>5883303.8899999997</v>
      </c>
      <c r="M888" s="106">
        <f>SUM(M879:M887)</f>
        <v>5229841.33</v>
      </c>
      <c r="N888" s="104">
        <v>8</v>
      </c>
      <c r="O888" s="104">
        <v>8</v>
      </c>
      <c r="P888" s="104">
        <f>N888-O888</f>
        <v>0</v>
      </c>
      <c r="Q888" s="107">
        <f t="shared" si="31"/>
        <v>653462.55999999959</v>
      </c>
      <c r="R888" s="108">
        <f t="shared" si="32"/>
        <v>239.19758863229791</v>
      </c>
    </row>
    <row r="889" spans="1:18" s="109" customFormat="1" ht="25.2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98729157.030000016</v>
      </c>
      <c r="K889" s="122">
        <f t="shared" si="33"/>
        <v>116676959.27999999</v>
      </c>
      <c r="L889" s="121">
        <f t="shared" si="33"/>
        <v>179545245.43999997</v>
      </c>
      <c r="M889" s="121">
        <f t="shared" si="33"/>
        <v>153021656.83000001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26523588.609999955</v>
      </c>
      <c r="R889" s="108">
        <f t="shared" si="32"/>
        <v>270.26311339911337</v>
      </c>
    </row>
    <row r="890" spans="1:18" ht="25.8" thickTop="1" thickBot="1" x14ac:dyDescent="0.75">
      <c r="A890" s="123"/>
      <c r="B890" s="124"/>
      <c r="C890" s="124"/>
      <c r="D890" s="124"/>
      <c r="E890" s="359" t="s">
        <v>523</v>
      </c>
      <c r="F890" s="360"/>
      <c r="G890" s="361"/>
      <c r="H890" s="125"/>
      <c r="I890" s="123"/>
      <c r="J890" s="126">
        <f>J889/O889</f>
        <v>587673.55375000008</v>
      </c>
      <c r="K890" s="127">
        <f>K889/O889</f>
        <v>694505.71</v>
      </c>
      <c r="L890" s="126">
        <f>L889/O889</f>
        <v>1068721.6990476188</v>
      </c>
      <c r="M890" s="126">
        <f>M889/O889</f>
        <v>910843.1954166668</v>
      </c>
      <c r="N890" s="173"/>
      <c r="O890" s="173"/>
      <c r="P890" s="173"/>
      <c r="Q890" s="90">
        <f t="shared" si="31"/>
        <v>157878.50363095198</v>
      </c>
    </row>
    <row r="891" spans="1:18" ht="25.2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1251</v>
      </c>
      <c r="H892" s="99">
        <v>3670</v>
      </c>
      <c r="I892" s="97">
        <v>3</v>
      </c>
      <c r="J892" s="100">
        <f>นครพนม!F4</f>
        <v>643076.57999999996</v>
      </c>
      <c r="K892" s="101">
        <f>นครพนม!AN4</f>
        <v>792683.6399999999</v>
      </c>
      <c r="L892" s="102">
        <f>นครพนม!AO4</f>
        <v>648891.33000000007</v>
      </c>
      <c r="M892" s="102">
        <f>นครพนม!AP4</f>
        <v>397750.81</v>
      </c>
      <c r="N892" s="98"/>
      <c r="O892" s="98"/>
      <c r="P892" s="98"/>
      <c r="Q892" s="90">
        <f t="shared" si="31"/>
        <v>251140.52000000008</v>
      </c>
      <c r="R892" s="91">
        <f t="shared" si="32"/>
        <v>176.80962670299729</v>
      </c>
    </row>
    <row r="893" spans="1:18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1252</v>
      </c>
      <c r="H893" s="99">
        <v>5247</v>
      </c>
      <c r="I893" s="97">
        <v>4</v>
      </c>
      <c r="J893" s="100">
        <f>นครพนม!F5</f>
        <v>634767.78</v>
      </c>
      <c r="K893" s="101">
        <f>นครพนม!AN5</f>
        <v>764489.25</v>
      </c>
      <c r="L893" s="102">
        <f>นครพนม!AO5</f>
        <v>707068.34</v>
      </c>
      <c r="M893" s="102">
        <f>นครพนม!AP5</f>
        <v>586874.84000000008</v>
      </c>
      <c r="N893" s="98"/>
      <c r="O893" s="98"/>
      <c r="P893" s="98"/>
      <c r="Q893" s="90">
        <f t="shared" si="31"/>
        <v>120193.49999999988</v>
      </c>
      <c r="R893" s="91">
        <f t="shared" si="32"/>
        <v>134.75668763102723</v>
      </c>
    </row>
    <row r="894" spans="1:18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1253</v>
      </c>
      <c r="H894" s="99">
        <v>4843</v>
      </c>
      <c r="I894" s="97">
        <v>4</v>
      </c>
      <c r="J894" s="100">
        <f>นครพนม!F6</f>
        <v>456175.96</v>
      </c>
      <c r="K894" s="101">
        <f>นครพนม!AN6</f>
        <v>514560.85000000003</v>
      </c>
      <c r="L894" s="102">
        <f>นครพนม!AO6</f>
        <v>989203.32000000007</v>
      </c>
      <c r="M894" s="102">
        <f>นครพนม!AP6</f>
        <v>961164.12</v>
      </c>
      <c r="N894" s="98"/>
      <c r="O894" s="98"/>
      <c r="P894" s="98"/>
      <c r="Q894" s="90">
        <f t="shared" si="31"/>
        <v>28039.20000000007</v>
      </c>
      <c r="R894" s="91">
        <f t="shared" si="32"/>
        <v>204.2542473673343</v>
      </c>
    </row>
    <row r="895" spans="1:18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1254</v>
      </c>
      <c r="H895" s="99">
        <v>4324</v>
      </c>
      <c r="I895" s="97">
        <v>3</v>
      </c>
      <c r="J895" s="100">
        <f>นครพนม!F7</f>
        <v>509346.65</v>
      </c>
      <c r="K895" s="101">
        <f>นครพนม!AN7</f>
        <v>458554.59000000008</v>
      </c>
      <c r="L895" s="102">
        <f>นครพนม!AO7</f>
        <v>432150.67000000004</v>
      </c>
      <c r="M895" s="102">
        <f>นครพนม!AP7</f>
        <v>425493.61000000004</v>
      </c>
      <c r="N895" s="98"/>
      <c r="O895" s="98"/>
      <c r="P895" s="98"/>
      <c r="Q895" s="90">
        <f t="shared" si="31"/>
        <v>6657.0599999999977</v>
      </c>
      <c r="R895" s="91">
        <f t="shared" si="32"/>
        <v>99.942338112858479</v>
      </c>
    </row>
    <row r="896" spans="1:18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1255</v>
      </c>
      <c r="H896" s="99">
        <v>4095</v>
      </c>
      <c r="I896" s="97">
        <v>3</v>
      </c>
      <c r="J896" s="100">
        <f>นครพนม!F8</f>
        <v>555491.91</v>
      </c>
      <c r="K896" s="101">
        <f>นครพนม!AN8</f>
        <v>560829.47000000009</v>
      </c>
      <c r="L896" s="102">
        <f>นครพนม!AO8</f>
        <v>476395.18000000005</v>
      </c>
      <c r="M896" s="102">
        <f>นครพนม!AP8</f>
        <v>393633.38</v>
      </c>
      <c r="N896" s="98"/>
      <c r="O896" s="98"/>
      <c r="P896" s="98"/>
      <c r="Q896" s="90">
        <f t="shared" si="31"/>
        <v>82761.800000000047</v>
      </c>
      <c r="R896" s="91">
        <f t="shared" si="32"/>
        <v>116.33581929181931</v>
      </c>
    </row>
    <row r="897" spans="1:18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1256</v>
      </c>
      <c r="H897" s="99">
        <v>3972</v>
      </c>
      <c r="I897" s="97">
        <v>3</v>
      </c>
      <c r="J897" s="100">
        <f>นครพนม!F9</f>
        <v>251992.89</v>
      </c>
      <c r="K897" s="101">
        <f>นครพนม!AN9</f>
        <v>372186.93000000005</v>
      </c>
      <c r="L897" s="102">
        <f>นครพนม!AO9</f>
        <v>499367.3</v>
      </c>
      <c r="M897" s="102">
        <f>นครพนม!AP9</f>
        <v>374494.63999999996</v>
      </c>
      <c r="N897" s="98"/>
      <c r="O897" s="98"/>
      <c r="P897" s="98"/>
      <c r="Q897" s="90">
        <f t="shared" si="31"/>
        <v>124872.66000000003</v>
      </c>
      <c r="R897" s="91">
        <f t="shared" si="32"/>
        <v>125.7218781470292</v>
      </c>
    </row>
    <row r="898" spans="1:18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1257</v>
      </c>
      <c r="H898" s="99">
        <v>2524</v>
      </c>
      <c r="I898" s="97">
        <v>2</v>
      </c>
      <c r="J898" s="100">
        <f>นครพนม!F10</f>
        <v>381351.61</v>
      </c>
      <c r="K898" s="101">
        <f>นครพนม!AN10</f>
        <v>435287.36</v>
      </c>
      <c r="L898" s="102">
        <f>นครพนม!AO10</f>
        <v>575802.24</v>
      </c>
      <c r="M898" s="102">
        <f>นครพนม!AP10</f>
        <v>646203.71000000008</v>
      </c>
      <c r="N898" s="98"/>
      <c r="O898" s="98"/>
      <c r="P898" s="98"/>
      <c r="Q898" s="90">
        <f t="shared" si="31"/>
        <v>-70401.470000000088</v>
      </c>
      <c r="R898" s="91">
        <f t="shared" si="32"/>
        <v>228.13083993660857</v>
      </c>
    </row>
    <row r="899" spans="1:18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1258</v>
      </c>
      <c r="H899" s="99">
        <v>2586</v>
      </c>
      <c r="I899" s="97">
        <v>2</v>
      </c>
      <c r="J899" s="100">
        <f>นครพนม!F11</f>
        <v>505995.75</v>
      </c>
      <c r="K899" s="101">
        <f>นครพนม!AN11</f>
        <v>656245.22</v>
      </c>
      <c r="L899" s="102">
        <f>นครพนม!AO11</f>
        <v>700763.75</v>
      </c>
      <c r="M899" s="102">
        <f>นครพนม!AP11</f>
        <v>647218.1</v>
      </c>
      <c r="N899" s="98"/>
      <c r="O899" s="98"/>
      <c r="P899" s="98"/>
      <c r="Q899" s="90">
        <f t="shared" si="31"/>
        <v>53545.650000000023</v>
      </c>
      <c r="R899" s="91">
        <f t="shared" si="32"/>
        <v>270.98366202629546</v>
      </c>
    </row>
    <row r="900" spans="1:18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1259</v>
      </c>
      <c r="H900" s="99">
        <v>2657</v>
      </c>
      <c r="I900" s="97">
        <v>2</v>
      </c>
      <c r="J900" s="100">
        <f>นครพนม!F12</f>
        <v>679925.56</v>
      </c>
      <c r="K900" s="101">
        <f>นครพนม!AN12</f>
        <v>876051.68</v>
      </c>
      <c r="L900" s="102">
        <f>นครพนม!AO12</f>
        <v>691275.19</v>
      </c>
      <c r="M900" s="102">
        <f>นครพนม!AP12</f>
        <v>593914.61</v>
      </c>
      <c r="N900" s="98"/>
      <c r="O900" s="98"/>
      <c r="P900" s="98"/>
      <c r="Q900" s="90">
        <f t="shared" si="31"/>
        <v>97360.579999999958</v>
      </c>
      <c r="R900" s="91">
        <f t="shared" si="32"/>
        <v>260.17131727512231</v>
      </c>
    </row>
    <row r="901" spans="1:18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1260</v>
      </c>
      <c r="H901" s="99">
        <v>2342</v>
      </c>
      <c r="I901" s="97">
        <v>2</v>
      </c>
      <c r="J901" s="100">
        <f>นครพนม!F13</f>
        <v>560235.65</v>
      </c>
      <c r="K901" s="101">
        <f>นครพนม!AN13</f>
        <v>648568.88</v>
      </c>
      <c r="L901" s="102">
        <f>นครพนม!AO13</f>
        <v>498013.39</v>
      </c>
      <c r="M901" s="102">
        <f>นครพนม!AP13</f>
        <v>390114.89</v>
      </c>
      <c r="N901" s="98"/>
      <c r="O901" s="98"/>
      <c r="P901" s="98"/>
      <c r="Q901" s="90">
        <f t="shared" si="31"/>
        <v>107898.5</v>
      </c>
      <c r="R901" s="91">
        <f t="shared" si="32"/>
        <v>212.64448761742102</v>
      </c>
    </row>
    <row r="902" spans="1:18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1261</v>
      </c>
      <c r="H902" s="99">
        <v>2776</v>
      </c>
      <c r="I902" s="97">
        <v>2</v>
      </c>
      <c r="J902" s="100">
        <f>นครพนม!F14</f>
        <v>503277.36</v>
      </c>
      <c r="K902" s="101">
        <f>นครพนม!AN14</f>
        <v>763012.75</v>
      </c>
      <c r="L902" s="102">
        <f>นครพนม!AO14</f>
        <v>466619.98</v>
      </c>
      <c r="M902" s="102">
        <f>นครพนม!AP14</f>
        <v>382962.66000000003</v>
      </c>
      <c r="N902" s="98"/>
      <c r="O902" s="98"/>
      <c r="P902" s="98"/>
      <c r="Q902" s="90">
        <f t="shared" ref="Q902:Q965" si="34">L902-M902</f>
        <v>83657.319999999949</v>
      </c>
      <c r="R902" s="91">
        <f t="shared" ref="R902:R965" si="35">L902/H902</f>
        <v>168.09077089337174</v>
      </c>
    </row>
    <row r="903" spans="1:18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1262</v>
      </c>
      <c r="H903" s="99">
        <v>3352</v>
      </c>
      <c r="I903" s="97">
        <v>3</v>
      </c>
      <c r="J903" s="100">
        <f>นครพนม!F15</f>
        <v>348437.9</v>
      </c>
      <c r="K903" s="101">
        <f>นครพนม!AN15</f>
        <v>351211.19</v>
      </c>
      <c r="L903" s="102">
        <f>นครพนม!AO15</f>
        <v>570305.5</v>
      </c>
      <c r="M903" s="102">
        <f>นครพนม!AP15</f>
        <v>546912.07000000007</v>
      </c>
      <c r="N903" s="98"/>
      <c r="O903" s="98"/>
      <c r="P903" s="98"/>
      <c r="Q903" s="90">
        <f t="shared" si="34"/>
        <v>23393.429999999935</v>
      </c>
      <c r="R903" s="91">
        <f t="shared" si="35"/>
        <v>170.1388723150358</v>
      </c>
    </row>
    <row r="904" spans="1:18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1263</v>
      </c>
      <c r="H904" s="99">
        <v>2657</v>
      </c>
      <c r="I904" s="97">
        <v>2</v>
      </c>
      <c r="J904" s="100">
        <f>นครพนม!F16</f>
        <v>275059.89</v>
      </c>
      <c r="K904" s="101">
        <f>นครพนม!AN16</f>
        <v>333187.51</v>
      </c>
      <c r="L904" s="102">
        <f>นครพนม!AO16</f>
        <v>766165.78</v>
      </c>
      <c r="M904" s="102">
        <f>นครพนม!AP16</f>
        <v>770993.95000000007</v>
      </c>
      <c r="N904" s="98"/>
      <c r="O904" s="98"/>
      <c r="P904" s="98"/>
      <c r="Q904" s="90">
        <f t="shared" si="34"/>
        <v>-4828.1700000000419</v>
      </c>
      <c r="R904" s="91">
        <f t="shared" si="35"/>
        <v>288.35746330447876</v>
      </c>
    </row>
    <row r="905" spans="1:18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1264</v>
      </c>
      <c r="H905" s="99">
        <v>1514</v>
      </c>
      <c r="I905" s="97">
        <v>2</v>
      </c>
      <c r="J905" s="100">
        <f>นครพนม!F17</f>
        <v>243115.07</v>
      </c>
      <c r="K905" s="101">
        <f>นครพนม!AN17</f>
        <v>322163.98</v>
      </c>
      <c r="L905" s="102">
        <f>นครพนม!AO17</f>
        <v>562247.94999999995</v>
      </c>
      <c r="M905" s="102">
        <f>นครพนม!AP17</f>
        <v>488836.14999999997</v>
      </c>
      <c r="N905" s="98"/>
      <c r="O905" s="98"/>
      <c r="P905" s="98"/>
      <c r="Q905" s="90">
        <f t="shared" si="34"/>
        <v>73411.799999999988</v>
      </c>
      <c r="R905" s="91">
        <f t="shared" si="35"/>
        <v>371.3658850726552</v>
      </c>
    </row>
    <row r="906" spans="1:18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1265</v>
      </c>
      <c r="H906" s="99">
        <v>2063</v>
      </c>
      <c r="I906" s="97">
        <v>2</v>
      </c>
      <c r="J906" s="100">
        <f>นครพนม!F18</f>
        <v>17282.400000000001</v>
      </c>
      <c r="K906" s="101">
        <f>นครพนม!AN18</f>
        <v>275358.53999999998</v>
      </c>
      <c r="L906" s="102">
        <f>นครพนม!AO18</f>
        <v>365613.52</v>
      </c>
      <c r="M906" s="102">
        <f>นครพนม!AP18</f>
        <v>474755.83</v>
      </c>
      <c r="N906" s="98"/>
      <c r="O906" s="98"/>
      <c r="P906" s="98"/>
      <c r="Q906" s="90">
        <f t="shared" si="34"/>
        <v>-109142.31</v>
      </c>
      <c r="R906" s="91">
        <f t="shared" si="35"/>
        <v>177.22419777023754</v>
      </c>
    </row>
    <row r="907" spans="1:18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1266</v>
      </c>
      <c r="H907" s="99">
        <v>3822</v>
      </c>
      <c r="I907" s="97">
        <v>3</v>
      </c>
      <c r="J907" s="100">
        <f>นครพนม!F19</f>
        <v>229463.86</v>
      </c>
      <c r="K907" s="101">
        <f>นครพนม!AN19</f>
        <v>261540.82</v>
      </c>
      <c r="L907" s="102">
        <f>นครพนม!AO19</f>
        <v>598043.52</v>
      </c>
      <c r="M907" s="102">
        <f>นครพนม!AP19</f>
        <v>554637.26</v>
      </c>
      <c r="N907" s="98"/>
      <c r="O907" s="98"/>
      <c r="P907" s="98"/>
      <c r="Q907" s="90">
        <f t="shared" si="34"/>
        <v>43406.260000000009</v>
      </c>
      <c r="R907" s="91">
        <f t="shared" si="35"/>
        <v>156.47397174254317</v>
      </c>
    </row>
    <row r="908" spans="1:18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1267</v>
      </c>
      <c r="H908" s="99">
        <v>2841</v>
      </c>
      <c r="I908" s="97">
        <v>2</v>
      </c>
      <c r="J908" s="100">
        <f>นครพนม!F20</f>
        <v>397880.75</v>
      </c>
      <c r="K908" s="101">
        <f>นครพนม!AN20</f>
        <v>491262.3</v>
      </c>
      <c r="L908" s="102">
        <f>นครพนม!AO20</f>
        <v>602612.67999999993</v>
      </c>
      <c r="M908" s="102">
        <f>นครพนม!AP20</f>
        <v>576715.39</v>
      </c>
      <c r="N908" s="98"/>
      <c r="O908" s="98"/>
      <c r="P908" s="98"/>
      <c r="Q908" s="90">
        <f t="shared" si="34"/>
        <v>25897.289999999921</v>
      </c>
      <c r="R908" s="91">
        <f t="shared" si="35"/>
        <v>212.11287574797603</v>
      </c>
    </row>
    <row r="909" spans="1:18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1268</v>
      </c>
      <c r="H909" s="99">
        <v>4029</v>
      </c>
      <c r="I909" s="97">
        <v>3</v>
      </c>
      <c r="J909" s="100">
        <f>นครพนม!F21</f>
        <v>425754.72</v>
      </c>
      <c r="K909" s="101">
        <f>นครพนม!AN21</f>
        <v>477247.82999999996</v>
      </c>
      <c r="L909" s="102">
        <f>นครพนม!AO21</f>
        <v>1073779.1200000001</v>
      </c>
      <c r="M909" s="102">
        <f>นครพนม!AP21</f>
        <v>1031188.48</v>
      </c>
      <c r="N909" s="98"/>
      <c r="O909" s="98"/>
      <c r="P909" s="98"/>
      <c r="Q909" s="90">
        <f t="shared" si="34"/>
        <v>42590.64000000013</v>
      </c>
      <c r="R909" s="91">
        <f t="shared" si="35"/>
        <v>266.51256391164065</v>
      </c>
    </row>
    <row r="910" spans="1:18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1269</v>
      </c>
      <c r="H910" s="99">
        <v>3626</v>
      </c>
      <c r="I910" s="97">
        <v>3</v>
      </c>
      <c r="J910" s="100">
        <f>นครพนม!F22</f>
        <v>937489.86</v>
      </c>
      <c r="K910" s="101">
        <f>นครพนม!AN22</f>
        <v>1172300.6399999999</v>
      </c>
      <c r="L910" s="102">
        <f>นครพนม!AO22</f>
        <v>486194.76</v>
      </c>
      <c r="M910" s="102">
        <f>นครพนม!AP22</f>
        <v>461259.51</v>
      </c>
      <c r="N910" s="98"/>
      <c r="O910" s="98"/>
      <c r="P910" s="98"/>
      <c r="Q910" s="90">
        <f t="shared" si="34"/>
        <v>24935.25</v>
      </c>
      <c r="R910" s="91">
        <f t="shared" si="35"/>
        <v>134.08570325427468</v>
      </c>
    </row>
    <row r="911" spans="1:18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1270</v>
      </c>
      <c r="H911" s="99">
        <v>2137</v>
      </c>
      <c r="I911" s="97">
        <v>2</v>
      </c>
      <c r="J911" s="100">
        <f>นครพนม!F23</f>
        <v>107020.03</v>
      </c>
      <c r="K911" s="101">
        <f>นครพนม!AN23</f>
        <v>223209.16</v>
      </c>
      <c r="L911" s="102">
        <f>นครพนม!AO23</f>
        <v>403982.28</v>
      </c>
      <c r="M911" s="102">
        <f>นครพนม!AP23</f>
        <v>621131.03</v>
      </c>
      <c r="N911" s="98"/>
      <c r="O911" s="98"/>
      <c r="P911" s="98"/>
      <c r="Q911" s="90">
        <f t="shared" si="34"/>
        <v>-217148.75</v>
      </c>
      <c r="R911" s="91">
        <f t="shared" si="35"/>
        <v>189.04177819372953</v>
      </c>
    </row>
    <row r="912" spans="1:18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1271</v>
      </c>
      <c r="H912" s="99">
        <v>2602</v>
      </c>
      <c r="I912" s="97">
        <v>2</v>
      </c>
      <c r="J912" s="100">
        <f>นครพนม!F24</f>
        <v>416896.32</v>
      </c>
      <c r="K912" s="101">
        <f>นครพนม!AN24</f>
        <v>557356.06999999995</v>
      </c>
      <c r="L912" s="102">
        <f>นครพนม!AO24</f>
        <v>509479.54000000004</v>
      </c>
      <c r="M912" s="102">
        <f>นครพนม!AP24</f>
        <v>449013.53</v>
      </c>
      <c r="N912" s="98"/>
      <c r="O912" s="98"/>
      <c r="P912" s="98"/>
      <c r="Q912" s="90">
        <f t="shared" si="34"/>
        <v>60466.010000000009</v>
      </c>
      <c r="R912" s="91">
        <f t="shared" si="35"/>
        <v>195.80305149884705</v>
      </c>
    </row>
    <row r="913" spans="1:18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1272</v>
      </c>
      <c r="H913" s="99">
        <v>6245</v>
      </c>
      <c r="I913" s="97">
        <v>5</v>
      </c>
      <c r="J913" s="100">
        <f>นครพนม!F25</f>
        <v>258500.99</v>
      </c>
      <c r="K913" s="101">
        <f>นครพนม!AN25</f>
        <v>507106.15</v>
      </c>
      <c r="L913" s="102">
        <f>นครพนม!AO25</f>
        <v>770680.73</v>
      </c>
      <c r="M913" s="102">
        <f>นครพนม!AP25</f>
        <v>639886.17000000004</v>
      </c>
      <c r="N913" s="98"/>
      <c r="O913" s="98"/>
      <c r="P913" s="98"/>
      <c r="Q913" s="90">
        <f t="shared" si="34"/>
        <v>130794.55999999994</v>
      </c>
      <c r="R913" s="91">
        <f t="shared" si="35"/>
        <v>123.40764291433146</v>
      </c>
    </row>
    <row r="914" spans="1:18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1273</v>
      </c>
      <c r="H914" s="99">
        <v>5141</v>
      </c>
      <c r="I914" s="97">
        <v>4</v>
      </c>
      <c r="J914" s="100">
        <f>นครพนม!F26</f>
        <v>232400.67</v>
      </c>
      <c r="K914" s="101">
        <f>นครพนม!AN26</f>
        <v>320882.43</v>
      </c>
      <c r="L914" s="102">
        <f>นครพนม!AO26</f>
        <v>691791</v>
      </c>
      <c r="M914" s="102">
        <f>นครพนม!AP26</f>
        <v>485416.30000000005</v>
      </c>
      <c r="N914" s="98"/>
      <c r="O914" s="98"/>
      <c r="P914" s="98"/>
      <c r="Q914" s="90">
        <f t="shared" si="34"/>
        <v>206374.69999999995</v>
      </c>
      <c r="R914" s="91">
        <f t="shared" si="35"/>
        <v>134.56350904493289</v>
      </c>
    </row>
    <row r="915" spans="1:18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1274</v>
      </c>
      <c r="H915" s="99">
        <v>2939</v>
      </c>
      <c r="I915" s="97">
        <v>2</v>
      </c>
      <c r="J915" s="100">
        <f>นครพนม!F27</f>
        <v>122703.94</v>
      </c>
      <c r="K915" s="101">
        <f>นครพนม!AN27</f>
        <v>138176.94</v>
      </c>
      <c r="L915" s="102">
        <f>นครพนม!AO27</f>
        <v>291270</v>
      </c>
      <c r="M915" s="102">
        <f>นครพนม!AP27</f>
        <v>404885.31</v>
      </c>
      <c r="N915" s="98"/>
      <c r="O915" s="98"/>
      <c r="P915" s="98"/>
      <c r="Q915" s="90">
        <f t="shared" si="34"/>
        <v>-113615.31</v>
      </c>
      <c r="R915" s="91">
        <f t="shared" si="35"/>
        <v>99.105137801973456</v>
      </c>
    </row>
    <row r="916" spans="1:18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1275</v>
      </c>
      <c r="H916" s="99">
        <v>2933</v>
      </c>
      <c r="I916" s="97">
        <v>2</v>
      </c>
      <c r="J916" s="100">
        <f>นครพนม!F28</f>
        <v>359857</v>
      </c>
      <c r="K916" s="101">
        <f>นครพนม!AN28</f>
        <v>491799.33999999997</v>
      </c>
      <c r="L916" s="102">
        <f>นครพนม!AO28</f>
        <v>477990.01</v>
      </c>
      <c r="M916" s="102">
        <f>นครพนม!AP28</f>
        <v>437637.09</v>
      </c>
      <c r="N916" s="98"/>
      <c r="O916" s="98"/>
      <c r="P916" s="98"/>
      <c r="Q916" s="90">
        <f t="shared" si="34"/>
        <v>40352.919999999984</v>
      </c>
      <c r="R916" s="91">
        <f t="shared" si="35"/>
        <v>162.96965905216501</v>
      </c>
    </row>
    <row r="917" spans="1:18" s="109" customForma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10053501.1</v>
      </c>
      <c r="K917" s="141">
        <f>SUM(K891:K916)</f>
        <v>12765273.520000001</v>
      </c>
      <c r="L917" s="106">
        <f>SUM(L892:L916)</f>
        <v>14855707.079999996</v>
      </c>
      <c r="M917" s="106">
        <f>SUM(M892:M916)</f>
        <v>13743093.440000001</v>
      </c>
      <c r="N917" s="104">
        <v>25</v>
      </c>
      <c r="O917" s="104">
        <v>25</v>
      </c>
      <c r="P917" s="104">
        <f>N917-O917</f>
        <v>0</v>
      </c>
      <c r="Q917" s="107">
        <f t="shared" si="34"/>
        <v>1112613.639999995</v>
      </c>
      <c r="R917" s="108">
        <f>L917/H917</f>
        <v>174.90265820549345</v>
      </c>
    </row>
    <row r="918" spans="1:18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1276</v>
      </c>
      <c r="H919" s="99">
        <v>4015</v>
      </c>
      <c r="I919" s="97">
        <v>3</v>
      </c>
      <c r="J919" s="100">
        <f>นครพนม!F29</f>
        <v>1035250.02</v>
      </c>
      <c r="K919" s="101">
        <f>นครพนม!AN29</f>
        <v>1047860.3900000001</v>
      </c>
      <c r="L919" s="102">
        <f>นครพนม!AO29</f>
        <v>1578531.46</v>
      </c>
      <c r="M919" s="102">
        <f>นครพนม!AP29</f>
        <v>781289.07</v>
      </c>
      <c r="N919" s="98"/>
      <c r="O919" s="98"/>
      <c r="P919" s="98"/>
      <c r="Q919" s="90">
        <f t="shared" si="34"/>
        <v>797242.39</v>
      </c>
      <c r="R919" s="91">
        <f t="shared" si="35"/>
        <v>393.15852054794522</v>
      </c>
    </row>
    <row r="920" spans="1:18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1277</v>
      </c>
      <c r="H920" s="99">
        <v>5032</v>
      </c>
      <c r="I920" s="97">
        <v>4</v>
      </c>
      <c r="J920" s="100">
        <f>นครพนม!F30</f>
        <v>504341.06</v>
      </c>
      <c r="K920" s="101">
        <f>นครพนม!AN30</f>
        <v>719433.7</v>
      </c>
      <c r="L920" s="102">
        <f>นครพนม!AO30</f>
        <v>566884.38</v>
      </c>
      <c r="M920" s="102">
        <f>นครพนม!AP30</f>
        <v>955992.48</v>
      </c>
      <c r="N920" s="98"/>
      <c r="O920" s="98"/>
      <c r="P920" s="98"/>
      <c r="Q920" s="90">
        <f t="shared" si="34"/>
        <v>-389108.1</v>
      </c>
      <c r="R920" s="91">
        <f t="shared" si="35"/>
        <v>112.65587837837838</v>
      </c>
    </row>
    <row r="921" spans="1:18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1278</v>
      </c>
      <c r="H921" s="99">
        <v>2960</v>
      </c>
      <c r="I921" s="97">
        <v>2</v>
      </c>
      <c r="J921" s="100">
        <f>นครพนม!F31</f>
        <v>264679.27</v>
      </c>
      <c r="K921" s="101">
        <f>นครพนม!AN31</f>
        <v>291013.99</v>
      </c>
      <c r="L921" s="102">
        <f>นครพนม!AO31</f>
        <v>596403</v>
      </c>
      <c r="M921" s="102">
        <f>นครพนม!AP31</f>
        <v>541022.57999999996</v>
      </c>
      <c r="N921" s="98"/>
      <c r="O921" s="98"/>
      <c r="P921" s="98"/>
      <c r="Q921" s="90">
        <f t="shared" si="34"/>
        <v>55380.420000000042</v>
      </c>
      <c r="R921" s="91">
        <f t="shared" si="35"/>
        <v>201.48750000000001</v>
      </c>
    </row>
    <row r="922" spans="1:18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1279</v>
      </c>
      <c r="H922" s="99">
        <v>3363</v>
      </c>
      <c r="I922" s="97">
        <v>3</v>
      </c>
      <c r="J922" s="100">
        <f>นครพนม!F32</f>
        <v>104317.7</v>
      </c>
      <c r="K922" s="100">
        <f>นครพนม!AN32</f>
        <v>63732.320000000007</v>
      </c>
      <c r="L922" s="102">
        <f>นครพนม!AO32</f>
        <v>78069</v>
      </c>
      <c r="M922" s="102">
        <f>นครพนม!AP32</f>
        <v>305877.08999999997</v>
      </c>
      <c r="N922" s="98"/>
      <c r="O922" s="98"/>
      <c r="P922" s="98"/>
      <c r="Q922" s="90">
        <f t="shared" si="34"/>
        <v>-227808.08999999997</v>
      </c>
      <c r="R922" s="91">
        <f t="shared" si="35"/>
        <v>23.214094558429974</v>
      </c>
    </row>
    <row r="923" spans="1:18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1280</v>
      </c>
      <c r="H923" s="99">
        <v>3862</v>
      </c>
      <c r="I923" s="97">
        <v>3</v>
      </c>
      <c r="J923" s="100">
        <f>นครพนม!F33</f>
        <v>350624.83</v>
      </c>
      <c r="K923" s="101">
        <f>นครพนม!AN33</f>
        <v>409870.13</v>
      </c>
      <c r="L923" s="102">
        <f>นครพนม!AO33</f>
        <v>711301.84</v>
      </c>
      <c r="M923" s="102">
        <f>นครพนม!AP33</f>
        <v>771377.81</v>
      </c>
      <c r="N923" s="98"/>
      <c r="O923" s="98"/>
      <c r="P923" s="98"/>
      <c r="Q923" s="90">
        <f t="shared" si="34"/>
        <v>-60075.970000000088</v>
      </c>
      <c r="R923" s="91">
        <f t="shared" si="35"/>
        <v>184.17965820818227</v>
      </c>
    </row>
    <row r="924" spans="1:18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1281</v>
      </c>
      <c r="H924" s="99">
        <v>4449</v>
      </c>
      <c r="I924" s="97">
        <v>3</v>
      </c>
      <c r="J924" s="100">
        <f>นครพนม!F34</f>
        <v>288911.78999999998</v>
      </c>
      <c r="K924" s="101">
        <f>นครพนม!AN34</f>
        <v>294959.73</v>
      </c>
      <c r="L924" s="102">
        <f>นครพนม!AO34</f>
        <v>308746.74</v>
      </c>
      <c r="M924" s="102">
        <f>นครพนม!AP34</f>
        <v>301518.3</v>
      </c>
      <c r="N924" s="98"/>
      <c r="O924" s="98"/>
      <c r="P924" s="98"/>
      <c r="Q924" s="90">
        <f t="shared" si="34"/>
        <v>7228.4400000000023</v>
      </c>
      <c r="R924" s="91">
        <f t="shared" si="35"/>
        <v>69.396884693189477</v>
      </c>
    </row>
    <row r="925" spans="1:18" s="155" customFormat="1" x14ac:dyDescent="0.7">
      <c r="A925" s="149">
        <v>8</v>
      </c>
      <c r="B925" s="150" t="s">
        <v>44</v>
      </c>
      <c r="C925" s="150" t="s">
        <v>529</v>
      </c>
      <c r="D925" s="150" t="s">
        <v>65</v>
      </c>
      <c r="E925" s="150" t="s">
        <v>530</v>
      </c>
      <c r="F925" s="150" t="s">
        <v>166</v>
      </c>
      <c r="G925" s="150" t="s">
        <v>1282</v>
      </c>
      <c r="H925" s="144">
        <v>2114</v>
      </c>
      <c r="I925" s="149">
        <v>2</v>
      </c>
      <c r="J925" s="151">
        <f>นครพนม!F35</f>
        <v>75484.81</v>
      </c>
      <c r="K925" s="152">
        <f>นครพนม!AN35</f>
        <v>143327.46</v>
      </c>
      <c r="L925" s="151">
        <f>นครพนม!AO35</f>
        <v>151253.92000000001</v>
      </c>
      <c r="M925" s="151">
        <f>นครพนม!AP35</f>
        <v>161627.40999999997</v>
      </c>
      <c r="N925" s="150"/>
      <c r="O925" s="150"/>
      <c r="P925" s="150"/>
      <c r="Q925" s="153">
        <f t="shared" si="34"/>
        <v>-10373.489999999962</v>
      </c>
      <c r="R925" s="154">
        <f t="shared" si="35"/>
        <v>71.548684957426687</v>
      </c>
    </row>
    <row r="926" spans="1:18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1283</v>
      </c>
      <c r="H926" s="99">
        <v>2727</v>
      </c>
      <c r="I926" s="97">
        <v>2</v>
      </c>
      <c r="J926" s="100">
        <f>นครพนม!F36</f>
        <v>611904.73</v>
      </c>
      <c r="K926" s="101">
        <f>นครพนม!AN36</f>
        <v>802500.15</v>
      </c>
      <c r="L926" s="102">
        <f>นครพนม!AO36</f>
        <v>308594.49</v>
      </c>
      <c r="M926" s="102">
        <f>นครพนม!AP36</f>
        <v>153771.06</v>
      </c>
      <c r="N926" s="98"/>
      <c r="O926" s="98"/>
      <c r="P926" s="98"/>
      <c r="Q926" s="90">
        <f t="shared" si="34"/>
        <v>154823.43</v>
      </c>
      <c r="R926" s="91">
        <f t="shared" si="35"/>
        <v>113.16262926292629</v>
      </c>
    </row>
    <row r="927" spans="1:18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1284</v>
      </c>
      <c r="H927" s="99">
        <v>2481</v>
      </c>
      <c r="I927" s="97">
        <v>2</v>
      </c>
      <c r="J927" s="100">
        <f>นครพนม!F37</f>
        <v>120966.8</v>
      </c>
      <c r="K927" s="101">
        <f>นครพนม!AN37</f>
        <v>255690.41000000003</v>
      </c>
      <c r="L927" s="102">
        <f>นครพนม!AO37</f>
        <v>377449.37</v>
      </c>
      <c r="M927" s="102">
        <f>นครพนม!AP37</f>
        <v>240962.22</v>
      </c>
      <c r="N927" s="98"/>
      <c r="O927" s="98"/>
      <c r="P927" s="98"/>
      <c r="Q927" s="90">
        <f t="shared" si="34"/>
        <v>136487.15</v>
      </c>
      <c r="R927" s="91">
        <f t="shared" si="35"/>
        <v>152.13598145908907</v>
      </c>
    </row>
    <row r="928" spans="1:18" s="109" customForma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3356481.01</v>
      </c>
      <c r="K928" s="141">
        <f>SUM(K918:K927)</f>
        <v>4028388.28</v>
      </c>
      <c r="L928" s="106">
        <f>SUM(L918:L927)</f>
        <v>4677234.2</v>
      </c>
      <c r="M928" s="106">
        <f>SUM(M918:M927)</f>
        <v>4213438.0199999996</v>
      </c>
      <c r="N928" s="104">
        <v>9</v>
      </c>
      <c r="O928" s="104">
        <v>9</v>
      </c>
      <c r="P928" s="104">
        <f>N928-O928</f>
        <v>0</v>
      </c>
      <c r="Q928" s="107">
        <f t="shared" si="34"/>
        <v>463796.18000000063</v>
      </c>
      <c r="R928" s="108">
        <f>L928/H928</f>
        <v>150.86392284617619</v>
      </c>
    </row>
    <row r="929" spans="1:18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1285</v>
      </c>
      <c r="H930" s="99">
        <v>3561</v>
      </c>
      <c r="I930" s="97">
        <v>3</v>
      </c>
      <c r="J930" s="100">
        <f>นครพนม!F38</f>
        <v>601298.21</v>
      </c>
      <c r="K930" s="101">
        <f>นครพนม!AN38</f>
        <v>716227.97</v>
      </c>
      <c r="L930" s="102">
        <f>นครพนม!AO38</f>
        <v>600981</v>
      </c>
      <c r="M930" s="102">
        <f>นครพนม!AP38</f>
        <v>407675.09</v>
      </c>
      <c r="N930" s="98"/>
      <c r="O930" s="98"/>
      <c r="P930" s="98"/>
      <c r="Q930" s="90">
        <f t="shared" si="34"/>
        <v>193305.90999999997</v>
      </c>
      <c r="R930" s="91">
        <f t="shared" si="35"/>
        <v>168.76748104465037</v>
      </c>
    </row>
    <row r="931" spans="1:18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1286</v>
      </c>
      <c r="H931" s="99">
        <v>4235</v>
      </c>
      <c r="I931" s="97">
        <v>3</v>
      </c>
      <c r="J931" s="100">
        <f>นครพนม!F39</f>
        <v>846844.17</v>
      </c>
      <c r="K931" s="101">
        <f>นครพนม!AN39</f>
        <v>1277613.55</v>
      </c>
      <c r="L931" s="102">
        <f>นครพนม!AO39</f>
        <v>758414.14</v>
      </c>
      <c r="M931" s="102">
        <f>นครพนม!AP39</f>
        <v>483958.12</v>
      </c>
      <c r="N931" s="98"/>
      <c r="O931" s="98"/>
      <c r="P931" s="98"/>
      <c r="Q931" s="90">
        <f t="shared" si="34"/>
        <v>274456.02</v>
      </c>
      <c r="R931" s="91">
        <f t="shared" si="35"/>
        <v>179.08244155844156</v>
      </c>
    </row>
    <row r="932" spans="1:18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1287</v>
      </c>
      <c r="H932" s="99">
        <v>1123</v>
      </c>
      <c r="I932" s="97">
        <v>1</v>
      </c>
      <c r="J932" s="100">
        <f>นครพนม!F40</f>
        <v>686208.16</v>
      </c>
      <c r="K932" s="101">
        <f>นครพนม!AN40</f>
        <v>830134.57000000007</v>
      </c>
      <c r="L932" s="102">
        <f>นครพนม!AO40</f>
        <v>539810.38</v>
      </c>
      <c r="M932" s="102">
        <f>นครพนม!AP40</f>
        <v>444631.75</v>
      </c>
      <c r="N932" s="98"/>
      <c r="O932" s="98"/>
      <c r="P932" s="98"/>
      <c r="Q932" s="90">
        <f t="shared" si="34"/>
        <v>95178.63</v>
      </c>
      <c r="R932" s="91">
        <f t="shared" si="35"/>
        <v>480.68600178094391</v>
      </c>
    </row>
    <row r="933" spans="1:18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1288</v>
      </c>
      <c r="H933" s="99">
        <v>1984</v>
      </c>
      <c r="I933" s="97">
        <v>2</v>
      </c>
      <c r="J933" s="100">
        <f>นครพนม!F41</f>
        <v>693667.76</v>
      </c>
      <c r="K933" s="101">
        <f>นครพนม!AN41</f>
        <v>732320.83</v>
      </c>
      <c r="L933" s="102">
        <f>นครพนม!AO41</f>
        <v>612966.80000000005</v>
      </c>
      <c r="M933" s="102">
        <f>นครพนม!AP41</f>
        <v>447929.63</v>
      </c>
      <c r="N933" s="98"/>
      <c r="O933" s="98"/>
      <c r="P933" s="98"/>
      <c r="Q933" s="90">
        <f t="shared" si="34"/>
        <v>165037.17000000004</v>
      </c>
      <c r="R933" s="91">
        <f t="shared" si="35"/>
        <v>308.95504032258066</v>
      </c>
    </row>
    <row r="934" spans="1:18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1289</v>
      </c>
      <c r="H934" s="99">
        <v>2515</v>
      </c>
      <c r="I934" s="97">
        <v>2</v>
      </c>
      <c r="J934" s="100">
        <f>นครพนม!F42</f>
        <v>201563.89</v>
      </c>
      <c r="K934" s="101">
        <f>นครพนม!AN42</f>
        <v>457725.69</v>
      </c>
      <c r="L934" s="102">
        <f>นครพนม!AO42</f>
        <v>463820.07999999996</v>
      </c>
      <c r="M934" s="102">
        <f>นครพนม!AP42</f>
        <v>432225.74</v>
      </c>
      <c r="N934" s="98"/>
      <c r="O934" s="98"/>
      <c r="P934" s="98"/>
      <c r="Q934" s="90">
        <f t="shared" si="34"/>
        <v>31594.339999999967</v>
      </c>
      <c r="R934" s="91">
        <f t="shared" si="35"/>
        <v>184.42150298210734</v>
      </c>
    </row>
    <row r="935" spans="1:18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1290</v>
      </c>
      <c r="H935" s="99">
        <v>2195</v>
      </c>
      <c r="I935" s="97">
        <v>2</v>
      </c>
      <c r="J935" s="100">
        <f>นครพนม!F43</f>
        <v>372818.02</v>
      </c>
      <c r="K935" s="101">
        <f>นครพนม!AN43</f>
        <v>604442.01</v>
      </c>
      <c r="L935" s="102">
        <f>นครพนม!AO43</f>
        <v>628394.73</v>
      </c>
      <c r="M935" s="102">
        <f>นครพนม!AP43</f>
        <v>521680.02</v>
      </c>
      <c r="N935" s="98"/>
      <c r="O935" s="98"/>
      <c r="P935" s="98"/>
      <c r="Q935" s="90">
        <f t="shared" si="34"/>
        <v>106714.70999999996</v>
      </c>
      <c r="R935" s="91">
        <f t="shared" si="35"/>
        <v>286.28461503416855</v>
      </c>
    </row>
    <row r="936" spans="1:18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1291</v>
      </c>
      <c r="H936" s="99">
        <v>2113</v>
      </c>
      <c r="I936" s="97">
        <v>2</v>
      </c>
      <c r="J936" s="100">
        <f>นครพนม!F44</f>
        <v>754436.56</v>
      </c>
      <c r="K936" s="101">
        <f>นครพนม!AN44</f>
        <v>967722.49</v>
      </c>
      <c r="L936" s="102">
        <f>นครพนม!AO44</f>
        <v>201846.02</v>
      </c>
      <c r="M936" s="102">
        <f>นครพนม!AP44</f>
        <v>84380.84</v>
      </c>
      <c r="N936" s="98"/>
      <c r="O936" s="98"/>
      <c r="P936" s="98"/>
      <c r="Q936" s="90">
        <f t="shared" si="34"/>
        <v>117465.18</v>
      </c>
      <c r="R936" s="91">
        <f t="shared" si="35"/>
        <v>95.52580217699952</v>
      </c>
    </row>
    <row r="937" spans="1:18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1292</v>
      </c>
      <c r="H937" s="99">
        <v>2880</v>
      </c>
      <c r="I937" s="97">
        <v>2</v>
      </c>
      <c r="J937" s="100">
        <f>นครพนม!F45</f>
        <v>1352145.99</v>
      </c>
      <c r="K937" s="101">
        <f>นครพนม!AN45</f>
        <v>1427594.72</v>
      </c>
      <c r="L937" s="102">
        <f>นครพนม!AO45</f>
        <v>983181.97</v>
      </c>
      <c r="M937" s="102">
        <f>นครพนม!AP45</f>
        <v>510717.99999999994</v>
      </c>
      <c r="N937" s="98"/>
      <c r="O937" s="98"/>
      <c r="P937" s="98"/>
      <c r="Q937" s="90">
        <f t="shared" si="34"/>
        <v>472463.97000000003</v>
      </c>
      <c r="R937" s="91">
        <f t="shared" si="35"/>
        <v>341.38262847222222</v>
      </c>
    </row>
    <row r="938" spans="1:18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1293</v>
      </c>
      <c r="H938" s="99">
        <v>2008</v>
      </c>
      <c r="I938" s="97">
        <v>2</v>
      </c>
      <c r="J938" s="100">
        <f>นครพนม!F46</f>
        <v>375172.89</v>
      </c>
      <c r="K938" s="101">
        <f>นครพนม!AN46</f>
        <v>447362.16000000003</v>
      </c>
      <c r="L938" s="102">
        <f>นครพนม!AO46</f>
        <v>552606.76</v>
      </c>
      <c r="M938" s="102">
        <f>นครพนม!AP46</f>
        <v>482433.60000000003</v>
      </c>
      <c r="N938" s="98"/>
      <c r="O938" s="98"/>
      <c r="P938" s="98"/>
      <c r="Q938" s="90">
        <f t="shared" si="34"/>
        <v>70173.159999999974</v>
      </c>
      <c r="R938" s="91">
        <f t="shared" si="35"/>
        <v>275.20256972111554</v>
      </c>
    </row>
    <row r="939" spans="1:18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1294</v>
      </c>
      <c r="H939" s="99">
        <v>1706</v>
      </c>
      <c r="I939" s="97">
        <v>2</v>
      </c>
      <c r="J939" s="100">
        <f>นครพนม!F47</f>
        <v>494511.13</v>
      </c>
      <c r="K939" s="101">
        <f>นครพนม!AN47</f>
        <v>534756.25</v>
      </c>
      <c r="L939" s="102">
        <f>นครพนม!AO47</f>
        <v>421100.68</v>
      </c>
      <c r="M939" s="102">
        <f>นครพนม!AP47</f>
        <v>311302.91000000003</v>
      </c>
      <c r="N939" s="98"/>
      <c r="O939" s="98"/>
      <c r="P939" s="98"/>
      <c r="Q939" s="90">
        <f t="shared" si="34"/>
        <v>109797.76999999996</v>
      </c>
      <c r="R939" s="91">
        <f t="shared" si="35"/>
        <v>246.83509964830012</v>
      </c>
    </row>
    <row r="940" spans="1:18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1295</v>
      </c>
      <c r="H940" s="99">
        <v>1846</v>
      </c>
      <c r="I940" s="97">
        <v>2</v>
      </c>
      <c r="J940" s="100">
        <f>นครพนม!F48</f>
        <v>156054.99</v>
      </c>
      <c r="K940" s="101">
        <f>นครพนม!AN48</f>
        <v>368866.42</v>
      </c>
      <c r="L940" s="102">
        <f>นครพนม!AO48</f>
        <v>569317.18999999994</v>
      </c>
      <c r="M940" s="102">
        <f>นครพนม!AP48</f>
        <v>464902.72</v>
      </c>
      <c r="N940" s="98"/>
      <c r="O940" s="98"/>
      <c r="P940" s="98"/>
      <c r="Q940" s="90">
        <f t="shared" si="34"/>
        <v>104414.46999999997</v>
      </c>
      <c r="R940" s="91">
        <f t="shared" si="35"/>
        <v>308.40584507042252</v>
      </c>
    </row>
    <row r="941" spans="1:18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1296</v>
      </c>
      <c r="H941" s="99">
        <v>2707</v>
      </c>
      <c r="I941" s="97">
        <v>2</v>
      </c>
      <c r="J941" s="100">
        <f>นครพนม!F49</f>
        <v>680150.75</v>
      </c>
      <c r="K941" s="101">
        <f>นครพนม!AN49</f>
        <v>702877.38</v>
      </c>
      <c r="L941" s="102">
        <f>นครพนม!AO49</f>
        <v>607928.09</v>
      </c>
      <c r="M941" s="102">
        <f>นครพนม!AP49</f>
        <v>405246.32</v>
      </c>
      <c r="N941" s="98"/>
      <c r="O941" s="98"/>
      <c r="P941" s="98"/>
      <c r="Q941" s="90">
        <f t="shared" si="34"/>
        <v>202681.76999999996</v>
      </c>
      <c r="R941" s="91">
        <f t="shared" si="35"/>
        <v>224.57631695603988</v>
      </c>
    </row>
    <row r="942" spans="1:18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1297</v>
      </c>
      <c r="H942" s="99">
        <v>2688</v>
      </c>
      <c r="I942" s="97">
        <v>2</v>
      </c>
      <c r="J942" s="100">
        <f>นครพนม!F50</f>
        <v>270526.15999999997</v>
      </c>
      <c r="K942" s="101">
        <f>นครพนม!AN50</f>
        <v>694597.96</v>
      </c>
      <c r="L942" s="102">
        <f>นครพนม!AO50</f>
        <v>619326.52</v>
      </c>
      <c r="M942" s="102">
        <f>นครพนม!AP50</f>
        <v>523748.1</v>
      </c>
      <c r="N942" s="98"/>
      <c r="O942" s="98"/>
      <c r="P942" s="98"/>
      <c r="Q942" s="90">
        <f t="shared" si="34"/>
        <v>95578.420000000042</v>
      </c>
      <c r="R942" s="91">
        <f t="shared" si="35"/>
        <v>230.40421130952382</v>
      </c>
    </row>
    <row r="943" spans="1:18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1298</v>
      </c>
      <c r="H943" s="99">
        <v>2663</v>
      </c>
      <c r="I943" s="97">
        <v>2</v>
      </c>
      <c r="J943" s="100">
        <f>นครพนม!F51</f>
        <v>743956.74</v>
      </c>
      <c r="K943" s="101">
        <f>นครพนม!AN51</f>
        <v>880691.48</v>
      </c>
      <c r="L943" s="102">
        <f>นครพนม!AO51</f>
        <v>614545.4</v>
      </c>
      <c r="M943" s="102">
        <f>นครพนม!AP51</f>
        <v>425519.5</v>
      </c>
      <c r="N943" s="98"/>
      <c r="O943" s="98"/>
      <c r="P943" s="98"/>
      <c r="Q943" s="90">
        <f t="shared" si="34"/>
        <v>189025.90000000002</v>
      </c>
      <c r="R943" s="91">
        <f t="shared" si="35"/>
        <v>230.77183627487796</v>
      </c>
    </row>
    <row r="944" spans="1:18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1299</v>
      </c>
      <c r="H944" s="99">
        <v>1880</v>
      </c>
      <c r="I944" s="97">
        <v>2</v>
      </c>
      <c r="J944" s="100">
        <f>นครพนม!F52</f>
        <v>930510.27</v>
      </c>
      <c r="K944" s="101">
        <f>นครพนม!AN52</f>
        <v>1099114.53</v>
      </c>
      <c r="L944" s="102">
        <f>นครพนม!AO52</f>
        <v>509388.67000000004</v>
      </c>
      <c r="M944" s="102">
        <f>นครพนม!AP52</f>
        <v>379312.89</v>
      </c>
      <c r="N944" s="98"/>
      <c r="O944" s="98"/>
      <c r="P944" s="98"/>
      <c r="Q944" s="90">
        <f t="shared" si="34"/>
        <v>130075.78000000003</v>
      </c>
      <c r="R944" s="91">
        <f t="shared" si="35"/>
        <v>270.95142021276598</v>
      </c>
    </row>
    <row r="945" spans="1:18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1300</v>
      </c>
      <c r="H945" s="113">
        <v>2375</v>
      </c>
      <c r="I945" s="111">
        <v>2</v>
      </c>
      <c r="J945" s="100">
        <f>นครพนม!F53</f>
        <v>412779.57</v>
      </c>
      <c r="K945" s="101">
        <f>นครพนม!AN53</f>
        <v>610072.92000000004</v>
      </c>
      <c r="L945" s="102">
        <f>นครพนม!AO53</f>
        <v>585692.06000000006</v>
      </c>
      <c r="M945" s="102">
        <f>นครพนม!AP53</f>
        <v>160260.76</v>
      </c>
      <c r="N945" s="98"/>
      <c r="O945" s="98"/>
      <c r="P945" s="98"/>
      <c r="Q945" s="90">
        <f t="shared" si="34"/>
        <v>425431.30000000005</v>
      </c>
      <c r="R945" s="91">
        <f t="shared" si="35"/>
        <v>246.60718315789475</v>
      </c>
    </row>
    <row r="946" spans="1:18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1301</v>
      </c>
      <c r="H946" s="113">
        <v>1804</v>
      </c>
      <c r="I946" s="111">
        <v>2</v>
      </c>
      <c r="J946" s="100">
        <f>นครพนม!F54</f>
        <v>308996.69</v>
      </c>
      <c r="K946" s="101">
        <f>นครพนม!AN54</f>
        <v>557829.12</v>
      </c>
      <c r="L946" s="102">
        <f>นครพนม!AO54</f>
        <v>747508.39</v>
      </c>
      <c r="M946" s="102">
        <f>นครพนม!AP54</f>
        <v>457813.37</v>
      </c>
      <c r="N946" s="98"/>
      <c r="O946" s="98"/>
      <c r="P946" s="98"/>
      <c r="Q946" s="90">
        <f t="shared" si="34"/>
        <v>289695.02</v>
      </c>
      <c r="R946" s="91">
        <f t="shared" si="35"/>
        <v>414.36163525498893</v>
      </c>
    </row>
    <row r="947" spans="1:18" s="109" customForma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9881641.9499999993</v>
      </c>
      <c r="K947" s="106">
        <f>SUM(K929:K946)</f>
        <v>12909950.049999999</v>
      </c>
      <c r="L947" s="106">
        <f>SUM(L929:L946)</f>
        <v>10016828.880000001</v>
      </c>
      <c r="M947" s="106">
        <f>SUM(M929:M946)</f>
        <v>6943739.3599999994</v>
      </c>
      <c r="N947" s="104">
        <v>17</v>
      </c>
      <c r="O947" s="104">
        <v>17</v>
      </c>
      <c r="P947" s="104">
        <f>N947-O947</f>
        <v>0</v>
      </c>
      <c r="Q947" s="107">
        <f t="shared" si="34"/>
        <v>3073089.5200000014</v>
      </c>
      <c r="R947" s="108">
        <f>L947/H947</f>
        <v>248.66144229575752</v>
      </c>
    </row>
    <row r="948" spans="1:18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1302</v>
      </c>
      <c r="H949" s="99">
        <v>2423</v>
      </c>
      <c r="I949" s="97">
        <v>2</v>
      </c>
      <c r="J949" s="100">
        <f>นครพนม!F55</f>
        <v>514969.3</v>
      </c>
      <c r="K949" s="101">
        <f>นครพนม!AN55</f>
        <v>571780.39999999991</v>
      </c>
      <c r="L949" s="102">
        <f>นครพนม!AO55</f>
        <v>556577.18999999994</v>
      </c>
      <c r="M949" s="102">
        <f>นครพนม!AP55</f>
        <v>417430.5</v>
      </c>
      <c r="N949" s="98"/>
      <c r="O949" s="98"/>
      <c r="P949" s="98"/>
      <c r="Q949" s="90">
        <f t="shared" si="34"/>
        <v>139146.68999999994</v>
      </c>
      <c r="R949" s="91">
        <f t="shared" si="35"/>
        <v>229.70581510524141</v>
      </c>
    </row>
    <row r="950" spans="1:18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1303</v>
      </c>
      <c r="H950" s="99">
        <v>1424</v>
      </c>
      <c r="I950" s="97">
        <v>1</v>
      </c>
      <c r="J950" s="100">
        <f>นครพนม!F56</f>
        <v>282659.36</v>
      </c>
      <c r="K950" s="101">
        <f>นครพนม!AN56</f>
        <v>344351.43</v>
      </c>
      <c r="L950" s="102">
        <f>นครพนม!AO56</f>
        <v>301196.82999999996</v>
      </c>
      <c r="M950" s="102">
        <f>นครพนม!AP56</f>
        <v>265061.55</v>
      </c>
      <c r="N950" s="98"/>
      <c r="O950" s="98"/>
      <c r="P950" s="98"/>
      <c r="Q950" s="90">
        <f t="shared" si="34"/>
        <v>36135.27999999997</v>
      </c>
      <c r="R950" s="91">
        <f t="shared" si="35"/>
        <v>211.51462780898873</v>
      </c>
    </row>
    <row r="951" spans="1:18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1304</v>
      </c>
      <c r="H951" s="99">
        <v>1355</v>
      </c>
      <c r="I951" s="97">
        <v>1</v>
      </c>
      <c r="J951" s="100">
        <f>นครพนม!F57</f>
        <v>219979.74</v>
      </c>
      <c r="K951" s="101">
        <f>นครพนม!AN57</f>
        <v>272333.31</v>
      </c>
      <c r="L951" s="102">
        <f>นครพนม!AO57</f>
        <v>352268.51</v>
      </c>
      <c r="M951" s="102">
        <f>นครพนม!AP57</f>
        <v>290088.98000000004</v>
      </c>
      <c r="N951" s="98"/>
      <c r="O951" s="98"/>
      <c r="P951" s="98"/>
      <c r="Q951" s="90">
        <f t="shared" si="34"/>
        <v>62179.52999999997</v>
      </c>
      <c r="R951" s="91">
        <f t="shared" si="35"/>
        <v>259.97676014760151</v>
      </c>
    </row>
    <row r="952" spans="1:18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1305</v>
      </c>
      <c r="H952" s="99">
        <v>2385</v>
      </c>
      <c r="I952" s="97">
        <v>2</v>
      </c>
      <c r="J952" s="100">
        <f>นครพนม!F58</f>
        <v>818094.79</v>
      </c>
      <c r="K952" s="101">
        <f>นครพนม!AN58</f>
        <v>833214.79</v>
      </c>
      <c r="L952" s="102">
        <f>นครพนม!AO58</f>
        <v>478089.6</v>
      </c>
      <c r="M952" s="102">
        <f>นครพนม!AP58</f>
        <v>349622.81</v>
      </c>
      <c r="N952" s="98"/>
      <c r="O952" s="98"/>
      <c r="P952" s="98"/>
      <c r="Q952" s="90">
        <f t="shared" si="34"/>
        <v>128466.78999999998</v>
      </c>
      <c r="R952" s="91">
        <f t="shared" si="35"/>
        <v>200.45685534591195</v>
      </c>
    </row>
    <row r="953" spans="1:18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1306</v>
      </c>
      <c r="H953" s="99">
        <v>1462</v>
      </c>
      <c r="I953" s="97">
        <v>1</v>
      </c>
      <c r="J953" s="100">
        <f>นครพนม!F59</f>
        <v>289593.57</v>
      </c>
      <c r="K953" s="101">
        <f>นครพนม!AN59</f>
        <v>320232.24</v>
      </c>
      <c r="L953" s="102">
        <f>นครพนม!AO59</f>
        <v>495313.88</v>
      </c>
      <c r="M953" s="102">
        <f>นครพนม!AP59</f>
        <v>385249.58</v>
      </c>
      <c r="N953" s="98"/>
      <c r="O953" s="98"/>
      <c r="P953" s="98"/>
      <c r="Q953" s="90">
        <f t="shared" si="34"/>
        <v>110064.29999999999</v>
      </c>
      <c r="R953" s="91">
        <f t="shared" si="35"/>
        <v>338.79198358413134</v>
      </c>
    </row>
    <row r="954" spans="1:18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98" t="s">
        <v>1307</v>
      </c>
      <c r="H954" s="99">
        <v>2682</v>
      </c>
      <c r="I954" s="97">
        <v>2</v>
      </c>
      <c r="J954" s="100">
        <f>นครพนม!F60</f>
        <v>63909.17</v>
      </c>
      <c r="K954" s="101">
        <f>นครพนม!AN60</f>
        <v>162027.47</v>
      </c>
      <c r="L954" s="102">
        <f>นครพนม!AO60</f>
        <v>609702.6</v>
      </c>
      <c r="M954" s="102">
        <f>นครพนม!AP60</f>
        <v>543165.87</v>
      </c>
      <c r="N954" s="98"/>
      <c r="O954" s="98"/>
      <c r="P954" s="98"/>
      <c r="Q954" s="90">
        <f t="shared" si="34"/>
        <v>66536.729999999981</v>
      </c>
      <c r="R954" s="91">
        <f t="shared" si="35"/>
        <v>227.33131991051454</v>
      </c>
    </row>
    <row r="955" spans="1:18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1308</v>
      </c>
      <c r="H955" s="99">
        <v>4067</v>
      </c>
      <c r="I955" s="97">
        <v>3</v>
      </c>
      <c r="J955" s="100">
        <f>นครพนม!F61</f>
        <v>473412.55</v>
      </c>
      <c r="K955" s="101">
        <f>นครพนม!AN61</f>
        <v>502571.81999999995</v>
      </c>
      <c r="L955" s="102">
        <f>นครพนม!AO61</f>
        <v>525034.39</v>
      </c>
      <c r="M955" s="102">
        <f>นครพนม!AP61</f>
        <v>418869.9</v>
      </c>
      <c r="N955" s="98"/>
      <c r="O955" s="98"/>
      <c r="P955" s="98"/>
      <c r="Q955" s="90">
        <f t="shared" si="34"/>
        <v>106164.48999999999</v>
      </c>
      <c r="R955" s="91">
        <f t="shared" si="35"/>
        <v>129.09623555446277</v>
      </c>
    </row>
    <row r="956" spans="1:18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1309</v>
      </c>
      <c r="H956" s="99">
        <v>2581</v>
      </c>
      <c r="I956" s="97">
        <v>2</v>
      </c>
      <c r="J956" s="100">
        <f>นครพนม!F62</f>
        <v>377645.92</v>
      </c>
      <c r="K956" s="101">
        <f>นครพนม!AN62</f>
        <v>433377.81</v>
      </c>
      <c r="L956" s="102">
        <f>นครพนม!AO62</f>
        <v>607898.48</v>
      </c>
      <c r="M956" s="102">
        <f>นครพนม!AP62</f>
        <v>509694.13999999996</v>
      </c>
      <c r="N956" s="98"/>
      <c r="O956" s="98"/>
      <c r="P956" s="98"/>
      <c r="Q956" s="90">
        <f t="shared" si="34"/>
        <v>98204.340000000026</v>
      </c>
      <c r="R956" s="91">
        <f t="shared" si="35"/>
        <v>235.52827586206897</v>
      </c>
    </row>
    <row r="957" spans="1:18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1310</v>
      </c>
      <c r="H957" s="99">
        <v>1424</v>
      </c>
      <c r="I957" s="97">
        <v>1</v>
      </c>
      <c r="J957" s="100">
        <f>นครพนม!F63</f>
        <v>304139.64</v>
      </c>
      <c r="K957" s="101">
        <f>นครพนม!AN63</f>
        <v>308502.34000000003</v>
      </c>
      <c r="L957" s="102">
        <f>นครพนม!AO63</f>
        <v>669973.15</v>
      </c>
      <c r="M957" s="102">
        <f>นครพนม!AP63</f>
        <v>560513.58000000007</v>
      </c>
      <c r="N957" s="98"/>
      <c r="O957" s="98"/>
      <c r="P957" s="98"/>
      <c r="Q957" s="90">
        <f t="shared" si="34"/>
        <v>109459.56999999995</v>
      </c>
      <c r="R957" s="91">
        <f t="shared" si="35"/>
        <v>470.48676264044946</v>
      </c>
    </row>
    <row r="958" spans="1:18" s="109" customForma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3344404.0399999996</v>
      </c>
      <c r="K958" s="106">
        <f>SUM(K948:K957)</f>
        <v>3748391.61</v>
      </c>
      <c r="L958" s="106">
        <f>SUM(L948:L957)</f>
        <v>4596054.63</v>
      </c>
      <c r="M958" s="106">
        <f>SUM(M948:M957)</f>
        <v>3739696.91</v>
      </c>
      <c r="N958" s="104">
        <v>9</v>
      </c>
      <c r="O958" s="104">
        <v>9</v>
      </c>
      <c r="P958" s="104">
        <f>N958-O958</f>
        <v>0</v>
      </c>
      <c r="Q958" s="107">
        <f t="shared" si="34"/>
        <v>856357.71999999974</v>
      </c>
      <c r="R958" s="108">
        <f>L958/H958</f>
        <v>232.08880624147855</v>
      </c>
    </row>
    <row r="959" spans="1:18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1311</v>
      </c>
      <c r="H960" s="99">
        <v>4840</v>
      </c>
      <c r="I960" s="97">
        <v>4</v>
      </c>
      <c r="J960" s="100">
        <f>นครพนม!F64</f>
        <v>986334.12</v>
      </c>
      <c r="K960" s="101">
        <f>นครพนม!AN64</f>
        <v>1423678.03</v>
      </c>
      <c r="L960" s="102">
        <f>นครพนม!AO64</f>
        <v>836460.78</v>
      </c>
      <c r="M960" s="102">
        <f>นครพนม!AP64</f>
        <v>789892.51</v>
      </c>
      <c r="N960" s="98"/>
      <c r="O960" s="98"/>
      <c r="P960" s="98"/>
      <c r="Q960" s="90">
        <f t="shared" si="34"/>
        <v>46568.270000000019</v>
      </c>
      <c r="R960" s="91">
        <f t="shared" si="35"/>
        <v>172.82247520661159</v>
      </c>
    </row>
    <row r="961" spans="1:18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1312</v>
      </c>
      <c r="H961" s="99">
        <v>1989</v>
      </c>
      <c r="I961" s="97">
        <v>2</v>
      </c>
      <c r="J961" s="100">
        <f>นครพนม!F65</f>
        <v>736688.28</v>
      </c>
      <c r="K961" s="101">
        <f>นครพนม!AN65</f>
        <v>709348.45000000007</v>
      </c>
      <c r="L961" s="102">
        <f>นครพนม!AO65</f>
        <v>449201.3</v>
      </c>
      <c r="M961" s="102">
        <f>นครพนม!AP65</f>
        <v>401941.08999999997</v>
      </c>
      <c r="N961" s="98"/>
      <c r="O961" s="98"/>
      <c r="P961" s="98"/>
      <c r="Q961" s="90">
        <f t="shared" si="34"/>
        <v>47260.210000000021</v>
      </c>
      <c r="R961" s="91">
        <f t="shared" si="35"/>
        <v>225.84278531925591</v>
      </c>
    </row>
    <row r="962" spans="1:18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1313</v>
      </c>
      <c r="H962" s="99">
        <v>1664</v>
      </c>
      <c r="I962" s="97">
        <v>2</v>
      </c>
      <c r="J962" s="100">
        <f>นครพนม!F66</f>
        <v>439940.39</v>
      </c>
      <c r="K962" s="101">
        <f>นครพนม!AN66</f>
        <v>505600.44</v>
      </c>
      <c r="L962" s="102">
        <f>นครพนม!AO66</f>
        <v>420500.19</v>
      </c>
      <c r="M962" s="102">
        <f>นครพนม!AP66</f>
        <v>508362.43999999994</v>
      </c>
      <c r="N962" s="98"/>
      <c r="O962" s="98"/>
      <c r="P962" s="98"/>
      <c r="Q962" s="90">
        <f t="shared" si="34"/>
        <v>-87862.249999999942</v>
      </c>
      <c r="R962" s="91">
        <f t="shared" si="35"/>
        <v>252.70444110576923</v>
      </c>
    </row>
    <row r="963" spans="1:18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1314</v>
      </c>
      <c r="H963" s="99">
        <v>4566</v>
      </c>
      <c r="I963" s="97">
        <v>4</v>
      </c>
      <c r="J963" s="100">
        <f>นครพนม!F67</f>
        <v>637035.78</v>
      </c>
      <c r="K963" s="101">
        <f>นครพนม!AN67</f>
        <v>930364.98</v>
      </c>
      <c r="L963" s="102">
        <f>นครพนม!AO67</f>
        <v>900001.28000000003</v>
      </c>
      <c r="M963" s="102">
        <f>นครพนม!AP67</f>
        <v>667751.72000000009</v>
      </c>
      <c r="N963" s="98"/>
      <c r="O963" s="98"/>
      <c r="P963" s="98"/>
      <c r="Q963" s="90">
        <f t="shared" si="34"/>
        <v>232249.55999999994</v>
      </c>
      <c r="R963" s="91">
        <f t="shared" si="35"/>
        <v>197.10934734997809</v>
      </c>
    </row>
    <row r="964" spans="1:18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1315</v>
      </c>
      <c r="H964" s="99">
        <v>3846</v>
      </c>
      <c r="I964" s="97">
        <v>3</v>
      </c>
      <c r="J964" s="100">
        <f>นครพนม!F68</f>
        <v>631674.41</v>
      </c>
      <c r="K964" s="101">
        <f>นครพนม!AN68</f>
        <v>717311.87</v>
      </c>
      <c r="L964" s="102">
        <f>นครพนม!AO68</f>
        <v>1347949.17</v>
      </c>
      <c r="M964" s="102">
        <f>นครพนม!AP68</f>
        <v>1230372.3799999999</v>
      </c>
      <c r="N964" s="98"/>
      <c r="O964" s="98"/>
      <c r="P964" s="98"/>
      <c r="Q964" s="90">
        <f t="shared" si="34"/>
        <v>117576.79000000004</v>
      </c>
      <c r="R964" s="91">
        <f t="shared" si="35"/>
        <v>350.48080343213729</v>
      </c>
    </row>
    <row r="965" spans="1:18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1316</v>
      </c>
      <c r="H965" s="99">
        <v>2300</v>
      </c>
      <c r="I965" s="97">
        <v>2</v>
      </c>
      <c r="J965" s="100">
        <f>นครพนม!F69</f>
        <v>698935.05</v>
      </c>
      <c r="K965" s="101">
        <f>นครพนม!AN69</f>
        <v>849197.84000000008</v>
      </c>
      <c r="L965" s="102">
        <f>นครพนม!AO69</f>
        <v>459931.06</v>
      </c>
      <c r="M965" s="102">
        <f>นครพนม!AP69</f>
        <v>472008.08</v>
      </c>
      <c r="N965" s="98"/>
      <c r="O965" s="98"/>
      <c r="P965" s="98"/>
      <c r="Q965" s="90">
        <f t="shared" si="34"/>
        <v>-12077.020000000019</v>
      </c>
      <c r="R965" s="91">
        <f t="shared" si="35"/>
        <v>199.97002608695652</v>
      </c>
    </row>
    <row r="966" spans="1:18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1317</v>
      </c>
      <c r="H966" s="99">
        <v>2685</v>
      </c>
      <c r="I966" s="97">
        <v>2</v>
      </c>
      <c r="J966" s="100">
        <f>นครพนม!F70</f>
        <v>866847.03</v>
      </c>
      <c r="K966" s="101">
        <f>นครพนม!AN70</f>
        <v>959705.16</v>
      </c>
      <c r="L966" s="102">
        <f>นครพนม!AO70</f>
        <v>533679.31000000006</v>
      </c>
      <c r="M966" s="102">
        <f>นครพนม!AP70</f>
        <v>590275.1100000001</v>
      </c>
      <c r="N966" s="98"/>
      <c r="O966" s="98"/>
      <c r="P966" s="98"/>
      <c r="Q966" s="90">
        <f t="shared" ref="Q966:Q1028" si="36">L966-M966</f>
        <v>-56595.800000000047</v>
      </c>
      <c r="R966" s="91">
        <f t="shared" ref="R966:R1027" si="37">L966/H966</f>
        <v>198.76324394785848</v>
      </c>
    </row>
    <row r="967" spans="1:18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1318</v>
      </c>
      <c r="H967" s="99">
        <v>4912</v>
      </c>
      <c r="I967" s="97">
        <v>4</v>
      </c>
      <c r="J967" s="100">
        <f>นครพนม!F71</f>
        <v>1033864.35</v>
      </c>
      <c r="K967" s="101">
        <f>นครพนม!AN71</f>
        <v>1056991.6399999999</v>
      </c>
      <c r="L967" s="102">
        <f>นครพนม!AO71</f>
        <v>791462.29</v>
      </c>
      <c r="M967" s="102">
        <f>นครพนม!AP71</f>
        <v>680777.80999999994</v>
      </c>
      <c r="N967" s="98"/>
      <c r="O967" s="98"/>
      <c r="P967" s="98"/>
      <c r="Q967" s="90">
        <f t="shared" si="36"/>
        <v>110684.4800000001</v>
      </c>
      <c r="R967" s="91">
        <f t="shared" si="37"/>
        <v>161.12831636807817</v>
      </c>
    </row>
    <row r="968" spans="1:18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1319</v>
      </c>
      <c r="H968" s="99">
        <v>4333</v>
      </c>
      <c r="I968" s="97">
        <v>3</v>
      </c>
      <c r="J968" s="100">
        <f>นครพนม!F72</f>
        <v>416189.94</v>
      </c>
      <c r="K968" s="101">
        <f>นครพนม!AN72</f>
        <v>538754.51</v>
      </c>
      <c r="L968" s="102">
        <f>นครพนม!AO72</f>
        <v>877345</v>
      </c>
      <c r="M968" s="102">
        <f>นครพนม!AP72</f>
        <v>794411.68</v>
      </c>
      <c r="N968" s="98"/>
      <c r="O968" s="98"/>
      <c r="P968" s="98"/>
      <c r="Q968" s="90">
        <f t="shared" si="36"/>
        <v>82933.319999999949</v>
      </c>
      <c r="R968" s="91">
        <f t="shared" si="37"/>
        <v>202.47980613893375</v>
      </c>
    </row>
    <row r="969" spans="1:18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1320</v>
      </c>
      <c r="H969" s="99">
        <v>3150</v>
      </c>
      <c r="I969" s="97">
        <v>3</v>
      </c>
      <c r="J969" s="100">
        <f>นครพนม!F73</f>
        <v>742425.3</v>
      </c>
      <c r="K969" s="101">
        <f>นครพนม!AN73</f>
        <v>741975.53</v>
      </c>
      <c r="L969" s="102">
        <f>นครพนม!AO73</f>
        <v>724040.96</v>
      </c>
      <c r="M969" s="102">
        <f>นครพนม!AP73</f>
        <v>703770.38</v>
      </c>
      <c r="N969" s="98"/>
      <c r="O969" s="98"/>
      <c r="P969" s="98"/>
      <c r="Q969" s="90">
        <f t="shared" si="36"/>
        <v>20270.579999999958</v>
      </c>
      <c r="R969" s="91">
        <f t="shared" si="37"/>
        <v>229.85427301587299</v>
      </c>
    </row>
    <row r="970" spans="1:18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1321</v>
      </c>
      <c r="H970" s="99">
        <v>1574</v>
      </c>
      <c r="I970" s="97">
        <v>2</v>
      </c>
      <c r="J970" s="100">
        <f>นครพนม!F74</f>
        <v>883801.39</v>
      </c>
      <c r="K970" s="101">
        <f>นครพนม!AN74</f>
        <v>923289.87</v>
      </c>
      <c r="L970" s="102">
        <f>นครพนม!AO74</f>
        <v>704125.6</v>
      </c>
      <c r="M970" s="102">
        <f>นครพนม!AP74</f>
        <v>570441.69999999995</v>
      </c>
      <c r="N970" s="98"/>
      <c r="O970" s="98"/>
      <c r="P970" s="98"/>
      <c r="Q970" s="90">
        <f t="shared" si="36"/>
        <v>133683.90000000002</v>
      </c>
      <c r="R970" s="91">
        <f t="shared" si="37"/>
        <v>447.34790343074968</v>
      </c>
    </row>
    <row r="971" spans="1:18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1322</v>
      </c>
      <c r="H971" s="99">
        <v>4253</v>
      </c>
      <c r="I971" s="97">
        <v>3</v>
      </c>
      <c r="J971" s="100">
        <f>นครพนม!F75</f>
        <v>758948.19</v>
      </c>
      <c r="K971" s="101">
        <f>นครพนม!AN75</f>
        <v>808830.87999999989</v>
      </c>
      <c r="L971" s="102">
        <f>นครพนม!AO75</f>
        <v>576627.24</v>
      </c>
      <c r="M971" s="102">
        <f>นครพนม!AP75</f>
        <v>556605.26</v>
      </c>
      <c r="N971" s="98"/>
      <c r="O971" s="98"/>
      <c r="P971" s="98"/>
      <c r="Q971" s="90">
        <f t="shared" si="36"/>
        <v>20021.979999999981</v>
      </c>
      <c r="R971" s="91">
        <f t="shared" si="37"/>
        <v>135.58129320479662</v>
      </c>
    </row>
    <row r="972" spans="1:18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1323</v>
      </c>
      <c r="H972" s="99">
        <v>4225</v>
      </c>
      <c r="I972" s="97">
        <v>3</v>
      </c>
      <c r="J972" s="100">
        <f>นครพนม!F76</f>
        <v>881835.53</v>
      </c>
      <c r="K972" s="101">
        <f>นครพนม!AN76</f>
        <v>960541.47</v>
      </c>
      <c r="L972" s="102">
        <f>นครพนม!AO76</f>
        <v>638389.19999999995</v>
      </c>
      <c r="M972" s="102">
        <f>นครพนม!AP76</f>
        <v>514955.25</v>
      </c>
      <c r="N972" s="98"/>
      <c r="O972" s="98"/>
      <c r="P972" s="98"/>
      <c r="Q972" s="90">
        <f t="shared" si="36"/>
        <v>123433.94999999995</v>
      </c>
      <c r="R972" s="91">
        <f t="shared" si="37"/>
        <v>151.09803550295857</v>
      </c>
    </row>
    <row r="973" spans="1:18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1324</v>
      </c>
      <c r="H973" s="99">
        <v>3156</v>
      </c>
      <c r="I973" s="97">
        <v>3</v>
      </c>
      <c r="J973" s="100">
        <f>นครพนม!F77</f>
        <v>857295.7</v>
      </c>
      <c r="K973" s="101">
        <f>นครพนม!AN77</f>
        <v>635211.40999999992</v>
      </c>
      <c r="L973" s="102">
        <f>นครพนม!AO77</f>
        <v>560391.32000000007</v>
      </c>
      <c r="M973" s="102">
        <f>นครพนม!AP77</f>
        <v>587828.6</v>
      </c>
      <c r="N973" s="98"/>
      <c r="O973" s="98"/>
      <c r="P973" s="98"/>
      <c r="Q973" s="90">
        <f t="shared" si="36"/>
        <v>-27437.279999999912</v>
      </c>
      <c r="R973" s="91">
        <f t="shared" si="37"/>
        <v>177.56378960709762</v>
      </c>
    </row>
    <row r="974" spans="1:18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1325</v>
      </c>
      <c r="H974" s="99">
        <v>2114</v>
      </c>
      <c r="I974" s="97">
        <v>2</v>
      </c>
      <c r="J974" s="100">
        <f>นครพนม!F78</f>
        <v>626795.4</v>
      </c>
      <c r="K974" s="101">
        <f>นครพนม!AN78</f>
        <v>679682.01</v>
      </c>
      <c r="L974" s="102">
        <f>นครพนม!AO78</f>
        <v>605191.6</v>
      </c>
      <c r="M974" s="102">
        <f>นครพนม!AP78</f>
        <v>542908.4</v>
      </c>
      <c r="N974" s="98"/>
      <c r="O974" s="98"/>
      <c r="P974" s="98"/>
      <c r="Q974" s="90">
        <f t="shared" si="36"/>
        <v>62283.199999999953</v>
      </c>
      <c r="R974" s="91">
        <f t="shared" si="37"/>
        <v>286.2779564806055</v>
      </c>
    </row>
    <row r="975" spans="1:18" s="109" customForma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SUM(J959:J973)</f>
        <v>10571815.459999999</v>
      </c>
      <c r="K975" s="106">
        <f>SUM(K959:K973)</f>
        <v>11760802.08</v>
      </c>
      <c r="L975" s="106">
        <f>SUM(L959:L973)</f>
        <v>9820104.6999999993</v>
      </c>
      <c r="M975" s="106">
        <f>SUM(M959:M973)</f>
        <v>9069394.0099999998</v>
      </c>
      <c r="N975" s="104">
        <v>15</v>
      </c>
      <c r="O975" s="104">
        <v>15</v>
      </c>
      <c r="P975" s="104">
        <f>N975-O975</f>
        <v>0</v>
      </c>
      <c r="Q975" s="107">
        <f t="shared" si="36"/>
        <v>750710.68999999948</v>
      </c>
      <c r="R975" s="108">
        <f>L975/H975</f>
        <v>206.76951761312191</v>
      </c>
    </row>
    <row r="976" spans="1:18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1326</v>
      </c>
      <c r="H977" s="99">
        <v>3378</v>
      </c>
      <c r="I977" s="97">
        <v>3</v>
      </c>
      <c r="J977" s="100">
        <f>นครพนม!F79</f>
        <v>139372.82</v>
      </c>
      <c r="K977" s="101">
        <f>นครพนม!AN79</f>
        <v>210060.17</v>
      </c>
      <c r="L977" s="102">
        <f>นครพนม!AO79</f>
        <v>342871.06</v>
      </c>
      <c r="M977" s="102">
        <f>นครพนม!AP79</f>
        <v>337019.96</v>
      </c>
      <c r="N977" s="98"/>
      <c r="O977" s="98"/>
      <c r="P977" s="98"/>
      <c r="Q977" s="90">
        <f t="shared" si="36"/>
        <v>5851.0999999999767</v>
      </c>
      <c r="R977" s="91">
        <f t="shared" si="37"/>
        <v>101.50120189461219</v>
      </c>
    </row>
    <row r="978" spans="1:18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1327</v>
      </c>
      <c r="H978" s="99">
        <v>2146</v>
      </c>
      <c r="I978" s="97">
        <v>2</v>
      </c>
      <c r="J978" s="100">
        <f>นครพนม!F80</f>
        <v>102879.92</v>
      </c>
      <c r="K978" s="101">
        <f>นครพนม!AN80</f>
        <v>-33126.020000000019</v>
      </c>
      <c r="L978" s="102">
        <f>นครพนม!AO80</f>
        <v>422124</v>
      </c>
      <c r="M978" s="102">
        <f>นครพนม!AP80</f>
        <v>469286.58</v>
      </c>
      <c r="N978" s="98"/>
      <c r="O978" s="98"/>
      <c r="P978" s="98"/>
      <c r="Q978" s="90">
        <f t="shared" si="36"/>
        <v>-47162.580000000016</v>
      </c>
      <c r="R978" s="91">
        <f t="shared" si="37"/>
        <v>196.70270270270271</v>
      </c>
    </row>
    <row r="979" spans="1:18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1328</v>
      </c>
      <c r="H979" s="99">
        <v>4006</v>
      </c>
      <c r="I979" s="97">
        <v>3</v>
      </c>
      <c r="J979" s="100">
        <f>นครพนม!F81</f>
        <v>588886.54</v>
      </c>
      <c r="K979" s="101">
        <f>นครพนม!AN81</f>
        <v>394685.37000000011</v>
      </c>
      <c r="L979" s="102">
        <f>นครพนม!AO81</f>
        <v>963614.1</v>
      </c>
      <c r="M979" s="102">
        <f>นครพนม!AP81</f>
        <v>863788.54</v>
      </c>
      <c r="N979" s="98"/>
      <c r="O979" s="98"/>
      <c r="P979" s="98"/>
      <c r="Q979" s="90">
        <f t="shared" si="36"/>
        <v>99825.559999999939</v>
      </c>
      <c r="R979" s="91">
        <f t="shared" si="37"/>
        <v>240.54271093359961</v>
      </c>
    </row>
    <row r="980" spans="1:18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1329</v>
      </c>
      <c r="H980" s="99">
        <v>2776</v>
      </c>
      <c r="I980" s="97">
        <v>2</v>
      </c>
      <c r="J980" s="100">
        <f>นครพนม!F82</f>
        <v>275531.96000000002</v>
      </c>
      <c r="K980" s="101">
        <f>นครพนม!AN82</f>
        <v>322583.24000000005</v>
      </c>
      <c r="L980" s="102">
        <f>นครพนม!AO82</f>
        <v>739970.26</v>
      </c>
      <c r="M980" s="102">
        <f>นครพนม!AP82</f>
        <v>608867.07000000007</v>
      </c>
      <c r="N980" s="98"/>
      <c r="O980" s="98"/>
      <c r="P980" s="98"/>
      <c r="Q980" s="90">
        <f t="shared" si="36"/>
        <v>131103.18999999994</v>
      </c>
      <c r="R980" s="91">
        <f t="shared" si="37"/>
        <v>266.55989193083576</v>
      </c>
    </row>
    <row r="981" spans="1:18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1330</v>
      </c>
      <c r="H981" s="99">
        <v>2929</v>
      </c>
      <c r="I981" s="97">
        <v>2</v>
      </c>
      <c r="J981" s="100">
        <f>นครพนม!F83</f>
        <v>763695.27</v>
      </c>
      <c r="K981" s="101">
        <f>นครพนม!AN83</f>
        <v>1026220.85</v>
      </c>
      <c r="L981" s="102">
        <f>นครพนม!AO83</f>
        <v>909569.03</v>
      </c>
      <c r="M981" s="102">
        <f>นครพนม!AP83</f>
        <v>716249</v>
      </c>
      <c r="N981" s="98"/>
      <c r="O981" s="98"/>
      <c r="P981" s="98"/>
      <c r="Q981" s="90">
        <f t="shared" si="36"/>
        <v>193320.03000000003</v>
      </c>
      <c r="R981" s="91">
        <f t="shared" si="37"/>
        <v>310.53910208262204</v>
      </c>
    </row>
    <row r="982" spans="1:18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1331</v>
      </c>
      <c r="H982" s="99">
        <v>1882</v>
      </c>
      <c r="I982" s="97">
        <v>2</v>
      </c>
      <c r="J982" s="100">
        <f>นครพนม!F84</f>
        <v>379293.64</v>
      </c>
      <c r="K982" s="101">
        <f>นครพนม!AN84</f>
        <v>523199.93</v>
      </c>
      <c r="L982" s="102">
        <f>นครพนม!AO84</f>
        <v>672372.41999999993</v>
      </c>
      <c r="M982" s="102">
        <f>นครพนม!AP84</f>
        <v>593128.74</v>
      </c>
      <c r="N982" s="98"/>
      <c r="O982" s="98"/>
      <c r="P982" s="98"/>
      <c r="Q982" s="90">
        <f t="shared" si="36"/>
        <v>79243.679999999935</v>
      </c>
      <c r="R982" s="91">
        <f t="shared" si="37"/>
        <v>357.26483528161526</v>
      </c>
    </row>
    <row r="983" spans="1:18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1332</v>
      </c>
      <c r="H983" s="99">
        <v>2733</v>
      </c>
      <c r="I983" s="97">
        <v>2</v>
      </c>
      <c r="J983" s="100">
        <f>นครพนม!F85</f>
        <v>588227.52</v>
      </c>
      <c r="K983" s="101">
        <f>นครพนม!AN85</f>
        <v>564217.63</v>
      </c>
      <c r="L983" s="102">
        <f>นครพนม!AO85</f>
        <v>662453.63</v>
      </c>
      <c r="M983" s="102">
        <f>นครพนม!AP85</f>
        <v>589751.1399999999</v>
      </c>
      <c r="N983" s="98"/>
      <c r="O983" s="98"/>
      <c r="P983" s="98"/>
      <c r="Q983" s="90">
        <f t="shared" si="36"/>
        <v>72702.490000000107</v>
      </c>
      <c r="R983" s="91">
        <f t="shared" si="37"/>
        <v>242.39064398097329</v>
      </c>
    </row>
    <row r="984" spans="1:18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1333</v>
      </c>
      <c r="H984" s="99">
        <v>1930</v>
      </c>
      <c r="I984" s="97">
        <v>2</v>
      </c>
      <c r="J984" s="100">
        <f>นครพนม!F86</f>
        <v>236507.92</v>
      </c>
      <c r="K984" s="101">
        <f>นครพนม!AN86</f>
        <v>574709.13</v>
      </c>
      <c r="L984" s="102">
        <f>นครพนม!AO86</f>
        <v>495808.57</v>
      </c>
      <c r="M984" s="102">
        <f>นครพนม!AP86</f>
        <v>431572.62</v>
      </c>
      <c r="N984" s="98"/>
      <c r="O984" s="98"/>
      <c r="P984" s="98"/>
      <c r="Q984" s="90">
        <f t="shared" si="36"/>
        <v>64235.950000000012</v>
      </c>
      <c r="R984" s="91">
        <f t="shared" si="37"/>
        <v>256.89563212435235</v>
      </c>
    </row>
    <row r="985" spans="1:18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1334</v>
      </c>
      <c r="H985" s="99">
        <v>2859</v>
      </c>
      <c r="I985" s="97">
        <v>2</v>
      </c>
      <c r="J985" s="100">
        <f>นครพนม!F87</f>
        <v>679638.26</v>
      </c>
      <c r="K985" s="101">
        <f>นครพนม!AN87</f>
        <v>746495.84</v>
      </c>
      <c r="L985" s="102">
        <f>นครพนม!AO87</f>
        <v>881103.92999999993</v>
      </c>
      <c r="M985" s="102">
        <f>นครพนม!AP87</f>
        <v>806044.56</v>
      </c>
      <c r="N985" s="98"/>
      <c r="O985" s="98"/>
      <c r="P985" s="98"/>
      <c r="Q985" s="90">
        <f t="shared" si="36"/>
        <v>75059.369999999879</v>
      </c>
      <c r="R985" s="91">
        <f t="shared" si="37"/>
        <v>308.18605456453304</v>
      </c>
    </row>
    <row r="986" spans="1:18" s="193" customFormat="1" x14ac:dyDescent="0.7">
      <c r="A986" s="188">
        <v>11</v>
      </c>
      <c r="B986" s="189" t="s">
        <v>44</v>
      </c>
      <c r="C986" s="189" t="s">
        <v>545</v>
      </c>
      <c r="D986" s="189" t="s">
        <v>93</v>
      </c>
      <c r="E986" s="189" t="s">
        <v>546</v>
      </c>
      <c r="F986" s="189" t="s">
        <v>166</v>
      </c>
      <c r="G986" s="98" t="s">
        <v>1335</v>
      </c>
      <c r="H986" s="190">
        <v>1615</v>
      </c>
      <c r="I986" s="188">
        <v>2</v>
      </c>
      <c r="J986" s="100">
        <f>นครพนม!F88</f>
        <v>317167.77</v>
      </c>
      <c r="K986" s="101">
        <f>นครพนม!AN88</f>
        <v>239718.21999999997</v>
      </c>
      <c r="L986" s="102">
        <f>นครพนม!AO88</f>
        <v>682818.66</v>
      </c>
      <c r="M986" s="102">
        <f>นครพนม!AP88</f>
        <v>667877.73</v>
      </c>
      <c r="N986" s="189"/>
      <c r="O986" s="189"/>
      <c r="P986" s="189"/>
      <c r="Q986" s="191">
        <f t="shared" si="36"/>
        <v>14940.930000000051</v>
      </c>
      <c r="R986" s="192">
        <f t="shared" si="37"/>
        <v>422.79793188854489</v>
      </c>
    </row>
    <row r="987" spans="1:18" s="109" customForma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4071201.6199999996</v>
      </c>
      <c r="K987" s="106">
        <f>SUM(K976:K986)</f>
        <v>4568764.3600000003</v>
      </c>
      <c r="L987" s="106">
        <f>SUM(L976:L986)</f>
        <v>6772705.6600000001</v>
      </c>
      <c r="M987" s="106">
        <f>SUM(M976:M986)</f>
        <v>6083585.9400000013</v>
      </c>
      <c r="N987" s="104">
        <v>10</v>
      </c>
      <c r="O987" s="104">
        <v>10</v>
      </c>
      <c r="P987" s="104">
        <f>N987-O987</f>
        <v>0</v>
      </c>
      <c r="Q987" s="107">
        <f t="shared" si="36"/>
        <v>689119.71999999881</v>
      </c>
      <c r="R987" s="108">
        <f>L987/H987</f>
        <v>257.96852517711585</v>
      </c>
    </row>
    <row r="988" spans="1:18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1336</v>
      </c>
      <c r="H989" s="99">
        <v>3691</v>
      </c>
      <c r="I989" s="97">
        <v>3</v>
      </c>
      <c r="J989" s="100">
        <f>นครพนม!F89</f>
        <v>360962.04</v>
      </c>
      <c r="K989" s="101">
        <f>นครพนม!AN89</f>
        <v>381493.11</v>
      </c>
      <c r="L989" s="102">
        <f>นครพนม!AO89</f>
        <v>267318.78999999998</v>
      </c>
      <c r="M989" s="102">
        <f>นครพนม!AP89</f>
        <v>163129.25</v>
      </c>
      <c r="N989" s="98"/>
      <c r="O989" s="98"/>
      <c r="P989" s="98"/>
      <c r="Q989" s="90">
        <f t="shared" si="36"/>
        <v>104189.53999999998</v>
      </c>
      <c r="R989" s="91">
        <f t="shared" si="37"/>
        <v>72.424489298293139</v>
      </c>
    </row>
    <row r="990" spans="1:18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1337</v>
      </c>
      <c r="H990" s="99">
        <v>1589</v>
      </c>
      <c r="I990" s="97">
        <v>2</v>
      </c>
      <c r="J990" s="100">
        <f>นครพนม!F90</f>
        <v>544449.79</v>
      </c>
      <c r="K990" s="101">
        <f>นครพนม!AN90</f>
        <v>548187.16</v>
      </c>
      <c r="L990" s="102">
        <f>นครพนม!AO90</f>
        <v>861218.5</v>
      </c>
      <c r="M990" s="102">
        <f>นครพนม!AP90</f>
        <v>684712.62</v>
      </c>
      <c r="N990" s="98"/>
      <c r="O990" s="98"/>
      <c r="P990" s="98"/>
      <c r="Q990" s="90">
        <f t="shared" si="36"/>
        <v>176505.88</v>
      </c>
      <c r="R990" s="91">
        <f t="shared" si="37"/>
        <v>541.98772813089988</v>
      </c>
    </row>
    <row r="991" spans="1:18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1338</v>
      </c>
      <c r="H991" s="99">
        <v>3400</v>
      </c>
      <c r="I991" s="97">
        <v>3</v>
      </c>
      <c r="J991" s="100">
        <f>นครพนม!F91</f>
        <v>308447.03000000003</v>
      </c>
      <c r="K991" s="101">
        <f>นครพนม!AN91</f>
        <v>352527.27</v>
      </c>
      <c r="L991" s="102">
        <f>นครพนม!AO91</f>
        <v>750446.17999999993</v>
      </c>
      <c r="M991" s="102">
        <f>นครพนม!AP91</f>
        <v>659822.99</v>
      </c>
      <c r="N991" s="98"/>
      <c r="O991" s="98"/>
      <c r="P991" s="98"/>
      <c r="Q991" s="90">
        <f t="shared" si="36"/>
        <v>90623.189999999944</v>
      </c>
      <c r="R991" s="91">
        <f t="shared" si="37"/>
        <v>220.71946470588233</v>
      </c>
    </row>
    <row r="992" spans="1:18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1339</v>
      </c>
      <c r="H992" s="99">
        <v>2389</v>
      </c>
      <c r="I992" s="97">
        <v>2</v>
      </c>
      <c r="J992" s="100">
        <f>นครพนม!F92</f>
        <v>377827.29</v>
      </c>
      <c r="K992" s="101">
        <f>นครพนม!AN92</f>
        <v>437725.16</v>
      </c>
      <c r="L992" s="102">
        <f>นครพนม!AO92</f>
        <v>612333.04</v>
      </c>
      <c r="M992" s="102">
        <f>นครพนม!AP92</f>
        <v>478839.71</v>
      </c>
      <c r="N992" s="98"/>
      <c r="O992" s="98"/>
      <c r="P992" s="98"/>
      <c r="Q992" s="90">
        <f t="shared" si="36"/>
        <v>133493.33000000002</v>
      </c>
      <c r="R992" s="91">
        <f t="shared" si="37"/>
        <v>256.31353704478863</v>
      </c>
    </row>
    <row r="993" spans="1:18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1340</v>
      </c>
      <c r="H993" s="99">
        <v>2341</v>
      </c>
      <c r="I993" s="97">
        <v>2</v>
      </c>
      <c r="J993" s="100">
        <f>นครพนม!F93</f>
        <v>445862.72</v>
      </c>
      <c r="K993" s="101">
        <f>นครพนม!AN93</f>
        <v>461377.91</v>
      </c>
      <c r="L993" s="102">
        <f>นครพนม!AO93</f>
        <v>779255.59</v>
      </c>
      <c r="M993" s="102">
        <f>นครพนม!AP93</f>
        <v>545557.55999999994</v>
      </c>
      <c r="N993" s="98"/>
      <c r="O993" s="98"/>
      <c r="P993" s="98"/>
      <c r="Q993" s="90">
        <f t="shared" si="36"/>
        <v>233698.03000000003</v>
      </c>
      <c r="R993" s="91">
        <f t="shared" si="37"/>
        <v>332.87295600170864</v>
      </c>
    </row>
    <row r="994" spans="1:18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1341</v>
      </c>
      <c r="H994" s="99">
        <v>1781</v>
      </c>
      <c r="I994" s="97">
        <v>2</v>
      </c>
      <c r="J994" s="100">
        <f>นครพนม!F94</f>
        <v>378516.3</v>
      </c>
      <c r="K994" s="101">
        <f>นครพนม!AN94</f>
        <v>398626.68</v>
      </c>
      <c r="L994" s="102">
        <f>นครพนม!AO94</f>
        <v>424501.66</v>
      </c>
      <c r="M994" s="102">
        <f>นครพนม!AP94</f>
        <v>373313.84</v>
      </c>
      <c r="N994" s="98"/>
      <c r="O994" s="98"/>
      <c r="P994" s="98"/>
      <c r="Q994" s="90">
        <f t="shared" si="36"/>
        <v>51187.819999999949</v>
      </c>
      <c r="R994" s="91">
        <f t="shared" si="37"/>
        <v>238.35017405951712</v>
      </c>
    </row>
    <row r="995" spans="1:18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1342</v>
      </c>
      <c r="H995" s="99">
        <v>2682</v>
      </c>
      <c r="I995" s="97">
        <v>2</v>
      </c>
      <c r="J995" s="100">
        <f>นครพนม!F95</f>
        <v>451156.43</v>
      </c>
      <c r="K995" s="101">
        <f>นครพนม!AN95</f>
        <v>640955.39</v>
      </c>
      <c r="L995" s="102">
        <f>นครพนม!AO95</f>
        <v>746941.43999999994</v>
      </c>
      <c r="M995" s="102">
        <f>นครพนม!AP95</f>
        <v>602720.29000000015</v>
      </c>
      <c r="N995" s="98"/>
      <c r="O995" s="98"/>
      <c r="P995" s="98"/>
      <c r="Q995" s="90">
        <f t="shared" si="36"/>
        <v>144221.14999999979</v>
      </c>
      <c r="R995" s="91">
        <f t="shared" si="37"/>
        <v>278.50165548098431</v>
      </c>
    </row>
    <row r="996" spans="1:18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1343</v>
      </c>
      <c r="H996" s="99">
        <v>1785</v>
      </c>
      <c r="I996" s="97">
        <v>2</v>
      </c>
      <c r="J996" s="100">
        <f>นครพนม!F96</f>
        <v>170337.4</v>
      </c>
      <c r="K996" s="101">
        <f>นครพนม!AN96</f>
        <v>210259.94</v>
      </c>
      <c r="L996" s="102">
        <f>นครพนม!AO96</f>
        <v>531348.67999999993</v>
      </c>
      <c r="M996" s="102">
        <f>นครพนม!AP96</f>
        <v>561921.41</v>
      </c>
      <c r="N996" s="98"/>
      <c r="O996" s="98"/>
      <c r="P996" s="98"/>
      <c r="Q996" s="90">
        <f t="shared" si="36"/>
        <v>-30572.730000000098</v>
      </c>
      <c r="R996" s="91">
        <f t="shared" si="37"/>
        <v>297.67433053221282</v>
      </c>
    </row>
    <row r="997" spans="1:18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1344</v>
      </c>
      <c r="H997" s="99">
        <v>3086</v>
      </c>
      <c r="I997" s="97">
        <v>3</v>
      </c>
      <c r="J997" s="100">
        <f>นครพนม!F97</f>
        <v>683892.21</v>
      </c>
      <c r="K997" s="101">
        <f>นครพนม!AN97</f>
        <v>812616.24</v>
      </c>
      <c r="L997" s="102">
        <f>นครพนม!AO97</f>
        <v>546091.69999999995</v>
      </c>
      <c r="M997" s="102">
        <f>นครพนม!AP97</f>
        <v>120961.86</v>
      </c>
      <c r="N997" s="98"/>
      <c r="O997" s="98"/>
      <c r="P997" s="98"/>
      <c r="Q997" s="90">
        <f t="shared" si="36"/>
        <v>425129.83999999997</v>
      </c>
      <c r="R997" s="91">
        <f t="shared" si="37"/>
        <v>176.95777705767983</v>
      </c>
    </row>
    <row r="998" spans="1:18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1345</v>
      </c>
      <c r="H998" s="99">
        <v>2935</v>
      </c>
      <c r="I998" s="97">
        <v>2</v>
      </c>
      <c r="J998" s="100">
        <f>นครพนม!F98</f>
        <v>641950.32999999996</v>
      </c>
      <c r="K998" s="101">
        <f>นครพนม!AN98</f>
        <v>670100.87</v>
      </c>
      <c r="L998" s="102">
        <f>นครพนม!AO98</f>
        <v>884657.06</v>
      </c>
      <c r="M998" s="102">
        <f>นครพนม!AP98</f>
        <v>505056.28</v>
      </c>
      <c r="N998" s="98"/>
      <c r="O998" s="98"/>
      <c r="P998" s="98"/>
      <c r="Q998" s="90">
        <f t="shared" si="36"/>
        <v>379600.78</v>
      </c>
      <c r="R998" s="91">
        <f t="shared" si="37"/>
        <v>301.4163747870528</v>
      </c>
    </row>
    <row r="999" spans="1:18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1346</v>
      </c>
      <c r="H999" s="99">
        <v>3083</v>
      </c>
      <c r="I999" s="97">
        <v>3</v>
      </c>
      <c r="J999" s="100">
        <f>นครพนม!F99</f>
        <v>323577.42</v>
      </c>
      <c r="K999" s="101">
        <f>นครพนม!AN99</f>
        <v>362647.69</v>
      </c>
      <c r="L999" s="102">
        <f>นครพนม!AO99</f>
        <v>717462.95</v>
      </c>
      <c r="M999" s="102">
        <f>นครพนม!AP99</f>
        <v>566908.09</v>
      </c>
      <c r="N999" s="98"/>
      <c r="O999" s="98"/>
      <c r="P999" s="98"/>
      <c r="Q999" s="90">
        <f t="shared" si="36"/>
        <v>150554.85999999999</v>
      </c>
      <c r="R999" s="91">
        <f t="shared" si="37"/>
        <v>232.71584495621147</v>
      </c>
    </row>
    <row r="1000" spans="1:18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1347</v>
      </c>
      <c r="H1000" s="99">
        <v>2178</v>
      </c>
      <c r="I1000" s="97">
        <v>2</v>
      </c>
      <c r="J1000" s="100">
        <f>นครพนม!F100</f>
        <v>273333.46000000002</v>
      </c>
      <c r="K1000" s="101">
        <f>นครพนม!AN100</f>
        <v>406888.59</v>
      </c>
      <c r="L1000" s="102">
        <f>นครพนม!AO100</f>
        <v>266264.75</v>
      </c>
      <c r="M1000" s="102">
        <f>นครพนม!AP100</f>
        <v>373779.68</v>
      </c>
      <c r="N1000" s="98"/>
      <c r="O1000" s="98"/>
      <c r="P1000" s="98"/>
      <c r="Q1000" s="90">
        <f t="shared" si="36"/>
        <v>-107514.93</v>
      </c>
      <c r="R1000" s="91">
        <f t="shared" si="37"/>
        <v>122.25195133149678</v>
      </c>
    </row>
    <row r="1001" spans="1:18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1348</v>
      </c>
      <c r="H1001" s="99">
        <v>1955</v>
      </c>
      <c r="I1001" s="97">
        <v>2</v>
      </c>
      <c r="J1001" s="100">
        <f>นครพนม!F101</f>
        <v>376655.8</v>
      </c>
      <c r="K1001" s="101">
        <f>นครพนม!AN101</f>
        <v>403485.58999999997</v>
      </c>
      <c r="L1001" s="102">
        <f>นครพนม!AO101</f>
        <v>483161.65</v>
      </c>
      <c r="M1001" s="102">
        <f>นครพนม!AP101</f>
        <v>621434.77</v>
      </c>
      <c r="N1001" s="98"/>
      <c r="O1001" s="98"/>
      <c r="P1001" s="98"/>
      <c r="Q1001" s="90">
        <f t="shared" si="36"/>
        <v>-138273.12</v>
      </c>
      <c r="R1001" s="91">
        <f t="shared" si="37"/>
        <v>247.14150895140665</v>
      </c>
    </row>
    <row r="1002" spans="1:18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1349</v>
      </c>
      <c r="H1002" s="99">
        <v>2753</v>
      </c>
      <c r="I1002" s="97">
        <v>2</v>
      </c>
      <c r="J1002" s="100">
        <f>นครพนม!F102</f>
        <v>301085.51</v>
      </c>
      <c r="K1002" s="101">
        <f>นครพนม!AN102</f>
        <v>384913.24</v>
      </c>
      <c r="L1002" s="102">
        <f>นครพนม!AO102</f>
        <v>577576.86</v>
      </c>
      <c r="M1002" s="102">
        <f>นครพนม!AP102</f>
        <v>567560.09</v>
      </c>
      <c r="N1002" s="98"/>
      <c r="O1002" s="98"/>
      <c r="P1002" s="98"/>
      <c r="Q1002" s="90">
        <f t="shared" si="36"/>
        <v>10016.770000000019</v>
      </c>
      <c r="R1002" s="91">
        <f t="shared" si="37"/>
        <v>209.79907737014165</v>
      </c>
    </row>
    <row r="1003" spans="1:18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1350</v>
      </c>
      <c r="H1003" s="99">
        <v>2934</v>
      </c>
      <c r="I1003" s="97">
        <v>2</v>
      </c>
      <c r="J1003" s="100">
        <f>นครพนม!F103</f>
        <v>174301.44</v>
      </c>
      <c r="K1003" s="101">
        <f>นครพนม!AN103</f>
        <v>203047.75</v>
      </c>
      <c r="L1003" s="102">
        <f>นครพนม!AO103</f>
        <v>630824.88</v>
      </c>
      <c r="M1003" s="102">
        <f>นครพนม!AP103</f>
        <v>714685.09</v>
      </c>
      <c r="N1003" s="98"/>
      <c r="O1003" s="98"/>
      <c r="P1003" s="98"/>
      <c r="Q1003" s="90">
        <f t="shared" si="36"/>
        <v>-83860.209999999963</v>
      </c>
      <c r="R1003" s="91">
        <f t="shared" si="37"/>
        <v>215.00507157464213</v>
      </c>
    </row>
    <row r="1004" spans="1:18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1351</v>
      </c>
      <c r="H1004" s="99">
        <v>3440</v>
      </c>
      <c r="I1004" s="97">
        <v>3</v>
      </c>
      <c r="J1004" s="100">
        <f>นครพนม!F104</f>
        <v>700654.31</v>
      </c>
      <c r="K1004" s="101">
        <f>นครพนม!AN104</f>
        <v>1091722.7900000003</v>
      </c>
      <c r="L1004" s="102">
        <f>นครพนม!AO104</f>
        <v>544146.94999999995</v>
      </c>
      <c r="M1004" s="102">
        <f>นครพนม!AP104</f>
        <v>567626.48</v>
      </c>
      <c r="N1004" s="98"/>
      <c r="O1004" s="98"/>
      <c r="P1004" s="98"/>
      <c r="Q1004" s="90">
        <f t="shared" si="36"/>
        <v>-23479.530000000028</v>
      </c>
      <c r="R1004" s="91">
        <f t="shared" si="37"/>
        <v>158.18225290697674</v>
      </c>
    </row>
    <row r="1005" spans="1:18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1352</v>
      </c>
      <c r="H1005" s="99">
        <v>1937</v>
      </c>
      <c r="I1005" s="97">
        <v>2</v>
      </c>
      <c r="J1005" s="100">
        <f>นครพนม!F105</f>
        <v>357250.85</v>
      </c>
      <c r="K1005" s="101">
        <f>นครพนม!AN105</f>
        <v>400786.06999999995</v>
      </c>
      <c r="L1005" s="102">
        <f>นครพนม!AO105</f>
        <v>830827.94</v>
      </c>
      <c r="M1005" s="102">
        <f>นครพนม!AP105</f>
        <v>720186.77</v>
      </c>
      <c r="N1005" s="98"/>
      <c r="O1005" s="98"/>
      <c r="P1005" s="98"/>
      <c r="Q1005" s="90">
        <f t="shared" si="36"/>
        <v>110641.16999999993</v>
      </c>
      <c r="R1005" s="91">
        <f t="shared" si="37"/>
        <v>428.92511099638614</v>
      </c>
    </row>
    <row r="1006" spans="1:18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1353</v>
      </c>
      <c r="H1006" s="99">
        <v>2642</v>
      </c>
      <c r="I1006" s="97">
        <v>2</v>
      </c>
      <c r="J1006" s="100">
        <f>นครพนม!F106</f>
        <v>193317.98</v>
      </c>
      <c r="K1006" s="101">
        <f>นครพนม!AN106</f>
        <v>233122.02000000002</v>
      </c>
      <c r="L1006" s="102">
        <f>นครพนม!AO106</f>
        <v>644029.86</v>
      </c>
      <c r="M1006" s="102">
        <f>นครพนม!AP106</f>
        <v>608033.8899999999</v>
      </c>
      <c r="N1006" s="98"/>
      <c r="O1006" s="98"/>
      <c r="P1006" s="98"/>
      <c r="Q1006" s="90">
        <f t="shared" si="36"/>
        <v>35995.970000000088</v>
      </c>
      <c r="R1006" s="91">
        <f t="shared" si="37"/>
        <v>243.76603330809991</v>
      </c>
    </row>
    <row r="1007" spans="1:18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1354</v>
      </c>
      <c r="H1007" s="99">
        <v>2293</v>
      </c>
      <c r="I1007" s="97">
        <v>2</v>
      </c>
      <c r="J1007" s="100">
        <f>นครพนม!F107</f>
        <v>1204741.8</v>
      </c>
      <c r="K1007" s="101">
        <f>นครพนม!AN107</f>
        <v>1263950.06</v>
      </c>
      <c r="L1007" s="102">
        <f>นครพนม!AO107</f>
        <v>543180.03</v>
      </c>
      <c r="M1007" s="102">
        <f>นครพนม!AP107</f>
        <v>187642.86</v>
      </c>
      <c r="N1007" s="98"/>
      <c r="O1007" s="98"/>
      <c r="P1007" s="98"/>
      <c r="Q1007" s="90">
        <f t="shared" si="36"/>
        <v>355537.17000000004</v>
      </c>
      <c r="R1007" s="91">
        <f t="shared" si="37"/>
        <v>236.88618839947668</v>
      </c>
    </row>
    <row r="1008" spans="1:18" s="109" customFormat="1" x14ac:dyDescent="0.7">
      <c r="A1008" s="103">
        <v>7</v>
      </c>
      <c r="B1008" s="104" t="s">
        <v>44</v>
      </c>
      <c r="C1008" s="104"/>
      <c r="D1008" s="104"/>
      <c r="E1008" s="194" t="s">
        <v>63</v>
      </c>
      <c r="F1008" s="194"/>
      <c r="G1008" s="194" t="s">
        <v>552</v>
      </c>
      <c r="H1008" s="110">
        <f>SUM(H988:H1007)</f>
        <v>48894</v>
      </c>
      <c r="I1008" s="103"/>
      <c r="J1008" s="106">
        <f>SUM(J988:J1007)</f>
        <v>8268320.1100000003</v>
      </c>
      <c r="K1008" s="106">
        <f>SUM(K988:K1007)</f>
        <v>9664433.5300000012</v>
      </c>
      <c r="L1008" s="106">
        <f>SUM(L988:L1007)</f>
        <v>11641588.509999998</v>
      </c>
      <c r="M1008" s="106">
        <f>SUM(M988:M1007)</f>
        <v>9623893.5299999993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2017694.9799999986</v>
      </c>
      <c r="R1008" s="108">
        <f>L1008/H1008</f>
        <v>238.09850922403564</v>
      </c>
    </row>
    <row r="1009" spans="1:18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1355</v>
      </c>
      <c r="H1010" s="99">
        <v>2877</v>
      </c>
      <c r="I1010" s="97">
        <v>2</v>
      </c>
      <c r="J1010" s="100">
        <f>นครพนม!F108</f>
        <v>584036.93999999994</v>
      </c>
      <c r="K1010" s="101">
        <f>นครพนม!AN108</f>
        <v>620509.55999999994</v>
      </c>
      <c r="L1010" s="102">
        <f>นครพนม!AO108</f>
        <v>820174.47</v>
      </c>
      <c r="M1010" s="102">
        <f>นครพนม!AP108</f>
        <v>423073.77</v>
      </c>
      <c r="N1010" s="98"/>
      <c r="O1010" s="98"/>
      <c r="P1010" s="98"/>
      <c r="Q1010" s="90">
        <f t="shared" si="36"/>
        <v>397100.69999999995</v>
      </c>
      <c r="R1010" s="91">
        <f t="shared" si="37"/>
        <v>285.07976016684046</v>
      </c>
    </row>
    <row r="1011" spans="1:18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1356</v>
      </c>
      <c r="H1011" s="99">
        <v>2927</v>
      </c>
      <c r="I1011" s="97">
        <v>2</v>
      </c>
      <c r="J1011" s="100">
        <f>นครพนม!F109</f>
        <v>884430.58</v>
      </c>
      <c r="K1011" s="101">
        <f>นครพนม!AN109</f>
        <v>901031.92</v>
      </c>
      <c r="L1011" s="102">
        <f>นครพนม!AO109</f>
        <v>700163.85</v>
      </c>
      <c r="M1011" s="102">
        <f>นครพนม!AP109</f>
        <v>402080.05000000005</v>
      </c>
      <c r="N1011" s="98"/>
      <c r="O1011" s="98"/>
      <c r="P1011" s="98"/>
      <c r="Q1011" s="90">
        <f t="shared" si="36"/>
        <v>298083.79999999993</v>
      </c>
      <c r="R1011" s="91">
        <f t="shared" si="37"/>
        <v>239.20869490946362</v>
      </c>
    </row>
    <row r="1012" spans="1:18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1357</v>
      </c>
      <c r="H1012" s="99">
        <v>4184</v>
      </c>
      <c r="I1012" s="97">
        <v>3</v>
      </c>
      <c r="J1012" s="100">
        <f>นครพนม!F110</f>
        <v>600062.47</v>
      </c>
      <c r="K1012" s="101">
        <f>นครพนม!AN110</f>
        <v>622015.82999999996</v>
      </c>
      <c r="L1012" s="102">
        <f>นครพนม!AO110</f>
        <v>982309.53</v>
      </c>
      <c r="M1012" s="102">
        <f>นครพนม!AP110</f>
        <v>507626.69999999995</v>
      </c>
      <c r="N1012" s="98"/>
      <c r="O1012" s="98"/>
      <c r="P1012" s="98"/>
      <c r="Q1012" s="90">
        <f t="shared" si="36"/>
        <v>474682.83000000007</v>
      </c>
      <c r="R1012" s="91">
        <f t="shared" si="37"/>
        <v>234.77761233269598</v>
      </c>
    </row>
    <row r="1013" spans="1:18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1358</v>
      </c>
      <c r="H1013" s="99">
        <v>4677</v>
      </c>
      <c r="I1013" s="97">
        <v>4</v>
      </c>
      <c r="J1013" s="100">
        <f>นครพนม!F111</f>
        <v>549439.57999999996</v>
      </c>
      <c r="K1013" s="101">
        <f>นครพนม!AN111</f>
        <v>692010.69</v>
      </c>
      <c r="L1013" s="102">
        <f>นครพนม!AO111</f>
        <v>958924.73</v>
      </c>
      <c r="M1013" s="102">
        <f>นครพนม!AP111</f>
        <v>753231.73</v>
      </c>
      <c r="N1013" s="98"/>
      <c r="O1013" s="98"/>
      <c r="P1013" s="98"/>
      <c r="Q1013" s="90">
        <f t="shared" si="36"/>
        <v>205693</v>
      </c>
      <c r="R1013" s="91">
        <f t="shared" si="37"/>
        <v>205.02987598888177</v>
      </c>
    </row>
    <row r="1014" spans="1:18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1359</v>
      </c>
      <c r="H1014" s="99">
        <v>2227</v>
      </c>
      <c r="I1014" s="97">
        <v>2</v>
      </c>
      <c r="J1014" s="100">
        <f>นครพนม!F112</f>
        <v>559626.82999999996</v>
      </c>
      <c r="K1014" s="101">
        <f>นครพนม!AN112</f>
        <v>597246.74999999988</v>
      </c>
      <c r="L1014" s="102">
        <f>นครพนม!AO112</f>
        <v>718863.66999999993</v>
      </c>
      <c r="M1014" s="102">
        <f>นครพนม!AP112</f>
        <v>448489.41</v>
      </c>
      <c r="N1014" s="98"/>
      <c r="O1014" s="98"/>
      <c r="P1014" s="98"/>
      <c r="Q1014" s="90">
        <f t="shared" si="36"/>
        <v>270374.25999999995</v>
      </c>
      <c r="R1014" s="91">
        <f t="shared" si="37"/>
        <v>322.79464301751233</v>
      </c>
    </row>
    <row r="1015" spans="1:18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1360</v>
      </c>
      <c r="H1015" s="99">
        <v>815</v>
      </c>
      <c r="I1015" s="97">
        <v>1</v>
      </c>
      <c r="J1015" s="100">
        <f>นครพนม!F113</f>
        <v>644871.86</v>
      </c>
      <c r="K1015" s="101">
        <f>นครพนม!AN113</f>
        <v>667389.88</v>
      </c>
      <c r="L1015" s="102">
        <f>นครพนม!AO113</f>
        <v>730737.67999999993</v>
      </c>
      <c r="M1015" s="102">
        <f>นครพนม!AP113</f>
        <v>377004.88</v>
      </c>
      <c r="N1015" s="98"/>
      <c r="O1015" s="98"/>
      <c r="P1015" s="98"/>
      <c r="Q1015" s="90">
        <f t="shared" si="36"/>
        <v>353732.79999999993</v>
      </c>
      <c r="R1015" s="91">
        <f t="shared" si="37"/>
        <v>896.61065030674843</v>
      </c>
    </row>
    <row r="1016" spans="1:18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1361</v>
      </c>
      <c r="H1016" s="99">
        <v>3601</v>
      </c>
      <c r="I1016" s="97">
        <v>3</v>
      </c>
      <c r="J1016" s="100">
        <f>นครพนม!F114</f>
        <v>755472.33</v>
      </c>
      <c r="K1016" s="101">
        <f>นครพนม!AN114</f>
        <v>1109234.8799999999</v>
      </c>
      <c r="L1016" s="102">
        <f>นครพนม!AO114</f>
        <v>1307860.75</v>
      </c>
      <c r="M1016" s="102">
        <f>นครพนม!AP114</f>
        <v>537744.97</v>
      </c>
      <c r="N1016" s="98"/>
      <c r="O1016" s="98"/>
      <c r="P1016" s="98"/>
      <c r="Q1016" s="90">
        <f t="shared" si="36"/>
        <v>770115.78</v>
      </c>
      <c r="R1016" s="91">
        <f t="shared" si="37"/>
        <v>363.19376562066094</v>
      </c>
    </row>
    <row r="1017" spans="1:18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1362</v>
      </c>
      <c r="H1017" s="99">
        <v>2371</v>
      </c>
      <c r="I1017" s="97">
        <v>2</v>
      </c>
      <c r="J1017" s="100">
        <f>นครพนม!F115</f>
        <v>550761.05000000005</v>
      </c>
      <c r="K1017" s="101">
        <f>นครพนม!AN115</f>
        <v>590336.81000000006</v>
      </c>
      <c r="L1017" s="102">
        <f>นครพนม!AO115</f>
        <v>607792.37</v>
      </c>
      <c r="M1017" s="102">
        <f>นครพนม!AP115</f>
        <v>509487.02</v>
      </c>
      <c r="N1017" s="98"/>
      <c r="O1017" s="98"/>
      <c r="P1017" s="98"/>
      <c r="Q1017" s="90">
        <f t="shared" si="36"/>
        <v>98305.349999999977</v>
      </c>
      <c r="R1017" s="91">
        <f t="shared" si="37"/>
        <v>256.34431463517501</v>
      </c>
    </row>
    <row r="1018" spans="1:18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1363</v>
      </c>
      <c r="H1018" s="99">
        <v>1293</v>
      </c>
      <c r="I1018" s="97">
        <v>1</v>
      </c>
      <c r="J1018" s="100">
        <f>นครพนม!F116</f>
        <v>532492.26</v>
      </c>
      <c r="K1018" s="101">
        <f>นครพนม!AN116</f>
        <v>579919.48</v>
      </c>
      <c r="L1018" s="102">
        <f>นครพนม!AO116</f>
        <v>692399.56</v>
      </c>
      <c r="M1018" s="102">
        <f>นครพนม!AP116</f>
        <v>423701.01</v>
      </c>
      <c r="N1018" s="98"/>
      <c r="O1018" s="98"/>
      <c r="P1018" s="98"/>
      <c r="Q1018" s="90">
        <f t="shared" si="36"/>
        <v>268698.55000000005</v>
      </c>
      <c r="R1018" s="91">
        <f t="shared" si="37"/>
        <v>535.49849961330244</v>
      </c>
    </row>
    <row r="1019" spans="1:18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1364</v>
      </c>
      <c r="H1019" s="99">
        <v>3237</v>
      </c>
      <c r="I1019" s="97">
        <v>3</v>
      </c>
      <c r="J1019" s="100">
        <f>นครพนม!F117</f>
        <v>619881</v>
      </c>
      <c r="K1019" s="101">
        <f>นครพนม!AN117</f>
        <v>653296.37</v>
      </c>
      <c r="L1019" s="102">
        <f>นครพนม!AO117</f>
        <v>931200.75</v>
      </c>
      <c r="M1019" s="102">
        <f>นครพนม!AP117</f>
        <v>771247.21000000008</v>
      </c>
      <c r="N1019" s="98"/>
      <c r="O1019" s="98"/>
      <c r="P1019" s="98"/>
      <c r="Q1019" s="90">
        <f t="shared" si="36"/>
        <v>159953.53999999992</v>
      </c>
      <c r="R1019" s="91">
        <f t="shared" si="37"/>
        <v>287.67400370713625</v>
      </c>
    </row>
    <row r="1020" spans="1:18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1365</v>
      </c>
      <c r="H1020" s="99">
        <v>1500</v>
      </c>
      <c r="I1020" s="97">
        <v>1</v>
      </c>
      <c r="J1020" s="100">
        <f>นครพนม!F118</f>
        <v>525855.44999999995</v>
      </c>
      <c r="K1020" s="101">
        <f>นครพนม!AN118</f>
        <v>582343.86</v>
      </c>
      <c r="L1020" s="102">
        <f>นครพนม!AO118</f>
        <v>801019.68</v>
      </c>
      <c r="M1020" s="102">
        <f>นครพนม!AP118</f>
        <v>438283.52000000002</v>
      </c>
      <c r="N1020" s="98"/>
      <c r="O1020" s="98"/>
      <c r="P1020" s="98"/>
      <c r="Q1020" s="90">
        <f t="shared" si="36"/>
        <v>362736.16000000003</v>
      </c>
      <c r="R1020" s="91">
        <f t="shared" si="37"/>
        <v>534.01312000000007</v>
      </c>
    </row>
    <row r="1021" spans="1:18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1366</v>
      </c>
      <c r="H1021" s="99">
        <v>2077</v>
      </c>
      <c r="I1021" s="97">
        <v>2</v>
      </c>
      <c r="J1021" s="100">
        <f>นครพนม!F119</f>
        <v>496999.6</v>
      </c>
      <c r="K1021" s="101">
        <f>นครพนม!AN119</f>
        <v>547664.46</v>
      </c>
      <c r="L1021" s="102">
        <f>นครพนม!AO119</f>
        <v>839829.64999999991</v>
      </c>
      <c r="M1021" s="102">
        <f>นครพนม!AP119</f>
        <v>395707.78</v>
      </c>
      <c r="N1021" s="98"/>
      <c r="O1021" s="98"/>
      <c r="P1021" s="98"/>
      <c r="Q1021" s="90">
        <f t="shared" si="36"/>
        <v>444121.86999999988</v>
      </c>
      <c r="R1021" s="91">
        <f t="shared" si="37"/>
        <v>404.34744824265766</v>
      </c>
    </row>
    <row r="1022" spans="1:18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1367</v>
      </c>
      <c r="H1022" s="99">
        <v>2981</v>
      </c>
      <c r="I1022" s="97">
        <v>2</v>
      </c>
      <c r="J1022" s="100">
        <f>นครพนม!F120</f>
        <v>542663.91</v>
      </c>
      <c r="K1022" s="101">
        <f>นครพนม!AN120</f>
        <v>588018.39</v>
      </c>
      <c r="L1022" s="102">
        <f>นครพนม!AO120</f>
        <v>859215.28</v>
      </c>
      <c r="M1022" s="102">
        <f>นครพนม!AP120</f>
        <v>495554.31</v>
      </c>
      <c r="N1022" s="98"/>
      <c r="O1022" s="98"/>
      <c r="P1022" s="98"/>
      <c r="Q1022" s="90">
        <f t="shared" si="36"/>
        <v>363660.97000000003</v>
      </c>
      <c r="R1022" s="91">
        <f t="shared" si="37"/>
        <v>288.23055350553506</v>
      </c>
    </row>
    <row r="1023" spans="1:18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1368</v>
      </c>
      <c r="H1023" s="99">
        <v>2573</v>
      </c>
      <c r="I1023" s="97">
        <v>2</v>
      </c>
      <c r="J1023" s="100">
        <f>นครพนม!F121</f>
        <v>635891.85</v>
      </c>
      <c r="K1023" s="101">
        <f>นครพนม!AN121</f>
        <v>434740.01</v>
      </c>
      <c r="L1023" s="102">
        <f>นครพนม!AO121</f>
        <v>908866.72</v>
      </c>
      <c r="M1023" s="102">
        <f>นครพนม!AP121</f>
        <v>580313.95000000007</v>
      </c>
      <c r="N1023" s="98"/>
      <c r="O1023" s="98"/>
      <c r="P1023" s="98"/>
      <c r="Q1023" s="90">
        <f t="shared" si="36"/>
        <v>328552.7699999999</v>
      </c>
      <c r="R1023" s="91">
        <f t="shared" si="37"/>
        <v>353.23230470268169</v>
      </c>
    </row>
    <row r="1024" spans="1:18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1369</v>
      </c>
      <c r="H1024" s="99">
        <v>1978</v>
      </c>
      <c r="I1024" s="97">
        <v>2</v>
      </c>
      <c r="J1024" s="100">
        <f>นครพนม!F122</f>
        <v>413490.81</v>
      </c>
      <c r="K1024" s="101">
        <f>นครพนม!AN122</f>
        <v>624648.52</v>
      </c>
      <c r="L1024" s="102">
        <f>นครพนม!AO122</f>
        <v>604582.5</v>
      </c>
      <c r="M1024" s="102">
        <f>นครพนม!AP122</f>
        <v>341523.54</v>
      </c>
      <c r="N1024" s="98"/>
      <c r="O1024" s="98"/>
      <c r="P1024" s="98"/>
      <c r="Q1024" s="90">
        <f t="shared" si="36"/>
        <v>263058.96000000002</v>
      </c>
      <c r="R1024" s="91">
        <f t="shared" si="37"/>
        <v>305.65343781597574</v>
      </c>
    </row>
    <row r="1025" spans="1:18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1370</v>
      </c>
      <c r="H1025" s="99">
        <v>2350</v>
      </c>
      <c r="I1025" s="97">
        <v>2</v>
      </c>
      <c r="J1025" s="100">
        <f>นครพนม!F123</f>
        <v>767524.1</v>
      </c>
      <c r="K1025" s="101">
        <f>นครพนม!AN123</f>
        <v>809339.7</v>
      </c>
      <c r="L1025" s="102">
        <f>นครพนม!AO123</f>
        <v>1089063.6299999999</v>
      </c>
      <c r="M1025" s="102">
        <f>นครพนม!AP123</f>
        <v>480216.16</v>
      </c>
      <c r="N1025" s="98"/>
      <c r="O1025" s="98"/>
      <c r="P1025" s="98"/>
      <c r="Q1025" s="90">
        <f t="shared" si="36"/>
        <v>608847.47</v>
      </c>
      <c r="R1025" s="91">
        <f t="shared" si="37"/>
        <v>463.43133191489358</v>
      </c>
    </row>
    <row r="1026" spans="1:18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1371</v>
      </c>
      <c r="H1026" s="99">
        <v>1698</v>
      </c>
      <c r="I1026" s="97">
        <v>2</v>
      </c>
      <c r="J1026" s="100">
        <f>นครพนม!F124</f>
        <v>421085.5</v>
      </c>
      <c r="K1026" s="101">
        <f>นครพนม!AN124</f>
        <v>727830.9800000001</v>
      </c>
      <c r="L1026" s="102">
        <f>นครพนม!AO124</f>
        <v>492054.05</v>
      </c>
      <c r="M1026" s="102">
        <f>นครพนม!AP124</f>
        <v>183050.25</v>
      </c>
      <c r="N1026" s="98"/>
      <c r="O1026" s="98"/>
      <c r="P1026" s="98"/>
      <c r="Q1026" s="90">
        <f t="shared" si="36"/>
        <v>309003.8</v>
      </c>
      <c r="R1026" s="91">
        <f t="shared" si="37"/>
        <v>289.78448174322733</v>
      </c>
    </row>
    <row r="1027" spans="1:18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1372</v>
      </c>
      <c r="H1027" s="99">
        <v>2110</v>
      </c>
      <c r="I1027" s="97">
        <v>2</v>
      </c>
      <c r="J1027" s="100">
        <f>นครพนม!F125</f>
        <v>665369.04</v>
      </c>
      <c r="K1027" s="101">
        <f>นครพนม!AN125</f>
        <v>710507.69000000006</v>
      </c>
      <c r="L1027" s="102">
        <f>นครพนม!AO125</f>
        <v>946768.35</v>
      </c>
      <c r="M1027" s="102">
        <f>นครพนม!AP125</f>
        <v>470576.22000000003</v>
      </c>
      <c r="N1027" s="98"/>
      <c r="O1027" s="98"/>
      <c r="P1027" s="98"/>
      <c r="Q1027" s="90">
        <f t="shared" si="36"/>
        <v>476192.12999999995</v>
      </c>
      <c r="R1027" s="91">
        <f t="shared" si="37"/>
        <v>448.70537914691943</v>
      </c>
    </row>
    <row r="1028" spans="1:18" s="109" customForma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10749955.16</v>
      </c>
      <c r="K1028" s="141">
        <f>SUM(K1009:K1027)</f>
        <v>12058085.779999999</v>
      </c>
      <c r="L1028" s="106">
        <f>SUM(L1009:L1027)</f>
        <v>14991827.220000001</v>
      </c>
      <c r="M1028" s="106">
        <f>SUM(M1009:M1027)</f>
        <v>8538912.4800000004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6452914.7400000002</v>
      </c>
      <c r="R1028" s="108">
        <f>L1028/H1028</f>
        <v>329.66459715014514</v>
      </c>
    </row>
    <row r="1029" spans="1:18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1373</v>
      </c>
      <c r="H1030" s="99">
        <v>3653</v>
      </c>
      <c r="I1030" s="97">
        <v>3</v>
      </c>
      <c r="J1030" s="100">
        <f>นครพนม!F126</f>
        <v>503357.51</v>
      </c>
      <c r="K1030" s="101">
        <f>นครพนม!AN126</f>
        <v>720720.74</v>
      </c>
      <c r="L1030" s="102">
        <f>นครพนม!AO126</f>
        <v>790976.3899999999</v>
      </c>
      <c r="M1030" s="102">
        <f>นครพนม!AP126</f>
        <v>668797.37</v>
      </c>
      <c r="N1030" s="98"/>
      <c r="O1030" s="98"/>
      <c r="P1030" s="98"/>
      <c r="Q1030" s="90">
        <f t="shared" ref="Q1030:Q1067" si="38">L1030-M1030</f>
        <v>122179.0199999999</v>
      </c>
      <c r="R1030" s="91">
        <f t="shared" ref="R1030:R1068" si="39">L1030/H1030</f>
        <v>216.52789214344372</v>
      </c>
    </row>
    <row r="1031" spans="1:18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1374</v>
      </c>
      <c r="H1031" s="99">
        <v>1433</v>
      </c>
      <c r="I1031" s="97">
        <v>1</v>
      </c>
      <c r="J1031" s="100">
        <f>นครพนม!F127</f>
        <v>331688.44</v>
      </c>
      <c r="K1031" s="101">
        <f>นครพนม!AN127</f>
        <v>453818.15</v>
      </c>
      <c r="L1031" s="102">
        <f>นครพนม!AO127</f>
        <v>570376.73</v>
      </c>
      <c r="M1031" s="102">
        <f>นครพนม!AP127</f>
        <v>411215.33999999997</v>
      </c>
      <c r="N1031" s="98"/>
      <c r="O1031" s="98"/>
      <c r="P1031" s="98"/>
      <c r="Q1031" s="90">
        <f t="shared" si="38"/>
        <v>159161.39000000001</v>
      </c>
      <c r="R1031" s="91">
        <f t="shared" si="39"/>
        <v>398.0298185624564</v>
      </c>
    </row>
    <row r="1032" spans="1:18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1375</v>
      </c>
      <c r="H1032" s="99">
        <v>2145</v>
      </c>
      <c r="I1032" s="97">
        <v>2</v>
      </c>
      <c r="J1032" s="100">
        <f>นครพนม!F128</f>
        <v>526835.85</v>
      </c>
      <c r="K1032" s="101">
        <f>นครพนม!AN128</f>
        <v>847280.59</v>
      </c>
      <c r="L1032" s="102">
        <f>นครพนม!AO128</f>
        <v>766316.48</v>
      </c>
      <c r="M1032" s="102">
        <f>นครพนม!AP128</f>
        <v>714600.0199999999</v>
      </c>
      <c r="N1032" s="98"/>
      <c r="O1032" s="98"/>
      <c r="P1032" s="98"/>
      <c r="Q1032" s="90">
        <f t="shared" si="38"/>
        <v>51716.460000000079</v>
      </c>
      <c r="R1032" s="91">
        <f t="shared" si="39"/>
        <v>357.25710023310023</v>
      </c>
    </row>
    <row r="1033" spans="1:18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1376</v>
      </c>
      <c r="H1033" s="99">
        <v>2238</v>
      </c>
      <c r="I1033" s="97">
        <v>2</v>
      </c>
      <c r="J1033" s="100">
        <f>นครพนม!F129</f>
        <v>332500.71000000002</v>
      </c>
      <c r="K1033" s="101">
        <f>นครพนม!AN129</f>
        <v>374761.74</v>
      </c>
      <c r="L1033" s="102">
        <f>นครพนม!AO129</f>
        <v>642226.5</v>
      </c>
      <c r="M1033" s="102">
        <f>นครพนม!AP129</f>
        <v>500487.10000000003</v>
      </c>
      <c r="N1033" s="98"/>
      <c r="O1033" s="98"/>
      <c r="P1033" s="98"/>
      <c r="Q1033" s="90">
        <f t="shared" si="38"/>
        <v>141739.39999999997</v>
      </c>
      <c r="R1033" s="91">
        <f t="shared" si="39"/>
        <v>286.96447721179624</v>
      </c>
    </row>
    <row r="1034" spans="1:18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1377</v>
      </c>
      <c r="H1034" s="99">
        <v>2480</v>
      </c>
      <c r="I1034" s="97">
        <v>2</v>
      </c>
      <c r="J1034" s="100">
        <f>นครพนม!F130</f>
        <v>437219.62</v>
      </c>
      <c r="K1034" s="101">
        <f>นครพนม!AN130</f>
        <v>509899.04</v>
      </c>
      <c r="L1034" s="102">
        <f>นครพนม!AO130</f>
        <v>240757.61000000002</v>
      </c>
      <c r="M1034" s="102">
        <f>นครพนม!AP130</f>
        <v>181210.19</v>
      </c>
      <c r="N1034" s="98"/>
      <c r="O1034" s="98"/>
      <c r="P1034" s="98"/>
      <c r="Q1034" s="90">
        <f t="shared" si="38"/>
        <v>59547.420000000013</v>
      </c>
      <c r="R1034" s="91">
        <f t="shared" si="39"/>
        <v>97.079681451612913</v>
      </c>
    </row>
    <row r="1035" spans="1:18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1378</v>
      </c>
      <c r="H1035" s="99">
        <v>3442</v>
      </c>
      <c r="I1035" s="97">
        <v>3</v>
      </c>
      <c r="J1035" s="100">
        <f>นครพนม!F131</f>
        <v>656020.03</v>
      </c>
      <c r="K1035" s="101">
        <f>นครพนม!AN131</f>
        <v>763045.68</v>
      </c>
      <c r="L1035" s="102">
        <f>นครพนม!AO131</f>
        <v>860274.66999999993</v>
      </c>
      <c r="M1035" s="102">
        <f>นครพนม!AP131</f>
        <v>663438.19000000006</v>
      </c>
      <c r="N1035" s="98"/>
      <c r="O1035" s="98"/>
      <c r="P1035" s="98"/>
      <c r="Q1035" s="90">
        <f t="shared" si="38"/>
        <v>196836.47999999986</v>
      </c>
      <c r="R1035" s="91">
        <f t="shared" si="39"/>
        <v>249.93453515398022</v>
      </c>
    </row>
    <row r="1036" spans="1:18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1379</v>
      </c>
      <c r="H1036" s="99">
        <v>3463</v>
      </c>
      <c r="I1036" s="97">
        <v>3</v>
      </c>
      <c r="J1036" s="100">
        <f>นครพนม!F132</f>
        <v>705630.22</v>
      </c>
      <c r="K1036" s="101">
        <f>นครพนม!AN132</f>
        <v>727647.17999999993</v>
      </c>
      <c r="L1036" s="102">
        <f>นครพนม!AO132</f>
        <v>962682.62</v>
      </c>
      <c r="M1036" s="102">
        <f>นครพนม!AP132</f>
        <v>716778.49</v>
      </c>
      <c r="N1036" s="98"/>
      <c r="O1036" s="98"/>
      <c r="P1036" s="98"/>
      <c r="Q1036" s="90">
        <f t="shared" si="38"/>
        <v>245904.13</v>
      </c>
      <c r="R1036" s="91">
        <f t="shared" si="39"/>
        <v>277.99093849263642</v>
      </c>
    </row>
    <row r="1037" spans="1:18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1380</v>
      </c>
      <c r="H1037" s="99">
        <v>3634</v>
      </c>
      <c r="I1037" s="97">
        <v>3</v>
      </c>
      <c r="J1037" s="100">
        <f>นครพนม!F133</f>
        <v>544872.44999999995</v>
      </c>
      <c r="K1037" s="101">
        <f>นครพนม!AN133</f>
        <v>758125.62999999989</v>
      </c>
      <c r="L1037" s="102">
        <f>นครพนม!AO133</f>
        <v>737712.51</v>
      </c>
      <c r="M1037" s="102">
        <f>นครพนม!AP133</f>
        <v>729037.73</v>
      </c>
      <c r="N1037" s="98"/>
      <c r="O1037" s="98"/>
      <c r="P1037" s="98"/>
      <c r="Q1037" s="90">
        <f t="shared" si="38"/>
        <v>8674.7800000000279</v>
      </c>
      <c r="R1037" s="91">
        <f t="shared" si="39"/>
        <v>203.00289212988443</v>
      </c>
    </row>
    <row r="1038" spans="1:18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1381</v>
      </c>
      <c r="H1038" s="99">
        <v>4283</v>
      </c>
      <c r="I1038" s="97">
        <v>3</v>
      </c>
      <c r="J1038" s="100">
        <f>นครพนม!F134</f>
        <v>422726.41</v>
      </c>
      <c r="K1038" s="101">
        <f>นครพนม!AN134</f>
        <v>605878.36</v>
      </c>
      <c r="L1038" s="102">
        <f>นครพนม!AO134</f>
        <v>674913.51</v>
      </c>
      <c r="M1038" s="102">
        <f>นครพนม!AP134</f>
        <v>674099.43</v>
      </c>
      <c r="N1038" s="98"/>
      <c r="O1038" s="98"/>
      <c r="P1038" s="98"/>
      <c r="Q1038" s="90">
        <f t="shared" si="38"/>
        <v>814.07999999995809</v>
      </c>
      <c r="R1038" s="91">
        <f t="shared" si="39"/>
        <v>157.57961942563625</v>
      </c>
    </row>
    <row r="1039" spans="1:18" s="109" customForma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4460851.24</v>
      </c>
      <c r="K1039" s="106">
        <f>SUM(K1029:K1038)</f>
        <v>5761177.1100000003</v>
      </c>
      <c r="L1039" s="106">
        <f>SUM(L1029:L1038)</f>
        <v>6246237.0199999986</v>
      </c>
      <c r="M1039" s="106">
        <f>SUM(M1029:M1038)</f>
        <v>5259663.8599999994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986573.15999999922</v>
      </c>
      <c r="R1039" s="108">
        <f>L1039/H1039</f>
        <v>233.32101976018822</v>
      </c>
    </row>
    <row r="1040" spans="1:18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1382</v>
      </c>
      <c r="H1041" s="99">
        <v>2029</v>
      </c>
      <c r="I1041" s="97">
        <v>2</v>
      </c>
      <c r="J1041" s="100">
        <f>นครพนม!F135</f>
        <v>531752.92000000004</v>
      </c>
      <c r="K1041" s="101">
        <f>นครพนม!AN135</f>
        <v>657807.88</v>
      </c>
      <c r="L1041" s="102">
        <f>นครพนม!AO135</f>
        <v>787785.87</v>
      </c>
      <c r="M1041" s="102">
        <f>นครพนม!AP135</f>
        <v>492685.88</v>
      </c>
      <c r="N1041" s="98"/>
      <c r="O1041" s="98"/>
      <c r="P1041" s="98"/>
      <c r="R1041" s="91">
        <f t="shared" si="39"/>
        <v>388.26311976343027</v>
      </c>
    </row>
    <row r="1042" spans="1:18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1383</v>
      </c>
      <c r="H1042" s="99">
        <v>3205</v>
      </c>
      <c r="I1042" s="97">
        <v>3</v>
      </c>
      <c r="J1042" s="100">
        <f>นครพนม!F136</f>
        <v>307289.32</v>
      </c>
      <c r="K1042" s="101">
        <f>นครพนม!AN136</f>
        <v>1061551.42</v>
      </c>
      <c r="L1042" s="102">
        <f>นครพนม!AO136</f>
        <v>564338.96</v>
      </c>
      <c r="M1042" s="102">
        <f>นครพนม!AP136</f>
        <v>444810.01</v>
      </c>
      <c r="N1042" s="98"/>
      <c r="O1042" s="98"/>
      <c r="P1042" s="98"/>
      <c r="Q1042" s="90">
        <f t="shared" si="38"/>
        <v>119528.94999999995</v>
      </c>
      <c r="R1042" s="91">
        <f t="shared" si="39"/>
        <v>176.08079875195006</v>
      </c>
    </row>
    <row r="1043" spans="1:18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1384</v>
      </c>
      <c r="H1043" s="99">
        <v>1268</v>
      </c>
      <c r="I1043" s="97">
        <v>1</v>
      </c>
      <c r="J1043" s="100">
        <f>นครพนม!F137</f>
        <v>467526.37</v>
      </c>
      <c r="K1043" s="101">
        <f>นครพนม!AN137</f>
        <v>677919.04</v>
      </c>
      <c r="L1043" s="102">
        <f>นครพนม!AO137</f>
        <v>175296.48</v>
      </c>
      <c r="M1043" s="102">
        <f>นครพนม!AP137</f>
        <v>99453.989999999991</v>
      </c>
      <c r="N1043" s="98"/>
      <c r="O1043" s="98"/>
      <c r="P1043" s="98"/>
      <c r="Q1043" s="90">
        <f t="shared" si="38"/>
        <v>75842.49000000002</v>
      </c>
      <c r="R1043" s="91">
        <f t="shared" si="39"/>
        <v>138.24643533123029</v>
      </c>
    </row>
    <row r="1044" spans="1:18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1385</v>
      </c>
      <c r="H1044" s="99">
        <v>2239</v>
      </c>
      <c r="I1044" s="97">
        <v>2</v>
      </c>
      <c r="J1044" s="100">
        <f>นครพนม!F138</f>
        <v>270130.59000000003</v>
      </c>
      <c r="K1044" s="101">
        <f>นครพนม!AN138</f>
        <v>816012.59000000008</v>
      </c>
      <c r="L1044" s="102">
        <f>นครพนม!AO138</f>
        <v>281939.17000000004</v>
      </c>
      <c r="M1044" s="102">
        <f>นครพนม!AP138</f>
        <v>144737</v>
      </c>
      <c r="N1044" s="98"/>
      <c r="O1044" s="98"/>
      <c r="P1044" s="98"/>
      <c r="Q1044" s="90">
        <f t="shared" si="38"/>
        <v>137202.17000000004</v>
      </c>
      <c r="R1044" s="91">
        <f t="shared" si="39"/>
        <v>125.92191603394375</v>
      </c>
    </row>
    <row r="1045" spans="1:18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1386</v>
      </c>
      <c r="H1045" s="99">
        <v>4836</v>
      </c>
      <c r="I1045" s="97">
        <v>4</v>
      </c>
      <c r="J1045" s="100">
        <f>นครพนม!F139</f>
        <v>932795.81</v>
      </c>
      <c r="K1045" s="101">
        <f>นครพนม!AN139</f>
        <v>1344291.35</v>
      </c>
      <c r="L1045" s="102">
        <f>นครพนม!AO139</f>
        <v>1023714.4500000001</v>
      </c>
      <c r="M1045" s="102">
        <f>นครพนม!AP139</f>
        <v>604434.24</v>
      </c>
      <c r="N1045" s="98"/>
      <c r="O1045" s="98"/>
      <c r="P1045" s="98"/>
      <c r="Q1045" s="90">
        <f t="shared" si="38"/>
        <v>419280.21000000008</v>
      </c>
      <c r="R1045" s="91">
        <f t="shared" si="39"/>
        <v>211.68619727047147</v>
      </c>
    </row>
    <row r="1046" spans="1:18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1387</v>
      </c>
      <c r="H1046" s="99">
        <v>4185</v>
      </c>
      <c r="I1046" s="97">
        <v>3</v>
      </c>
      <c r="J1046" s="100">
        <f>นครพนม!F140</f>
        <v>467240.89</v>
      </c>
      <c r="K1046" s="101">
        <f>นครพนม!AN140</f>
        <v>1024726.86</v>
      </c>
      <c r="L1046" s="102">
        <f>นครพนม!AO140</f>
        <v>483278.09</v>
      </c>
      <c r="M1046" s="102">
        <f>นครพนม!AP140</f>
        <v>156877.95000000001</v>
      </c>
      <c r="N1046" s="98"/>
      <c r="O1046" s="98"/>
      <c r="P1046" s="98"/>
      <c r="Q1046" s="90">
        <f t="shared" si="38"/>
        <v>326400.14</v>
      </c>
      <c r="R1046" s="91">
        <f t="shared" si="39"/>
        <v>115.47863560334528</v>
      </c>
    </row>
    <row r="1047" spans="1:18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1388</v>
      </c>
      <c r="H1047" s="99">
        <v>4152</v>
      </c>
      <c r="I1047" s="97">
        <v>3</v>
      </c>
      <c r="J1047" s="100">
        <f>นครพนม!F141</f>
        <v>724577.43</v>
      </c>
      <c r="K1047" s="101">
        <f>นครพนม!AN141</f>
        <v>1519405.13</v>
      </c>
      <c r="L1047" s="102">
        <f>นครพนม!AO141</f>
        <v>703322.13</v>
      </c>
      <c r="M1047" s="102">
        <f>นครพนม!AP141</f>
        <v>401260.3</v>
      </c>
      <c r="N1047" s="98"/>
      <c r="O1047" s="98"/>
      <c r="P1047" s="98"/>
      <c r="Q1047" s="90">
        <f t="shared" si="38"/>
        <v>302061.83</v>
      </c>
      <c r="R1047" s="91">
        <f t="shared" si="39"/>
        <v>169.39357658959537</v>
      </c>
    </row>
    <row r="1048" spans="1:18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1389</v>
      </c>
      <c r="H1048" s="99">
        <v>2523</v>
      </c>
      <c r="I1048" s="97">
        <v>2</v>
      </c>
      <c r="J1048" s="100">
        <f>นครพนม!F142</f>
        <v>478272.9</v>
      </c>
      <c r="K1048" s="100">
        <f>นครพนม!AN142</f>
        <v>542022.74</v>
      </c>
      <c r="L1048" s="102">
        <f>นครพนม!AO142</f>
        <v>870928.2</v>
      </c>
      <c r="M1048" s="102">
        <f>นครพนม!AP142</f>
        <v>689765.65</v>
      </c>
      <c r="N1048" s="98"/>
      <c r="O1048" s="98"/>
      <c r="P1048" s="98"/>
      <c r="Q1048" s="90">
        <f t="shared" si="38"/>
        <v>181162.54999999993</v>
      </c>
      <c r="R1048" s="91">
        <f t="shared" si="39"/>
        <v>345.19548156956</v>
      </c>
    </row>
    <row r="1049" spans="1:18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1390</v>
      </c>
      <c r="H1049" s="99">
        <v>3309</v>
      </c>
      <c r="I1049" s="97">
        <v>3</v>
      </c>
      <c r="J1049" s="100">
        <f>นครพนม!F143</f>
        <v>261117.06</v>
      </c>
      <c r="K1049" s="100">
        <f>นครพนม!AN143</f>
        <v>263977.31</v>
      </c>
      <c r="L1049" s="102">
        <f>นครพนม!AO143</f>
        <v>402260.64</v>
      </c>
      <c r="M1049" s="102">
        <f>นครพนม!AP143</f>
        <v>635665.75999999989</v>
      </c>
      <c r="N1049" s="98"/>
      <c r="O1049" s="98"/>
      <c r="P1049" s="98"/>
      <c r="Q1049" s="90">
        <f t="shared" si="38"/>
        <v>-233405.11999999988</v>
      </c>
      <c r="R1049" s="91">
        <f t="shared" si="39"/>
        <v>121.56562103354489</v>
      </c>
    </row>
    <row r="1050" spans="1:18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1391</v>
      </c>
      <c r="H1050" s="99">
        <v>3484</v>
      </c>
      <c r="I1050" s="97">
        <v>3</v>
      </c>
      <c r="J1050" s="100">
        <f>นครพนม!F144</f>
        <v>518774.77</v>
      </c>
      <c r="K1050" s="101">
        <f>นครพนม!AN144</f>
        <v>659740.17000000004</v>
      </c>
      <c r="L1050" s="102">
        <f>นครพนม!AO144</f>
        <v>453125.88</v>
      </c>
      <c r="M1050" s="102">
        <f>นครพนม!AP144</f>
        <v>281209.91000000003</v>
      </c>
      <c r="N1050" s="98"/>
      <c r="O1050" s="98"/>
      <c r="P1050" s="98"/>
      <c r="Q1050" s="90">
        <f t="shared" si="38"/>
        <v>171915.96999999997</v>
      </c>
      <c r="R1050" s="91">
        <f t="shared" si="39"/>
        <v>130.05909299655568</v>
      </c>
    </row>
    <row r="1051" spans="1:18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1392</v>
      </c>
      <c r="H1051" s="99">
        <v>3542</v>
      </c>
      <c r="I1051" s="97">
        <v>3</v>
      </c>
      <c r="J1051" s="100">
        <f>นครพนม!F145</f>
        <v>983628.97</v>
      </c>
      <c r="K1051" s="101">
        <f>นครพนม!AN145</f>
        <v>1042358.83</v>
      </c>
      <c r="L1051" s="102">
        <f>นครพนม!AO145</f>
        <v>606742.80000000005</v>
      </c>
      <c r="M1051" s="102">
        <f>นครพนม!AP145</f>
        <v>336947.29</v>
      </c>
      <c r="N1051" s="98"/>
      <c r="O1051" s="98"/>
      <c r="P1051" s="98"/>
      <c r="Q1051" s="90">
        <f t="shared" si="38"/>
        <v>269795.51000000007</v>
      </c>
      <c r="R1051" s="91">
        <f t="shared" si="39"/>
        <v>171.29949181253531</v>
      </c>
    </row>
    <row r="1052" spans="1:18" s="109" customForma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5943107.0300000003</v>
      </c>
      <c r="K1052" s="141">
        <f>SUM(K1040:K1051)</f>
        <v>9609813.3200000003</v>
      </c>
      <c r="L1052" s="106">
        <f>SUM(L1040:L1051)</f>
        <v>6352732.669999999</v>
      </c>
      <c r="M1052" s="106">
        <f>SUM(M1040:M1051)</f>
        <v>4287847.9799999995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2064884.6899999995</v>
      </c>
      <c r="R1052" s="108">
        <f>L1052/H1052</f>
        <v>182.69678678246862</v>
      </c>
    </row>
    <row r="1053" spans="1:18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1393</v>
      </c>
      <c r="H1054" s="99">
        <v>2245</v>
      </c>
      <c r="I1054" s="97">
        <v>2</v>
      </c>
      <c r="J1054" s="100">
        <f>นครพนม!F146</f>
        <v>579403.53</v>
      </c>
      <c r="K1054" s="101">
        <f>นครพนม!AN146</f>
        <v>982804.25</v>
      </c>
      <c r="L1054" s="102">
        <f>นครพนม!AO146</f>
        <v>868893.31</v>
      </c>
      <c r="M1054" s="102">
        <f>นครพนม!AP146</f>
        <v>448512.93000000005</v>
      </c>
      <c r="N1054" s="98"/>
      <c r="O1054" s="98"/>
      <c r="P1054" s="98"/>
      <c r="Q1054" s="90">
        <f t="shared" si="38"/>
        <v>420380.38</v>
      </c>
      <c r="R1054" s="91">
        <f t="shared" si="39"/>
        <v>387.03488195991093</v>
      </c>
    </row>
    <row r="1055" spans="1:18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1394</v>
      </c>
      <c r="H1055" s="99">
        <v>3530</v>
      </c>
      <c r="I1055" s="97">
        <v>3</v>
      </c>
      <c r="J1055" s="100">
        <f>นครพนม!F147</f>
        <v>532174.14</v>
      </c>
      <c r="K1055" s="101">
        <f>นครพนม!AN147</f>
        <v>657216.08000000007</v>
      </c>
      <c r="L1055" s="102">
        <f>นครพนม!AO147</f>
        <v>1189067.8599999999</v>
      </c>
      <c r="M1055" s="102">
        <f>นครพนม!AP147</f>
        <v>595938.02</v>
      </c>
      <c r="N1055" s="98"/>
      <c r="O1055" s="98"/>
      <c r="P1055" s="98"/>
      <c r="Q1055" s="90">
        <f t="shared" si="38"/>
        <v>593129.83999999985</v>
      </c>
      <c r="R1055" s="91">
        <f t="shared" si="39"/>
        <v>336.84641926345603</v>
      </c>
    </row>
    <row r="1056" spans="1:18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1395</v>
      </c>
      <c r="H1056" s="99">
        <v>4925</v>
      </c>
      <c r="I1056" s="97">
        <v>4</v>
      </c>
      <c r="J1056" s="100">
        <f>นครพนม!F148</f>
        <v>537322.02</v>
      </c>
      <c r="K1056" s="101">
        <f>นครพนม!AN148</f>
        <v>559393.03</v>
      </c>
      <c r="L1056" s="102">
        <f>นครพนม!AO148</f>
        <v>843596.98</v>
      </c>
      <c r="M1056" s="102">
        <f>นครพนม!AP148</f>
        <v>576250.16</v>
      </c>
      <c r="N1056" s="98"/>
      <c r="O1056" s="98"/>
      <c r="P1056" s="98"/>
      <c r="Q1056" s="90">
        <f t="shared" si="38"/>
        <v>267346.81999999995</v>
      </c>
      <c r="R1056" s="91">
        <f t="shared" si="39"/>
        <v>171.28872690355328</v>
      </c>
    </row>
    <row r="1057" spans="1:18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1396</v>
      </c>
      <c r="H1057" s="99">
        <v>2110</v>
      </c>
      <c r="I1057" s="97">
        <v>2</v>
      </c>
      <c r="J1057" s="100">
        <f>นครพนม!F149</f>
        <v>294035.90999999997</v>
      </c>
      <c r="K1057" s="101">
        <f>นครพนม!AN149</f>
        <v>289944.65999999997</v>
      </c>
      <c r="L1057" s="102">
        <f>นครพนม!AO149</f>
        <v>727435.8</v>
      </c>
      <c r="M1057" s="102">
        <f>นครพนม!AP149</f>
        <v>676979.69</v>
      </c>
      <c r="N1057" s="98"/>
      <c r="O1057" s="98"/>
      <c r="P1057" s="98"/>
      <c r="Q1057" s="90">
        <f t="shared" si="38"/>
        <v>50456.110000000102</v>
      </c>
      <c r="R1057" s="91">
        <f t="shared" si="39"/>
        <v>344.75630331753558</v>
      </c>
    </row>
    <row r="1058" spans="1:18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1397</v>
      </c>
      <c r="H1058" s="99">
        <v>2011</v>
      </c>
      <c r="I1058" s="97">
        <v>2</v>
      </c>
      <c r="J1058" s="100">
        <f>นครพนม!F150</f>
        <v>477615.3</v>
      </c>
      <c r="K1058" s="101">
        <f>นครพนม!AN150</f>
        <v>545107.55000000005</v>
      </c>
      <c r="L1058" s="102">
        <f>นครพนม!AO150</f>
        <v>648498.92999999993</v>
      </c>
      <c r="M1058" s="102">
        <f>นครพนม!AP150</f>
        <v>368514.33</v>
      </c>
      <c r="N1058" s="98"/>
      <c r="O1058" s="98"/>
      <c r="P1058" s="98"/>
      <c r="Q1058" s="90">
        <f>L1058-M1058</f>
        <v>279984.59999999992</v>
      </c>
      <c r="R1058" s="91">
        <f>L1058/H1058</f>
        <v>322.47584783689706</v>
      </c>
    </row>
    <row r="1059" spans="1:18" s="109" customForma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2420550.9</v>
      </c>
      <c r="K1059" s="141">
        <f>SUM(K1053:K1058)</f>
        <v>3034465.5700000003</v>
      </c>
      <c r="L1059" s="106">
        <f>SUM(L1054:L1058)</f>
        <v>4277492.88</v>
      </c>
      <c r="M1059" s="106">
        <f>SUM(M1054:M1058)</f>
        <v>2666195.13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1611297.75</v>
      </c>
      <c r="R1059" s="108">
        <f>L1059/H1059</f>
        <v>288.61027461035019</v>
      </c>
    </row>
    <row r="1060" spans="1:18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1398</v>
      </c>
      <c r="H1061" s="99">
        <v>2552</v>
      </c>
      <c r="I1061" s="97">
        <v>2</v>
      </c>
      <c r="J1061" s="100">
        <f>นครพนม!F151</f>
        <v>345702.45</v>
      </c>
      <c r="K1061" s="101">
        <f>นครพนม!AN151</f>
        <v>366388.85</v>
      </c>
      <c r="L1061" s="102">
        <f>นครพนม!AO151</f>
        <v>731534.92999999993</v>
      </c>
      <c r="M1061" s="102">
        <f>นครพนม!AP151</f>
        <v>527310.35</v>
      </c>
      <c r="N1061" s="98"/>
      <c r="O1061" s="98"/>
      <c r="P1061" s="98"/>
      <c r="Q1061" s="90">
        <f t="shared" si="38"/>
        <v>204224.57999999996</v>
      </c>
      <c r="R1061" s="91">
        <f t="shared" si="39"/>
        <v>286.65161833855797</v>
      </c>
    </row>
    <row r="1062" spans="1:18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1399</v>
      </c>
      <c r="H1062" s="99">
        <v>996</v>
      </c>
      <c r="I1062" s="97">
        <v>1</v>
      </c>
      <c r="J1062" s="100">
        <f>นครพนม!F152</f>
        <v>489287.07</v>
      </c>
      <c r="K1062" s="101">
        <f>นครพนม!AN152</f>
        <v>735509.77</v>
      </c>
      <c r="L1062" s="102">
        <f>นครพนม!AO152</f>
        <v>677945.2</v>
      </c>
      <c r="M1062" s="102">
        <f>นครพนม!AP152</f>
        <v>375908.09</v>
      </c>
      <c r="N1062" s="98"/>
      <c r="O1062" s="98"/>
      <c r="P1062" s="98"/>
      <c r="Q1062" s="90">
        <f t="shared" si="38"/>
        <v>302037.10999999993</v>
      </c>
      <c r="R1062" s="91">
        <f t="shared" si="39"/>
        <v>680.66787148594369</v>
      </c>
    </row>
    <row r="1063" spans="1:18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1400</v>
      </c>
      <c r="H1063" s="99">
        <v>3861</v>
      </c>
      <c r="I1063" s="97">
        <v>3</v>
      </c>
      <c r="J1063" s="100">
        <f>นครพนม!F153</f>
        <v>871303.25</v>
      </c>
      <c r="K1063" s="101">
        <f>นครพนม!AN153</f>
        <v>850437.34</v>
      </c>
      <c r="L1063" s="102">
        <f>นครพนม!AO153</f>
        <v>765678.26</v>
      </c>
      <c r="M1063" s="102">
        <f>นครพนม!AP153</f>
        <v>581343.87</v>
      </c>
      <c r="N1063" s="98"/>
      <c r="O1063" s="98"/>
      <c r="P1063" s="98"/>
      <c r="Q1063" s="90">
        <f t="shared" si="38"/>
        <v>184334.39</v>
      </c>
      <c r="R1063" s="91">
        <f t="shared" si="39"/>
        <v>198.31086765086766</v>
      </c>
    </row>
    <row r="1064" spans="1:18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1401</v>
      </c>
      <c r="H1064" s="99">
        <v>1812</v>
      </c>
      <c r="I1064" s="97">
        <v>2</v>
      </c>
      <c r="J1064" s="100">
        <f>นครพนม!F154</f>
        <v>297578.73</v>
      </c>
      <c r="K1064" s="101">
        <f>นครพนม!AN154</f>
        <v>469802.37</v>
      </c>
      <c r="L1064" s="102">
        <f>นครพนม!AO154</f>
        <v>618540</v>
      </c>
      <c r="M1064" s="102">
        <f>นครพนม!AP154</f>
        <v>518568.89</v>
      </c>
      <c r="N1064" s="98"/>
      <c r="O1064" s="98"/>
      <c r="P1064" s="98"/>
      <c r="Q1064" s="90">
        <f t="shared" si="38"/>
        <v>99971.109999999986</v>
      </c>
      <c r="R1064" s="91">
        <f t="shared" si="39"/>
        <v>341.35761589403972</v>
      </c>
    </row>
    <row r="1065" spans="1:18" s="109" customForma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2003871.5</v>
      </c>
      <c r="K1065" s="141">
        <f>SUM(K1060:K1064)</f>
        <v>2422138.33</v>
      </c>
      <c r="L1065" s="106">
        <f>SUM(L1060:L1064)</f>
        <v>2793698.3899999997</v>
      </c>
      <c r="M1065" s="106">
        <f>SUM(M1060:M1064)</f>
        <v>2003131.2000000002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790567.18999999948</v>
      </c>
      <c r="R1065" s="108">
        <f t="shared" si="39"/>
        <v>302.97130354625307</v>
      </c>
    </row>
    <row r="1066" spans="1:18" s="109" customFormat="1" x14ac:dyDescent="0.7">
      <c r="A1066" s="174"/>
      <c r="B1066" s="175" t="s">
        <v>44</v>
      </c>
      <c r="C1066" s="175" t="s">
        <v>44</v>
      </c>
      <c r="D1066" s="175" t="s">
        <v>44</v>
      </c>
      <c r="E1066" s="175" t="s">
        <v>44</v>
      </c>
      <c r="F1066" s="175"/>
      <c r="G1066" s="175" t="s">
        <v>574</v>
      </c>
      <c r="H1066" s="176">
        <f>H917+H928+H947+H958+H975+H987+H1008+H1028+H1039+H1052+H1059+H1065</f>
        <v>429728</v>
      </c>
      <c r="I1066" s="174"/>
      <c r="J1066" s="177">
        <f t="shared" ref="J1066:O1066" si="40">J917+J928+J947+J958+J975+J987+J1008+J1028+J1039+J1052+J1059+J1065</f>
        <v>75125701.11999999</v>
      </c>
      <c r="K1066" s="178">
        <f t="shared" si="40"/>
        <v>92331683.539999977</v>
      </c>
      <c r="L1066" s="177">
        <f t="shared" si="40"/>
        <v>97042211.839999989</v>
      </c>
      <c r="M1066" s="177">
        <f t="shared" si="40"/>
        <v>76172591.860000014</v>
      </c>
      <c r="N1066" s="175">
        <f t="shared" si="40"/>
        <v>151</v>
      </c>
      <c r="O1066" s="175">
        <f t="shared" si="40"/>
        <v>151</v>
      </c>
      <c r="P1066" s="175">
        <f>N1066-O1066</f>
        <v>0</v>
      </c>
      <c r="Q1066" s="107">
        <f t="shared" si="38"/>
        <v>20869619.979999974</v>
      </c>
      <c r="R1066" s="108">
        <f t="shared" si="39"/>
        <v>225.8224082210142</v>
      </c>
    </row>
    <row r="1067" spans="1:18" x14ac:dyDescent="0.7">
      <c r="A1067" s="195"/>
      <c r="B1067" s="196"/>
      <c r="C1067" s="196"/>
      <c r="D1067" s="196"/>
      <c r="E1067" s="376" t="s">
        <v>575</v>
      </c>
      <c r="F1067" s="377"/>
      <c r="G1067" s="378"/>
      <c r="H1067" s="197"/>
      <c r="I1067" s="195"/>
      <c r="J1067" s="198">
        <f>J1066/O1066</f>
        <v>497521.1994701986</v>
      </c>
      <c r="K1067" s="199">
        <f>K1066/O1066</f>
        <v>611468.10291390715</v>
      </c>
      <c r="L1067" s="198">
        <f>L1066/O1066</f>
        <v>642663.65456953633</v>
      </c>
      <c r="M1067" s="198">
        <f>M1066/O1066</f>
        <v>504454.25072847691</v>
      </c>
      <c r="N1067" s="200"/>
      <c r="O1067" s="200"/>
      <c r="P1067" s="196"/>
      <c r="Q1067" s="90">
        <f t="shared" si="38"/>
        <v>138209.40384105942</v>
      </c>
      <c r="R1067" s="108"/>
    </row>
    <row r="1068" spans="1:18" s="109" customFormat="1" x14ac:dyDescent="0.7">
      <c r="A1068" s="200"/>
      <c r="B1068" s="200"/>
      <c r="C1068" s="200"/>
      <c r="D1068" s="200"/>
      <c r="E1068" s="351" t="s">
        <v>580</v>
      </c>
      <c r="F1068" s="352"/>
      <c r="G1068" s="353"/>
      <c r="H1068" s="201">
        <f>H82+H179+H432+H589+H683+H889+H1066</f>
        <v>3402936</v>
      </c>
      <c r="I1068" s="202"/>
      <c r="J1068" s="198">
        <f t="shared" ref="J1068:P1068" si="41">J82+J179+J432+J589+J683+J889+J1066</f>
        <v>578018388.19000006</v>
      </c>
      <c r="K1068" s="199">
        <f t="shared" si="41"/>
        <v>685982843.01999998</v>
      </c>
      <c r="L1068" s="198">
        <f t="shared" si="41"/>
        <v>789767723.95999992</v>
      </c>
      <c r="M1068" s="198">
        <f t="shared" si="41"/>
        <v>695302453.75999999</v>
      </c>
      <c r="N1068" s="203">
        <f t="shared" si="41"/>
        <v>874</v>
      </c>
      <c r="O1068" s="203">
        <f t="shared" si="41"/>
        <v>874</v>
      </c>
      <c r="P1068" s="203">
        <f t="shared" si="41"/>
        <v>0</v>
      </c>
      <c r="Q1068" s="107">
        <f>L1068-M1068</f>
        <v>94465270.199999928</v>
      </c>
      <c r="R1068" s="108">
        <f t="shared" si="39"/>
        <v>232.08421315005629</v>
      </c>
    </row>
    <row r="1069" spans="1:18" s="109" customFormat="1" x14ac:dyDescent="0.7">
      <c r="A1069" s="200"/>
      <c r="B1069" s="200"/>
      <c r="C1069" s="200"/>
      <c r="D1069" s="200"/>
      <c r="E1069" s="351" t="s">
        <v>581</v>
      </c>
      <c r="F1069" s="352"/>
      <c r="G1069" s="353"/>
      <c r="H1069" s="201"/>
      <c r="I1069" s="202"/>
      <c r="J1069" s="198">
        <f>J1068/O1068</f>
        <v>661348.27024027461</v>
      </c>
      <c r="K1069" s="198">
        <f>K1068/O1068</f>
        <v>784877.39475972543</v>
      </c>
      <c r="L1069" s="198">
        <f>L1068/O1068</f>
        <v>903624.39812356967</v>
      </c>
      <c r="M1069" s="198">
        <f>M1068/O1068</f>
        <v>795540.56494279171</v>
      </c>
      <c r="N1069" s="200"/>
      <c r="O1069" s="200"/>
      <c r="P1069" s="200"/>
      <c r="Q1069" s="107">
        <f>L1069-M1069</f>
        <v>108083.83318077796</v>
      </c>
      <c r="R1069" s="108"/>
    </row>
    <row r="1072" spans="1:18" x14ac:dyDescent="0.7">
      <c r="K1072" s="205"/>
      <c r="M1072" s="205"/>
    </row>
    <row r="1073" spans="11:13" x14ac:dyDescent="0.7">
      <c r="K1073" s="205"/>
      <c r="M1073" s="205"/>
    </row>
    <row r="1074" spans="11:13" x14ac:dyDescent="0.7">
      <c r="K1074" s="205"/>
      <c r="M1074" s="205"/>
    </row>
    <row r="1075" spans="11:13" x14ac:dyDescent="0.7">
      <c r="K1075" s="205"/>
      <c r="M1075" s="205"/>
    </row>
    <row r="1076" spans="11:13" x14ac:dyDescent="0.7">
      <c r="K1076" s="205"/>
      <c r="M1076" s="205"/>
    </row>
    <row r="1077" spans="11:13" x14ac:dyDescent="0.7">
      <c r="K1077" s="205"/>
      <c r="M1077" s="205"/>
    </row>
    <row r="1078" spans="11:13" x14ac:dyDescent="0.7">
      <c r="K1078" s="205"/>
      <c r="M1078" s="205"/>
    </row>
    <row r="1079" spans="11:13" x14ac:dyDescent="0.7">
      <c r="K1079" s="205"/>
      <c r="M1079" s="205"/>
    </row>
    <row r="1080" spans="11:13" x14ac:dyDescent="0.7">
      <c r="K1080" s="205"/>
      <c r="M1080" s="205"/>
    </row>
  </sheetData>
  <autoFilter ref="A4:WVM1069"/>
  <mergeCells count="27"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O151"/>
  <sheetViews>
    <sheetView topLeftCell="J1" zoomScale="88" zoomScaleNormal="88" workbookViewId="0">
      <selection activeCell="Q20" sqref="Q20"/>
    </sheetView>
  </sheetViews>
  <sheetFormatPr defaultColWidth="4.8984375" defaultRowHeight="13.8" x14ac:dyDescent="0.25"/>
  <cols>
    <col min="1" max="1" width="6.09765625" style="242" bestFit="1" customWidth="1"/>
    <col min="2" max="2" width="13.19921875" style="242" bestFit="1" customWidth="1"/>
    <col min="3" max="3" width="8.19921875" style="242" bestFit="1" customWidth="1"/>
    <col min="4" max="4" width="27.3984375" style="242" bestFit="1" customWidth="1"/>
    <col min="5" max="5" width="26.3984375" bestFit="1" customWidth="1"/>
    <col min="6" max="8" width="8.796875" style="301"/>
    <col min="9" max="9" width="22" style="301" bestFit="1" customWidth="1"/>
    <col min="10" max="12" width="8.796875"/>
    <col min="13" max="16" width="8.796875" style="301"/>
    <col min="17" max="17" width="18.19921875" style="301" bestFit="1" customWidth="1"/>
    <col min="18" max="18" width="19.8984375" style="301" bestFit="1" customWidth="1"/>
    <col min="19" max="22" width="8.796875"/>
    <col min="23" max="23" width="8.796875" style="301"/>
    <col min="24" max="24" width="42.3984375" style="301" bestFit="1" customWidth="1"/>
    <col min="25" max="28" width="8.796875" style="301"/>
    <col min="29" max="35" width="8.796875"/>
    <col min="36" max="36" width="15.09765625" style="244" bestFit="1" customWidth="1"/>
    <col min="37" max="37" width="15.69921875" style="257" bestFit="1" customWidth="1"/>
    <col min="38" max="38" width="14" style="246" bestFit="1" customWidth="1"/>
    <col min="39" max="39" width="15.8984375" style="258" bestFit="1" customWidth="1"/>
    <col min="40" max="40" width="16.59765625" style="259" bestFit="1" customWidth="1"/>
    <col min="41" max="41" width="14.8984375" style="246" bestFit="1" customWidth="1"/>
    <col min="42" max="16384" width="4.8984375" style="250"/>
  </cols>
  <sheetData>
    <row r="1" spans="1:41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s="301" t="s">
        <v>2452</v>
      </c>
      <c r="N1" s="301" t="s">
        <v>2453</v>
      </c>
      <c r="O1" s="301" t="s">
        <v>2454</v>
      </c>
      <c r="P1" s="301" t="s">
        <v>3342</v>
      </c>
      <c r="Q1" s="301" t="s">
        <v>2455</v>
      </c>
      <c r="R1" s="301" t="s">
        <v>2456</v>
      </c>
      <c r="S1" t="s">
        <v>2457</v>
      </c>
      <c r="T1" t="s">
        <v>2458</v>
      </c>
      <c r="U1" t="s">
        <v>2459</v>
      </c>
      <c r="V1" t="s">
        <v>2460</v>
      </c>
      <c r="W1" s="301" t="s">
        <v>2461</v>
      </c>
      <c r="X1" s="301" t="s">
        <v>2462</v>
      </c>
      <c r="Y1" s="301" t="s">
        <v>2463</v>
      </c>
      <c r="Z1" s="301" t="s">
        <v>2464</v>
      </c>
      <c r="AA1" s="301" t="s">
        <v>2465</v>
      </c>
      <c r="AB1" s="301" t="s">
        <v>2466</v>
      </c>
      <c r="AC1" t="s">
        <v>2467</v>
      </c>
      <c r="AD1" t="s">
        <v>2468</v>
      </c>
      <c r="AE1" t="s">
        <v>2469</v>
      </c>
      <c r="AF1" t="s">
        <v>2470</v>
      </c>
      <c r="AG1" t="s">
        <v>2471</v>
      </c>
      <c r="AH1" t="s">
        <v>2591</v>
      </c>
      <c r="AI1" t="s">
        <v>2472</v>
      </c>
      <c r="AJ1" s="244" t="s">
        <v>6</v>
      </c>
      <c r="AK1" s="245" t="s">
        <v>7</v>
      </c>
      <c r="AL1" s="246" t="s">
        <v>8</v>
      </c>
      <c r="AM1" s="247" t="s">
        <v>9</v>
      </c>
      <c r="AN1" s="248" t="s">
        <v>10</v>
      </c>
      <c r="AO1" s="249" t="s">
        <v>11</v>
      </c>
    </row>
    <row r="2" spans="1:41" x14ac:dyDescent="0.25">
      <c r="E2" t="s">
        <v>2473</v>
      </c>
      <c r="F2" s="301" t="s">
        <v>2474</v>
      </c>
      <c r="G2" s="301" t="s">
        <v>2475</v>
      </c>
      <c r="H2" s="301" t="s">
        <v>2476</v>
      </c>
      <c r="I2" s="301" t="s">
        <v>2477</v>
      </c>
      <c r="J2" t="s">
        <v>2478</v>
      </c>
      <c r="K2" t="s">
        <v>2479</v>
      </c>
      <c r="L2" t="s">
        <v>2480</v>
      </c>
      <c r="M2" s="301" t="s">
        <v>2481</v>
      </c>
      <c r="N2" s="301" t="s">
        <v>2482</v>
      </c>
      <c r="O2" s="301" t="s">
        <v>2483</v>
      </c>
      <c r="P2" s="301" t="s">
        <v>3343</v>
      </c>
      <c r="Q2" s="301" t="s">
        <v>2484</v>
      </c>
      <c r="R2" s="301" t="s">
        <v>2485</v>
      </c>
      <c r="S2" t="s">
        <v>2486</v>
      </c>
      <c r="T2" t="s">
        <v>2487</v>
      </c>
      <c r="U2" t="s">
        <v>2488</v>
      </c>
      <c r="V2" t="s">
        <v>2489</v>
      </c>
      <c r="W2" s="301" t="s">
        <v>2490</v>
      </c>
      <c r="X2" s="301" t="s">
        <v>2491</v>
      </c>
      <c r="Y2" s="301" t="s">
        <v>2492</v>
      </c>
      <c r="Z2" s="301" t="s">
        <v>2493</v>
      </c>
      <c r="AA2" s="301" t="s">
        <v>2494</v>
      </c>
      <c r="AB2" s="301" t="s">
        <v>2495</v>
      </c>
      <c r="AC2" t="s">
        <v>2496</v>
      </c>
      <c r="AD2" t="s">
        <v>2497</v>
      </c>
      <c r="AE2" t="s">
        <v>2498</v>
      </c>
      <c r="AF2" t="s">
        <v>2499</v>
      </c>
      <c r="AG2" t="s">
        <v>2500</v>
      </c>
      <c r="AH2" t="s">
        <v>2596</v>
      </c>
      <c r="AI2" t="s">
        <v>2501</v>
      </c>
    </row>
    <row r="3" spans="1:41" x14ac:dyDescent="0.25">
      <c r="E3" t="s">
        <v>2502</v>
      </c>
      <c r="F3" s="301">
        <v>40756406.590000004</v>
      </c>
      <c r="G3" s="301">
        <v>4687530.1900000004</v>
      </c>
      <c r="H3" s="301">
        <v>4676888.08</v>
      </c>
      <c r="I3" s="301">
        <v>21469</v>
      </c>
      <c r="J3">
        <v>65209188.93</v>
      </c>
      <c r="K3">
        <v>31144217.370000001</v>
      </c>
      <c r="L3">
        <v>74000</v>
      </c>
      <c r="M3" s="301">
        <v>111786</v>
      </c>
      <c r="N3" s="301">
        <v>956.8</v>
      </c>
      <c r="O3" s="301">
        <v>271320</v>
      </c>
      <c r="P3" s="301">
        <v>4344.8500000000004</v>
      </c>
      <c r="Q3" s="301">
        <v>14534665.960000001</v>
      </c>
      <c r="R3" s="301">
        <v>16474884.25</v>
      </c>
      <c r="S3">
        <v>-8463529.6099999994</v>
      </c>
      <c r="T3">
        <v>1462467.19</v>
      </c>
      <c r="U3">
        <v>3894796.42</v>
      </c>
      <c r="V3">
        <v>118185965.23999999</v>
      </c>
      <c r="W3" s="301">
        <v>294</v>
      </c>
      <c r="X3" s="301">
        <v>24644443.93</v>
      </c>
      <c r="Y3" s="301">
        <v>1047400</v>
      </c>
      <c r="Z3" s="301">
        <v>2762.6</v>
      </c>
      <c r="AA3" s="301">
        <v>18977046.629999999</v>
      </c>
      <c r="AB3" s="301">
        <v>3311654.38</v>
      </c>
      <c r="AC3">
        <v>25064699</v>
      </c>
      <c r="AD3">
        <v>53270</v>
      </c>
      <c r="AE3">
        <v>14336</v>
      </c>
      <c r="AF3">
        <v>15746378.699999999</v>
      </c>
      <c r="AG3">
        <v>3430881.61</v>
      </c>
      <c r="AH3">
        <v>54000</v>
      </c>
      <c r="AI3">
        <v>82751.89</v>
      </c>
      <c r="AJ3" s="244">
        <f t="shared" ref="AJ3:AO3" si="0">SUM(AJ4:AJ71)</f>
        <v>50142293.859999999</v>
      </c>
      <c r="AK3" s="251">
        <f t="shared" si="0"/>
        <v>15134870.279999999</v>
      </c>
      <c r="AL3" s="246">
        <f t="shared" si="0"/>
        <v>35007423.579999998</v>
      </c>
      <c r="AM3" s="252">
        <f t="shared" si="0"/>
        <v>51642282.440000013</v>
      </c>
      <c r="AN3" s="253">
        <f t="shared" si="0"/>
        <v>47953651.660000004</v>
      </c>
      <c r="AO3" s="246">
        <f t="shared" si="0"/>
        <v>3688630.7800000012</v>
      </c>
    </row>
    <row r="4" spans="1:41" x14ac:dyDescent="0.25">
      <c r="E4" t="s">
        <v>2503</v>
      </c>
      <c r="F4" s="301">
        <v>37960.17</v>
      </c>
      <c r="J4">
        <v>1114204.3400000001</v>
      </c>
      <c r="K4">
        <v>95.52</v>
      </c>
      <c r="R4" s="301">
        <v>0</v>
      </c>
      <c r="U4">
        <v>-1659785.21</v>
      </c>
      <c r="V4">
        <v>2794467.22</v>
      </c>
      <c r="X4" s="301">
        <v>2260</v>
      </c>
      <c r="AA4" s="301">
        <v>167760</v>
      </c>
      <c r="AB4" s="301">
        <v>66528</v>
      </c>
      <c r="AC4">
        <v>200742</v>
      </c>
      <c r="AF4">
        <v>2260</v>
      </c>
      <c r="AG4">
        <v>15967.98</v>
      </c>
      <c r="AJ4" s="244">
        <f t="shared" ref="AJ4:AJ9" si="1">SUM(F4:H4)</f>
        <v>37960.17</v>
      </c>
      <c r="AK4" s="251">
        <f t="shared" ref="AK4:AK9" si="2">SUM(L4:P4)</f>
        <v>0</v>
      </c>
      <c r="AL4" s="246">
        <f>AJ4-AK4</f>
        <v>37960.17</v>
      </c>
      <c r="AM4" s="252">
        <f t="shared" ref="AM4:AM9" si="3">SUM(U4:Y4)</f>
        <v>1136942.0100000002</v>
      </c>
      <c r="AN4" s="253">
        <f t="shared" ref="AN4:AN9" si="4">SUM(Z4:AI4)</f>
        <v>453257.98</v>
      </c>
      <c r="AO4" s="246">
        <f>AM4-AN4</f>
        <v>683684.03000000026</v>
      </c>
    </row>
    <row r="5" spans="1:41" x14ac:dyDescent="0.25">
      <c r="E5" t="s">
        <v>3344</v>
      </c>
      <c r="F5" s="301">
        <v>381895.38</v>
      </c>
      <c r="G5" s="301">
        <v>125100</v>
      </c>
      <c r="J5">
        <v>1856981.03</v>
      </c>
      <c r="K5">
        <v>77286</v>
      </c>
      <c r="P5" s="301">
        <v>4344.8500000000004</v>
      </c>
      <c r="R5" s="301">
        <v>16210730.58</v>
      </c>
      <c r="S5">
        <v>-8464080.6099999994</v>
      </c>
      <c r="U5">
        <v>-2222928.63</v>
      </c>
      <c r="AA5" s="301">
        <v>453330</v>
      </c>
      <c r="AC5">
        <v>513570</v>
      </c>
      <c r="AF5">
        <v>3026563.78</v>
      </c>
      <c r="AJ5" s="244">
        <f t="shared" si="1"/>
        <v>506995.38</v>
      </c>
      <c r="AK5" s="251">
        <f t="shared" si="2"/>
        <v>4344.8500000000004</v>
      </c>
      <c r="AL5" s="246">
        <f t="shared" ref="AL5:AL9" si="5">AJ5-AK5</f>
        <v>502650.53</v>
      </c>
      <c r="AM5" s="252">
        <f t="shared" si="3"/>
        <v>-2222928.63</v>
      </c>
      <c r="AN5" s="253">
        <f t="shared" si="4"/>
        <v>3993463.78</v>
      </c>
      <c r="AO5" s="246">
        <f t="shared" ref="AO5:AO69" si="6">AM5-AN5</f>
        <v>-6216392.4100000001</v>
      </c>
    </row>
    <row r="6" spans="1:41" x14ac:dyDescent="0.25">
      <c r="E6" t="s">
        <v>2504</v>
      </c>
      <c r="F6" s="301">
        <v>16109.79</v>
      </c>
      <c r="H6" s="301">
        <v>3640</v>
      </c>
      <c r="J6">
        <v>2516887.06</v>
      </c>
      <c r="K6">
        <v>20693.89</v>
      </c>
      <c r="R6" s="301">
        <v>39151</v>
      </c>
      <c r="U6">
        <v>1714351.49</v>
      </c>
      <c r="V6">
        <v>840540.25</v>
      </c>
      <c r="Z6" s="301">
        <v>22.96</v>
      </c>
      <c r="AA6" s="301">
        <v>320476.5</v>
      </c>
      <c r="AC6">
        <v>320476.5</v>
      </c>
      <c r="AE6">
        <v>2260</v>
      </c>
      <c r="AG6">
        <v>34474.959999999999</v>
      </c>
      <c r="AJ6" s="244">
        <f t="shared" si="1"/>
        <v>19749.79</v>
      </c>
      <c r="AK6" s="251">
        <f t="shared" si="2"/>
        <v>0</v>
      </c>
      <c r="AL6" s="246">
        <f t="shared" si="5"/>
        <v>19749.79</v>
      </c>
      <c r="AM6" s="252">
        <f t="shared" si="3"/>
        <v>2554891.7400000002</v>
      </c>
      <c r="AN6" s="253">
        <f t="shared" si="4"/>
        <v>677710.91999999993</v>
      </c>
      <c r="AO6" s="246">
        <f t="shared" si="6"/>
        <v>1877180.8200000003</v>
      </c>
    </row>
    <row r="7" spans="1:41" x14ac:dyDescent="0.25">
      <c r="E7" t="s">
        <v>2505</v>
      </c>
      <c r="F7" s="301">
        <v>323.25</v>
      </c>
      <c r="J7">
        <v>416880.85</v>
      </c>
      <c r="K7">
        <v>3</v>
      </c>
      <c r="Q7" s="301">
        <v>13200</v>
      </c>
      <c r="U7">
        <v>-1704605.67</v>
      </c>
      <c r="V7">
        <v>2129382.7599999998</v>
      </c>
      <c r="AA7" s="301">
        <v>246810</v>
      </c>
      <c r="AB7" s="301">
        <v>1893816</v>
      </c>
      <c r="AC7">
        <v>314410</v>
      </c>
      <c r="AF7">
        <v>23716</v>
      </c>
      <c r="AG7">
        <v>20769.990000000002</v>
      </c>
      <c r="AJ7" s="244">
        <f t="shared" si="1"/>
        <v>323.25</v>
      </c>
      <c r="AK7" s="251">
        <f t="shared" si="2"/>
        <v>0</v>
      </c>
      <c r="AL7" s="246">
        <f t="shared" si="5"/>
        <v>323.25</v>
      </c>
      <c r="AM7" s="252">
        <f t="shared" si="3"/>
        <v>424777.08999999985</v>
      </c>
      <c r="AN7" s="253">
        <f t="shared" si="4"/>
        <v>2499521.9900000002</v>
      </c>
      <c r="AO7" s="246">
        <f t="shared" si="6"/>
        <v>-2074744.9000000004</v>
      </c>
    </row>
    <row r="8" spans="1:41" x14ac:dyDescent="0.25">
      <c r="E8" t="s">
        <v>2506</v>
      </c>
      <c r="F8" s="301">
        <v>19.32</v>
      </c>
      <c r="J8">
        <v>5054461.1100000003</v>
      </c>
      <c r="K8">
        <v>-15123.95</v>
      </c>
      <c r="R8" s="301">
        <v>6</v>
      </c>
      <c r="T8">
        <v>-199699.61</v>
      </c>
      <c r="U8">
        <v>5274593.1500000004</v>
      </c>
      <c r="AA8" s="301">
        <v>260591</v>
      </c>
      <c r="AB8" s="301">
        <v>98000</v>
      </c>
      <c r="AC8">
        <v>260591</v>
      </c>
      <c r="AG8">
        <v>35543.06</v>
      </c>
      <c r="AH8">
        <v>54000</v>
      </c>
      <c r="AJ8" s="244">
        <f t="shared" si="1"/>
        <v>19.32</v>
      </c>
      <c r="AK8" s="251">
        <f t="shared" si="2"/>
        <v>0</v>
      </c>
      <c r="AL8" s="246">
        <f t="shared" si="5"/>
        <v>19.32</v>
      </c>
      <c r="AM8" s="252">
        <f t="shared" si="3"/>
        <v>5274593.1500000004</v>
      </c>
      <c r="AN8" s="253">
        <f t="shared" si="4"/>
        <v>708725.06</v>
      </c>
      <c r="AO8" s="246">
        <f t="shared" si="6"/>
        <v>4565868.09</v>
      </c>
    </row>
    <row r="9" spans="1:41" x14ac:dyDescent="0.25">
      <c r="AJ9" s="244">
        <f t="shared" si="1"/>
        <v>0</v>
      </c>
      <c r="AK9" s="251">
        <f t="shared" si="2"/>
        <v>0</v>
      </c>
      <c r="AL9" s="246">
        <f t="shared" si="5"/>
        <v>0</v>
      </c>
      <c r="AM9" s="252">
        <f t="shared" si="3"/>
        <v>0</v>
      </c>
      <c r="AN9" s="253">
        <f t="shared" si="4"/>
        <v>0</v>
      </c>
      <c r="AO9" s="246">
        <f t="shared" si="6"/>
        <v>0</v>
      </c>
    </row>
    <row r="10" spans="1:41" x14ac:dyDescent="0.25">
      <c r="A10" s="242" t="s">
        <v>161</v>
      </c>
      <c r="B10" s="242" t="s">
        <v>162</v>
      </c>
      <c r="C10" s="242">
        <v>9017</v>
      </c>
      <c r="D10" s="242" t="s">
        <v>167</v>
      </c>
      <c r="E10" t="s">
        <v>167</v>
      </c>
      <c r="F10" s="301">
        <v>1475373.01</v>
      </c>
      <c r="G10" s="301">
        <v>130606</v>
      </c>
      <c r="H10" s="301">
        <v>237620.8</v>
      </c>
      <c r="J10">
        <v>234240.03</v>
      </c>
      <c r="K10">
        <v>441375.17</v>
      </c>
      <c r="Q10" s="301">
        <v>428568</v>
      </c>
      <c r="R10" s="301">
        <v>-1444.14</v>
      </c>
      <c r="U10">
        <v>-518828.81</v>
      </c>
      <c r="V10">
        <v>2551638.71</v>
      </c>
      <c r="X10" s="301">
        <v>594572.25</v>
      </c>
      <c r="AA10" s="301">
        <v>574666.19999999995</v>
      </c>
      <c r="AC10">
        <v>658498.19999999995</v>
      </c>
      <c r="AF10">
        <v>346565.25</v>
      </c>
      <c r="AG10">
        <v>98388.08</v>
      </c>
      <c r="AI10">
        <v>600</v>
      </c>
      <c r="AJ10" s="244">
        <f>SUM(F10:I10)</f>
        <v>1843599.81</v>
      </c>
      <c r="AK10" s="251">
        <f>SUM(M10:R10)</f>
        <v>427123.86</v>
      </c>
      <c r="AL10" s="246">
        <f>AJ10-AK10</f>
        <v>1416475.9500000002</v>
      </c>
      <c r="AM10" s="252">
        <f>SUM(W10:AB10)</f>
        <v>1169238.45</v>
      </c>
      <c r="AN10" s="253">
        <f>SUM(AC10:AI10)</f>
        <v>1104051.53</v>
      </c>
      <c r="AO10" s="246">
        <f t="shared" si="6"/>
        <v>65186.919999999925</v>
      </c>
    </row>
    <row r="11" spans="1:41" x14ac:dyDescent="0.25">
      <c r="A11" s="242" t="s">
        <v>161</v>
      </c>
      <c r="B11" s="242" t="s">
        <v>162</v>
      </c>
      <c r="C11" s="242">
        <v>4386</v>
      </c>
      <c r="D11" s="242" t="s">
        <v>169</v>
      </c>
      <c r="E11" t="s">
        <v>169</v>
      </c>
      <c r="F11" s="301">
        <v>863128.19</v>
      </c>
      <c r="G11" s="301">
        <v>0</v>
      </c>
      <c r="H11" s="301">
        <v>122181.65</v>
      </c>
      <c r="J11">
        <v>1983073.28</v>
      </c>
      <c r="K11">
        <v>911232.39</v>
      </c>
      <c r="M11" s="301">
        <v>0</v>
      </c>
      <c r="Q11" s="301">
        <v>156459</v>
      </c>
      <c r="R11" s="301">
        <v>182.1</v>
      </c>
      <c r="U11">
        <v>1576297.05</v>
      </c>
      <c r="V11">
        <v>2241809.08</v>
      </c>
      <c r="X11" s="301">
        <v>361504.62</v>
      </c>
      <c r="Y11" s="301">
        <v>36000</v>
      </c>
      <c r="AA11" s="301">
        <v>316920</v>
      </c>
      <c r="AC11">
        <v>401843</v>
      </c>
      <c r="AD11">
        <v>8336</v>
      </c>
      <c r="AF11">
        <v>263528.53999999998</v>
      </c>
      <c r="AG11">
        <v>109848.8</v>
      </c>
      <c r="AJ11" s="244">
        <f t="shared" ref="AJ11:AJ71" si="7">SUM(F11:I11)</f>
        <v>985309.84</v>
      </c>
      <c r="AK11" s="251">
        <f t="shared" ref="AK11:AK71" si="8">SUM(M11:R11)</f>
        <v>156641.1</v>
      </c>
      <c r="AL11" s="246">
        <f t="shared" ref="AL11:AL71" si="9">AJ11-AK11</f>
        <v>828668.74</v>
      </c>
      <c r="AM11" s="252">
        <f t="shared" ref="AM11:AM71" si="10">SUM(W11:AB11)</f>
        <v>714424.62</v>
      </c>
      <c r="AN11" s="253">
        <f t="shared" ref="AN11:AN71" si="11">SUM(AC11:AI11)</f>
        <v>783556.34000000008</v>
      </c>
      <c r="AO11" s="246">
        <f t="shared" si="6"/>
        <v>-69131.720000000088</v>
      </c>
    </row>
    <row r="12" spans="1:41" x14ac:dyDescent="0.25">
      <c r="A12" s="242" t="s">
        <v>161</v>
      </c>
      <c r="B12" s="242" t="s">
        <v>162</v>
      </c>
      <c r="C12" s="242">
        <v>3088</v>
      </c>
      <c r="D12" s="242" t="s">
        <v>171</v>
      </c>
      <c r="E12" t="s">
        <v>171</v>
      </c>
      <c r="F12" s="301">
        <v>649231.38</v>
      </c>
      <c r="G12" s="301">
        <v>511791.04</v>
      </c>
      <c r="H12" s="301">
        <v>37793.72</v>
      </c>
      <c r="J12">
        <v>979993.46</v>
      </c>
      <c r="K12">
        <v>620849.80000000005</v>
      </c>
      <c r="M12" s="301">
        <v>0</v>
      </c>
      <c r="Q12" s="301">
        <v>675656.29</v>
      </c>
      <c r="R12" s="301">
        <v>0</v>
      </c>
      <c r="U12">
        <v>3378486.76</v>
      </c>
      <c r="V12">
        <v>-1390481.55</v>
      </c>
      <c r="X12" s="301">
        <v>791054.26</v>
      </c>
      <c r="AA12" s="301">
        <v>347000</v>
      </c>
      <c r="AC12">
        <v>423635</v>
      </c>
      <c r="AD12">
        <v>1698</v>
      </c>
      <c r="AE12">
        <v>8148</v>
      </c>
      <c r="AF12">
        <v>337061.8</v>
      </c>
      <c r="AG12">
        <v>76905.56</v>
      </c>
      <c r="AJ12" s="244">
        <f t="shared" si="7"/>
        <v>1198816.1399999999</v>
      </c>
      <c r="AK12" s="251">
        <f t="shared" si="8"/>
        <v>675656.29</v>
      </c>
      <c r="AL12" s="246">
        <f t="shared" si="9"/>
        <v>523159.84999999986</v>
      </c>
      <c r="AM12" s="252">
        <f t="shared" si="10"/>
        <v>1138054.26</v>
      </c>
      <c r="AN12" s="253">
        <f t="shared" si="11"/>
        <v>847448.3600000001</v>
      </c>
      <c r="AO12" s="246">
        <f t="shared" si="6"/>
        <v>290605.89999999991</v>
      </c>
    </row>
    <row r="13" spans="1:41" x14ac:dyDescent="0.25">
      <c r="A13" s="242" t="s">
        <v>161</v>
      </c>
      <c r="B13" s="242" t="s">
        <v>162</v>
      </c>
      <c r="C13" s="242">
        <v>2345</v>
      </c>
      <c r="D13" s="242" t="s">
        <v>173</v>
      </c>
      <c r="E13" t="s">
        <v>173</v>
      </c>
      <c r="F13" s="301">
        <v>1290177.6599999999</v>
      </c>
      <c r="G13" s="301">
        <v>28024.560000000001</v>
      </c>
      <c r="H13" s="301">
        <v>84072.7</v>
      </c>
      <c r="J13">
        <v>293058.03999999998</v>
      </c>
      <c r="K13">
        <v>448656.31</v>
      </c>
      <c r="M13" s="301">
        <v>0</v>
      </c>
      <c r="Q13" s="301">
        <v>168653.59</v>
      </c>
      <c r="R13" s="301">
        <v>-983.6</v>
      </c>
      <c r="U13">
        <v>-35303.440000000002</v>
      </c>
      <c r="V13">
        <v>1997230.39</v>
      </c>
      <c r="X13" s="301">
        <v>303381.53999999998</v>
      </c>
      <c r="AA13" s="301">
        <v>308840.7</v>
      </c>
      <c r="AC13">
        <v>439758.7</v>
      </c>
      <c r="AD13">
        <v>4060</v>
      </c>
      <c r="AF13">
        <v>99559.58</v>
      </c>
      <c r="AG13">
        <v>93037.440000000002</v>
      </c>
      <c r="AJ13" s="244">
        <f t="shared" si="7"/>
        <v>1402274.92</v>
      </c>
      <c r="AK13" s="251">
        <f t="shared" si="8"/>
        <v>167669.99</v>
      </c>
      <c r="AL13" s="246">
        <f t="shared" si="9"/>
        <v>1234604.93</v>
      </c>
      <c r="AM13" s="252">
        <f t="shared" si="10"/>
        <v>612222.24</v>
      </c>
      <c r="AN13" s="253">
        <f t="shared" si="11"/>
        <v>636415.72</v>
      </c>
      <c r="AO13" s="246">
        <f t="shared" si="6"/>
        <v>-24193.479999999981</v>
      </c>
    </row>
    <row r="14" spans="1:41" s="254" customFormat="1" x14ac:dyDescent="0.25">
      <c r="A14" s="242" t="s">
        <v>161</v>
      </c>
      <c r="B14" s="242" t="s">
        <v>162</v>
      </c>
      <c r="C14" s="242">
        <v>6935</v>
      </c>
      <c r="D14" s="242" t="s">
        <v>175</v>
      </c>
      <c r="E14" t="s">
        <v>175</v>
      </c>
      <c r="F14" s="301">
        <v>874426.14</v>
      </c>
      <c r="G14" s="301">
        <v>22545.27</v>
      </c>
      <c r="H14" s="301">
        <v>66509.52</v>
      </c>
      <c r="I14" s="301"/>
      <c r="J14">
        <v>428964.87</v>
      </c>
      <c r="K14">
        <v>265724.96000000002</v>
      </c>
      <c r="L14"/>
      <c r="M14" s="301">
        <v>-29200</v>
      </c>
      <c r="N14" s="301"/>
      <c r="O14" s="301"/>
      <c r="P14" s="301"/>
      <c r="Q14" s="301">
        <v>319180.12</v>
      </c>
      <c r="R14" s="301">
        <v>3245.6</v>
      </c>
      <c r="S14"/>
      <c r="T14"/>
      <c r="U14">
        <v>-1137336.6499999999</v>
      </c>
      <c r="V14">
        <v>2502473.91</v>
      </c>
      <c r="W14" s="301"/>
      <c r="X14" s="301">
        <v>464241.04</v>
      </c>
      <c r="Y14" s="301">
        <v>121920</v>
      </c>
      <c r="Z14" s="301"/>
      <c r="AA14" s="301">
        <v>476822.2</v>
      </c>
      <c r="AB14" s="301"/>
      <c r="AC14">
        <v>668012.19999999995</v>
      </c>
      <c r="AD14"/>
      <c r="AE14"/>
      <c r="AF14">
        <v>323205.89</v>
      </c>
      <c r="AG14">
        <v>44117.37</v>
      </c>
      <c r="AH14"/>
      <c r="AI14"/>
      <c r="AJ14" s="244">
        <f t="shared" si="7"/>
        <v>963480.93</v>
      </c>
      <c r="AK14" s="251">
        <f t="shared" si="8"/>
        <v>293225.71999999997</v>
      </c>
      <c r="AL14" s="246">
        <f t="shared" si="9"/>
        <v>670255.21000000008</v>
      </c>
      <c r="AM14" s="252">
        <f t="shared" si="10"/>
        <v>1062983.24</v>
      </c>
      <c r="AN14" s="253">
        <f t="shared" si="11"/>
        <v>1035335.46</v>
      </c>
      <c r="AO14" s="246">
        <f t="shared" si="6"/>
        <v>27647.780000000028</v>
      </c>
    </row>
    <row r="15" spans="1:41" x14ac:dyDescent="0.25">
      <c r="A15" s="242" t="s">
        <v>161</v>
      </c>
      <c r="B15" s="242" t="s">
        <v>162</v>
      </c>
      <c r="C15" s="242">
        <v>5524</v>
      </c>
      <c r="D15" s="242" t="s">
        <v>177</v>
      </c>
      <c r="E15" t="s">
        <v>177</v>
      </c>
      <c r="F15" s="301">
        <v>771599.58</v>
      </c>
      <c r="G15" s="301">
        <v>28759</v>
      </c>
      <c r="H15" s="301">
        <v>368755.37</v>
      </c>
      <c r="J15">
        <v>175466.76</v>
      </c>
      <c r="K15">
        <v>743225.67</v>
      </c>
      <c r="Q15" s="301">
        <v>147896.76999999999</v>
      </c>
      <c r="R15" s="301">
        <v>12076.11</v>
      </c>
      <c r="U15">
        <v>-408397.98</v>
      </c>
      <c r="V15">
        <v>2525004.41</v>
      </c>
      <c r="X15" s="301">
        <v>147293.85999999999</v>
      </c>
      <c r="AA15" s="301">
        <v>489555.7</v>
      </c>
      <c r="AC15">
        <v>536166.69999999995</v>
      </c>
      <c r="AD15">
        <v>35520</v>
      </c>
      <c r="AF15">
        <v>119221.05</v>
      </c>
      <c r="AG15">
        <v>121714.74</v>
      </c>
      <c r="AJ15" s="244">
        <f t="shared" si="7"/>
        <v>1169113.95</v>
      </c>
      <c r="AK15" s="251">
        <f t="shared" si="8"/>
        <v>159972.88</v>
      </c>
      <c r="AL15" s="246">
        <f t="shared" si="9"/>
        <v>1009141.07</v>
      </c>
      <c r="AM15" s="252">
        <f t="shared" si="10"/>
        <v>636849.56000000006</v>
      </c>
      <c r="AN15" s="253">
        <f t="shared" si="11"/>
        <v>812622.49</v>
      </c>
      <c r="AO15" s="246">
        <f t="shared" si="6"/>
        <v>-175772.92999999993</v>
      </c>
    </row>
    <row r="16" spans="1:41" x14ac:dyDescent="0.25">
      <c r="A16" s="242" t="s">
        <v>161</v>
      </c>
      <c r="B16" s="242" t="s">
        <v>162</v>
      </c>
      <c r="C16" s="242">
        <v>5657</v>
      </c>
      <c r="D16" s="242" t="s">
        <v>179</v>
      </c>
      <c r="E16" t="s">
        <v>179</v>
      </c>
      <c r="F16" s="301">
        <v>187510.6</v>
      </c>
      <c r="G16" s="301">
        <v>8564</v>
      </c>
      <c r="H16" s="301">
        <v>156174.95000000001</v>
      </c>
      <c r="J16">
        <v>214004.81</v>
      </c>
      <c r="K16">
        <v>758385.51</v>
      </c>
      <c r="Q16" s="301">
        <v>60000</v>
      </c>
      <c r="R16" s="301">
        <v>1274.4100000000001</v>
      </c>
      <c r="U16">
        <v>-3118679.35</v>
      </c>
      <c r="V16">
        <v>4613167.97</v>
      </c>
      <c r="X16" s="301">
        <v>296298.02</v>
      </c>
      <c r="AC16">
        <v>127273</v>
      </c>
      <c r="AF16">
        <v>356489.95</v>
      </c>
      <c r="AG16">
        <v>24051.42</v>
      </c>
      <c r="AJ16" s="244">
        <f t="shared" si="7"/>
        <v>352249.55000000005</v>
      </c>
      <c r="AK16" s="251">
        <f t="shared" si="8"/>
        <v>61274.41</v>
      </c>
      <c r="AL16" s="246">
        <f t="shared" si="9"/>
        <v>290975.14</v>
      </c>
      <c r="AM16" s="252">
        <f t="shared" si="10"/>
        <v>296298.02</v>
      </c>
      <c r="AN16" s="253">
        <f t="shared" si="11"/>
        <v>507814.37</v>
      </c>
      <c r="AO16" s="246">
        <f t="shared" si="6"/>
        <v>-211516.34999999998</v>
      </c>
    </row>
    <row r="17" spans="1:41" x14ac:dyDescent="0.25">
      <c r="A17" s="242" t="s">
        <v>161</v>
      </c>
      <c r="B17" s="242" t="s">
        <v>162</v>
      </c>
      <c r="C17" s="242">
        <v>4057</v>
      </c>
      <c r="D17" s="242" t="s">
        <v>181</v>
      </c>
      <c r="E17" t="s">
        <v>181</v>
      </c>
      <c r="F17" s="301">
        <v>580909.52</v>
      </c>
      <c r="G17" s="301">
        <v>1121.53</v>
      </c>
      <c r="H17" s="301">
        <v>235756.12</v>
      </c>
      <c r="J17">
        <v>1616541.77</v>
      </c>
      <c r="K17">
        <v>705533.91</v>
      </c>
      <c r="Q17" s="301">
        <v>289428.36</v>
      </c>
      <c r="R17" s="301">
        <v>11504</v>
      </c>
      <c r="U17">
        <v>-15012.72</v>
      </c>
      <c r="V17">
        <v>2841083.43</v>
      </c>
      <c r="X17" s="301">
        <v>346415.33</v>
      </c>
      <c r="AA17" s="301">
        <v>199940</v>
      </c>
      <c r="AC17">
        <v>398624</v>
      </c>
      <c r="AF17">
        <v>78225</v>
      </c>
      <c r="AG17">
        <v>37046.550000000003</v>
      </c>
      <c r="AJ17" s="244">
        <f t="shared" si="7"/>
        <v>817787.17</v>
      </c>
      <c r="AK17" s="251">
        <f t="shared" si="8"/>
        <v>300932.36</v>
      </c>
      <c r="AL17" s="246">
        <f t="shared" si="9"/>
        <v>516854.81000000006</v>
      </c>
      <c r="AM17" s="252">
        <f t="shared" si="10"/>
        <v>546355.33000000007</v>
      </c>
      <c r="AN17" s="253">
        <f t="shared" si="11"/>
        <v>513895.55</v>
      </c>
      <c r="AO17" s="246">
        <f t="shared" si="6"/>
        <v>32459.780000000086</v>
      </c>
    </row>
    <row r="18" spans="1:41" x14ac:dyDescent="0.25">
      <c r="A18" s="242" t="s">
        <v>161</v>
      </c>
      <c r="B18" s="242" t="s">
        <v>162</v>
      </c>
      <c r="C18" s="242">
        <v>2737</v>
      </c>
      <c r="D18" s="242" t="s">
        <v>183</v>
      </c>
      <c r="E18" t="s">
        <v>183</v>
      </c>
      <c r="F18" s="301">
        <v>622390.43999999994</v>
      </c>
      <c r="G18" s="301">
        <v>0</v>
      </c>
      <c r="H18" s="301">
        <v>39059.57</v>
      </c>
      <c r="J18">
        <v>2673811.5</v>
      </c>
      <c r="K18">
        <v>114626.19</v>
      </c>
      <c r="M18" s="301">
        <v>-90</v>
      </c>
      <c r="Q18" s="301">
        <v>373112.61</v>
      </c>
      <c r="R18" s="301">
        <v>0</v>
      </c>
      <c r="T18">
        <v>2424646.83</v>
      </c>
      <c r="V18">
        <v>675062.61</v>
      </c>
      <c r="X18" s="301">
        <v>155163.53</v>
      </c>
      <c r="AA18" s="301">
        <v>284091.90000000002</v>
      </c>
      <c r="AC18">
        <v>342218.9</v>
      </c>
      <c r="AF18">
        <v>130275.74</v>
      </c>
      <c r="AG18">
        <v>68874.33</v>
      </c>
      <c r="AJ18" s="244">
        <f t="shared" si="7"/>
        <v>661450.00999999989</v>
      </c>
      <c r="AK18" s="251">
        <f t="shared" si="8"/>
        <v>373022.61</v>
      </c>
      <c r="AL18" s="246">
        <f t="shared" si="9"/>
        <v>288427.39999999991</v>
      </c>
      <c r="AM18" s="252">
        <f t="shared" si="10"/>
        <v>439255.43000000005</v>
      </c>
      <c r="AN18" s="253">
        <f t="shared" si="11"/>
        <v>541368.97</v>
      </c>
      <c r="AO18" s="246">
        <f t="shared" si="6"/>
        <v>-102113.53999999992</v>
      </c>
    </row>
    <row r="19" spans="1:41" x14ac:dyDescent="0.25">
      <c r="A19" s="242" t="s">
        <v>161</v>
      </c>
      <c r="B19" s="242" t="s">
        <v>162</v>
      </c>
      <c r="C19" s="242">
        <v>4167</v>
      </c>
      <c r="D19" s="242" t="s">
        <v>185</v>
      </c>
      <c r="E19" t="s">
        <v>185</v>
      </c>
      <c r="F19" s="301">
        <v>556346.56000000006</v>
      </c>
      <c r="G19" s="301">
        <v>133243.39000000001</v>
      </c>
      <c r="H19" s="301">
        <v>135527.37</v>
      </c>
      <c r="J19">
        <v>199212.33</v>
      </c>
      <c r="K19">
        <v>588274.81999999995</v>
      </c>
      <c r="M19" s="301">
        <v>0</v>
      </c>
      <c r="Q19" s="301">
        <v>114877.81</v>
      </c>
      <c r="R19" s="301">
        <v>4055.87</v>
      </c>
      <c r="U19">
        <v>-271654.02</v>
      </c>
      <c r="V19">
        <v>1767990.24</v>
      </c>
      <c r="X19" s="301">
        <v>502396.68</v>
      </c>
      <c r="AA19" s="301">
        <v>371940</v>
      </c>
      <c r="AC19">
        <v>438590</v>
      </c>
      <c r="AF19">
        <v>359194.39</v>
      </c>
      <c r="AG19">
        <v>53217.72</v>
      </c>
      <c r="AJ19" s="244">
        <f t="shared" si="7"/>
        <v>825117.32000000007</v>
      </c>
      <c r="AK19" s="251">
        <f t="shared" si="8"/>
        <v>118933.68</v>
      </c>
      <c r="AL19" s="246">
        <f t="shared" si="9"/>
        <v>706183.64000000013</v>
      </c>
      <c r="AM19" s="252">
        <f t="shared" si="10"/>
        <v>874336.67999999993</v>
      </c>
      <c r="AN19" s="253">
        <f t="shared" si="11"/>
        <v>851002.11</v>
      </c>
      <c r="AO19" s="246">
        <f t="shared" si="6"/>
        <v>23334.569999999949</v>
      </c>
    </row>
    <row r="20" spans="1:41" x14ac:dyDescent="0.25">
      <c r="A20" s="242" t="s">
        <v>161</v>
      </c>
      <c r="B20" s="242" t="s">
        <v>162</v>
      </c>
      <c r="C20" s="242">
        <v>7036</v>
      </c>
      <c r="D20" s="242" t="s">
        <v>187</v>
      </c>
      <c r="E20" t="s">
        <v>187</v>
      </c>
      <c r="F20" s="301">
        <v>399433.08</v>
      </c>
      <c r="G20" s="301">
        <v>0</v>
      </c>
      <c r="H20" s="301">
        <v>114478.62</v>
      </c>
      <c r="J20">
        <v>3647410.67</v>
      </c>
      <c r="K20">
        <v>960589.79</v>
      </c>
      <c r="Q20" s="301">
        <v>895852.65</v>
      </c>
      <c r="R20" s="301">
        <v>17719.16</v>
      </c>
      <c r="T20">
        <v>3333463.4</v>
      </c>
      <c r="U20">
        <v>81721.210000000006</v>
      </c>
      <c r="V20">
        <v>938360.62</v>
      </c>
      <c r="X20" s="301">
        <v>271123.92</v>
      </c>
      <c r="AA20" s="301">
        <v>701127.1</v>
      </c>
      <c r="AC20">
        <v>841962.1</v>
      </c>
      <c r="AF20">
        <v>175147.56</v>
      </c>
      <c r="AG20">
        <v>68646.240000000005</v>
      </c>
      <c r="AJ20" s="244">
        <f t="shared" si="7"/>
        <v>513911.7</v>
      </c>
      <c r="AK20" s="251">
        <f t="shared" si="8"/>
        <v>913571.81</v>
      </c>
      <c r="AL20" s="246">
        <f t="shared" si="9"/>
        <v>-399660.11000000004</v>
      </c>
      <c r="AM20" s="252">
        <f t="shared" si="10"/>
        <v>972251.02</v>
      </c>
      <c r="AN20" s="253">
        <f t="shared" si="11"/>
        <v>1085755.8999999999</v>
      </c>
      <c r="AO20" s="246">
        <f t="shared" si="6"/>
        <v>-113504.87999999989</v>
      </c>
    </row>
    <row r="21" spans="1:41" x14ac:dyDescent="0.25">
      <c r="A21" s="242" t="s">
        <v>161</v>
      </c>
      <c r="B21" s="242" t="s">
        <v>162</v>
      </c>
      <c r="C21" s="242">
        <v>4248</v>
      </c>
      <c r="D21" s="242" t="s">
        <v>189</v>
      </c>
      <c r="E21" t="s">
        <v>189</v>
      </c>
      <c r="F21" s="301">
        <v>451463.32</v>
      </c>
      <c r="G21" s="301">
        <v>0</v>
      </c>
      <c r="H21" s="301">
        <v>68063.039999999994</v>
      </c>
      <c r="J21">
        <v>260713.23</v>
      </c>
      <c r="K21">
        <v>854139.43</v>
      </c>
      <c r="Q21" s="301">
        <v>73400</v>
      </c>
      <c r="R21" s="301">
        <v>3271.5</v>
      </c>
      <c r="U21">
        <v>886720.78</v>
      </c>
      <c r="V21">
        <v>909939.73</v>
      </c>
      <c r="X21" s="301">
        <v>223368.71</v>
      </c>
      <c r="AA21" s="301">
        <v>434190</v>
      </c>
      <c r="AC21">
        <v>601346</v>
      </c>
      <c r="AF21">
        <v>160431.42000000001</v>
      </c>
      <c r="AG21">
        <v>60494.28</v>
      </c>
      <c r="AJ21" s="244">
        <f t="shared" si="7"/>
        <v>519526.36</v>
      </c>
      <c r="AK21" s="251">
        <f t="shared" si="8"/>
        <v>76671.5</v>
      </c>
      <c r="AL21" s="246">
        <f t="shared" si="9"/>
        <v>442854.86</v>
      </c>
      <c r="AM21" s="252">
        <f t="shared" si="10"/>
        <v>657558.71</v>
      </c>
      <c r="AN21" s="253">
        <f t="shared" si="11"/>
        <v>822271.70000000007</v>
      </c>
      <c r="AO21" s="246">
        <f t="shared" si="6"/>
        <v>-164712.99000000011</v>
      </c>
    </row>
    <row r="22" spans="1:41" x14ac:dyDescent="0.25">
      <c r="A22" s="242" t="s">
        <v>161</v>
      </c>
      <c r="B22" s="242" t="s">
        <v>162</v>
      </c>
      <c r="C22" s="242">
        <v>4016</v>
      </c>
      <c r="D22" s="242" t="s">
        <v>191</v>
      </c>
      <c r="E22" t="s">
        <v>191</v>
      </c>
      <c r="F22" s="301">
        <v>953561.12</v>
      </c>
      <c r="H22" s="301">
        <v>236101.32</v>
      </c>
      <c r="J22">
        <v>681942.66</v>
      </c>
      <c r="K22">
        <v>480018.84</v>
      </c>
      <c r="Q22" s="301">
        <v>744325</v>
      </c>
      <c r="R22" s="301">
        <v>-161.49</v>
      </c>
      <c r="U22">
        <v>404490.34</v>
      </c>
      <c r="V22">
        <v>1741975.93</v>
      </c>
      <c r="X22" s="301">
        <v>433221.88</v>
      </c>
      <c r="Y22" s="301">
        <v>7780</v>
      </c>
      <c r="AA22" s="301">
        <v>348840</v>
      </c>
      <c r="AC22">
        <v>372693</v>
      </c>
      <c r="AF22">
        <v>884749.8</v>
      </c>
      <c r="AG22">
        <v>34724.92</v>
      </c>
      <c r="AJ22" s="244">
        <f t="shared" si="7"/>
        <v>1189662.44</v>
      </c>
      <c r="AK22" s="251">
        <f t="shared" si="8"/>
        <v>744163.51</v>
      </c>
      <c r="AL22" s="246">
        <f t="shared" si="9"/>
        <v>445498.92999999993</v>
      </c>
      <c r="AM22" s="252">
        <f t="shared" si="10"/>
        <v>789841.88</v>
      </c>
      <c r="AN22" s="253">
        <f t="shared" si="11"/>
        <v>1292167.72</v>
      </c>
      <c r="AO22" s="246">
        <f t="shared" si="6"/>
        <v>-502325.83999999997</v>
      </c>
    </row>
    <row r="23" spans="1:41" x14ac:dyDescent="0.25">
      <c r="A23" s="242" t="s">
        <v>161</v>
      </c>
      <c r="B23" s="242" t="s">
        <v>162</v>
      </c>
      <c r="C23" s="242">
        <v>1202</v>
      </c>
      <c r="D23" s="242" t="s">
        <v>193</v>
      </c>
      <c r="E23" t="s">
        <v>193</v>
      </c>
      <c r="F23" s="301">
        <v>512760.5</v>
      </c>
      <c r="G23" s="301">
        <v>21881.64</v>
      </c>
      <c r="H23" s="301">
        <v>318272.42</v>
      </c>
      <c r="J23">
        <v>1762196.35</v>
      </c>
      <c r="K23">
        <v>484838.91</v>
      </c>
      <c r="M23" s="301">
        <v>-3800</v>
      </c>
      <c r="Q23" s="301">
        <v>222183.43</v>
      </c>
      <c r="R23" s="301">
        <v>344.39</v>
      </c>
      <c r="U23">
        <v>850249.28</v>
      </c>
      <c r="V23">
        <v>2083742</v>
      </c>
      <c r="X23" s="301">
        <v>302432.32</v>
      </c>
      <c r="AA23" s="301">
        <v>143420</v>
      </c>
      <c r="AC23">
        <v>328173</v>
      </c>
      <c r="AF23">
        <v>60998.13</v>
      </c>
      <c r="AG23">
        <v>71890.47</v>
      </c>
      <c r="AJ23" s="244">
        <f t="shared" si="7"/>
        <v>852914.56</v>
      </c>
      <c r="AK23" s="251">
        <f t="shared" si="8"/>
        <v>218727.82</v>
      </c>
      <c r="AL23" s="246">
        <f t="shared" si="9"/>
        <v>634186.74</v>
      </c>
      <c r="AM23" s="252">
        <f t="shared" si="10"/>
        <v>445852.32</v>
      </c>
      <c r="AN23" s="253">
        <f t="shared" si="11"/>
        <v>461061.6</v>
      </c>
      <c r="AO23" s="246">
        <f t="shared" si="6"/>
        <v>-15209.27999999997</v>
      </c>
    </row>
    <row r="24" spans="1:41" x14ac:dyDescent="0.25">
      <c r="A24" s="242" t="s">
        <v>165</v>
      </c>
      <c r="B24" s="242" t="s">
        <v>195</v>
      </c>
      <c r="C24" s="242">
        <v>6244</v>
      </c>
      <c r="D24" s="242" t="s">
        <v>198</v>
      </c>
      <c r="E24" t="s">
        <v>198</v>
      </c>
      <c r="F24" s="301">
        <v>418518.63</v>
      </c>
      <c r="G24" s="301">
        <v>0</v>
      </c>
      <c r="H24" s="301">
        <v>32982.379999999997</v>
      </c>
      <c r="J24">
        <v>161872.38</v>
      </c>
      <c r="K24">
        <v>77151.520000000004</v>
      </c>
      <c r="R24" s="301">
        <v>0</v>
      </c>
      <c r="T24">
        <v>-183930.23999999999</v>
      </c>
      <c r="U24">
        <v>654578</v>
      </c>
      <c r="X24" s="301">
        <v>839426.7</v>
      </c>
      <c r="Z24" s="301">
        <v>1.33</v>
      </c>
      <c r="AA24" s="301">
        <v>469812</v>
      </c>
      <c r="AB24" s="301">
        <v>4500</v>
      </c>
      <c r="AC24">
        <v>653393</v>
      </c>
      <c r="AE24">
        <v>3000</v>
      </c>
      <c r="AF24">
        <v>390016.63</v>
      </c>
      <c r="AG24">
        <v>28253.25</v>
      </c>
      <c r="AJ24" s="244">
        <f t="shared" si="7"/>
        <v>451501.01</v>
      </c>
      <c r="AK24" s="251">
        <f t="shared" si="8"/>
        <v>0</v>
      </c>
      <c r="AL24" s="246">
        <f t="shared" si="9"/>
        <v>451501.01</v>
      </c>
      <c r="AM24" s="252">
        <f t="shared" si="10"/>
        <v>1313740.0299999998</v>
      </c>
      <c r="AN24" s="253">
        <f t="shared" si="11"/>
        <v>1074662.8799999999</v>
      </c>
      <c r="AO24" s="246">
        <f t="shared" si="6"/>
        <v>239077.14999999991</v>
      </c>
    </row>
    <row r="25" spans="1:41" x14ac:dyDescent="0.25">
      <c r="A25" s="242" t="s">
        <v>165</v>
      </c>
      <c r="B25" s="242" t="s">
        <v>195</v>
      </c>
      <c r="C25" s="242">
        <v>4760</v>
      </c>
      <c r="D25" s="242" t="s">
        <v>199</v>
      </c>
      <c r="E25" t="s">
        <v>199</v>
      </c>
      <c r="F25" s="301">
        <v>288919.45</v>
      </c>
      <c r="G25" s="301">
        <v>206730</v>
      </c>
      <c r="H25" s="301">
        <v>-159772.84</v>
      </c>
      <c r="J25">
        <v>968348.36</v>
      </c>
      <c r="K25">
        <v>1414027.14</v>
      </c>
      <c r="R25" s="301">
        <v>-631.36</v>
      </c>
      <c r="T25">
        <v>-160236.91</v>
      </c>
      <c r="U25">
        <v>2645305.21</v>
      </c>
      <c r="X25" s="301">
        <v>711593.54</v>
      </c>
      <c r="AC25">
        <v>47311.37</v>
      </c>
      <c r="AF25">
        <v>423317</v>
      </c>
      <c r="AJ25" s="244">
        <f t="shared" si="7"/>
        <v>335876.61</v>
      </c>
      <c r="AK25" s="251">
        <f t="shared" si="8"/>
        <v>-631.36</v>
      </c>
      <c r="AL25" s="246">
        <f t="shared" si="9"/>
        <v>336507.97</v>
      </c>
      <c r="AM25" s="252">
        <f t="shared" si="10"/>
        <v>711593.54</v>
      </c>
      <c r="AN25" s="253">
        <f t="shared" si="11"/>
        <v>470628.37</v>
      </c>
      <c r="AO25" s="246">
        <f t="shared" si="6"/>
        <v>240965.17000000004</v>
      </c>
    </row>
    <row r="26" spans="1:41" x14ac:dyDescent="0.25">
      <c r="A26" s="242" t="s">
        <v>165</v>
      </c>
      <c r="B26" s="242" t="s">
        <v>195</v>
      </c>
      <c r="C26" s="242">
        <v>3665</v>
      </c>
      <c r="D26" s="242" t="s">
        <v>200</v>
      </c>
      <c r="E26" t="s">
        <v>200</v>
      </c>
      <c r="F26" s="301">
        <v>383840.17</v>
      </c>
      <c r="G26" s="301">
        <v>1929704</v>
      </c>
      <c r="H26" s="301">
        <v>37874.67</v>
      </c>
      <c r="J26">
        <v>344413.24</v>
      </c>
      <c r="K26">
        <v>2157374.77</v>
      </c>
      <c r="Q26" s="301">
        <v>232636</v>
      </c>
      <c r="R26" s="301">
        <v>54120.58</v>
      </c>
      <c r="U26">
        <v>2356065.7799999998</v>
      </c>
      <c r="V26">
        <v>1839928.23</v>
      </c>
      <c r="X26" s="301">
        <v>664697.16</v>
      </c>
      <c r="AA26" s="301">
        <v>330960</v>
      </c>
      <c r="AC26">
        <v>446959</v>
      </c>
      <c r="AF26">
        <v>133775.26</v>
      </c>
      <c r="AG26">
        <v>4166.6400000000003</v>
      </c>
      <c r="AJ26" s="244">
        <f t="shared" si="7"/>
        <v>2351418.84</v>
      </c>
      <c r="AK26" s="251">
        <f t="shared" si="8"/>
        <v>286756.58</v>
      </c>
      <c r="AL26" s="246">
        <f t="shared" si="9"/>
        <v>2064662.2599999998</v>
      </c>
      <c r="AM26" s="252">
        <f t="shared" si="10"/>
        <v>995657.16</v>
      </c>
      <c r="AN26" s="253">
        <f t="shared" si="11"/>
        <v>584900.9</v>
      </c>
      <c r="AO26" s="246">
        <f t="shared" si="6"/>
        <v>410756.26</v>
      </c>
    </row>
    <row r="27" spans="1:41" x14ac:dyDescent="0.25">
      <c r="A27" s="242" t="s">
        <v>165</v>
      </c>
      <c r="B27" s="242" t="s">
        <v>195</v>
      </c>
      <c r="C27" s="242">
        <v>4355</v>
      </c>
      <c r="D27" s="242" t="s">
        <v>201</v>
      </c>
      <c r="E27" t="s">
        <v>201</v>
      </c>
      <c r="F27" s="301">
        <v>194511.59</v>
      </c>
      <c r="G27" s="301">
        <v>0</v>
      </c>
      <c r="H27" s="301">
        <v>4761.99</v>
      </c>
      <c r="J27">
        <v>2066952.35</v>
      </c>
      <c r="K27">
        <v>711712.45</v>
      </c>
      <c r="R27" s="301">
        <v>1232</v>
      </c>
      <c r="U27">
        <v>-216749.42</v>
      </c>
      <c r="V27">
        <v>3263098.4</v>
      </c>
      <c r="W27" s="301">
        <v>294</v>
      </c>
      <c r="X27" s="301">
        <v>60528</v>
      </c>
      <c r="AA27" s="301">
        <v>120010</v>
      </c>
      <c r="AC27">
        <v>170270</v>
      </c>
      <c r="AF27">
        <v>62221</v>
      </c>
      <c r="AG27">
        <v>17983.599999999999</v>
      </c>
      <c r="AJ27" s="244">
        <f t="shared" si="7"/>
        <v>199273.58</v>
      </c>
      <c r="AK27" s="251">
        <f t="shared" si="8"/>
        <v>1232</v>
      </c>
      <c r="AL27" s="246">
        <f t="shared" si="9"/>
        <v>198041.58</v>
      </c>
      <c r="AM27" s="252">
        <f t="shared" si="10"/>
        <v>180832</v>
      </c>
      <c r="AN27" s="253">
        <f t="shared" si="11"/>
        <v>250474.6</v>
      </c>
      <c r="AO27" s="246">
        <f t="shared" si="6"/>
        <v>-69642.600000000006</v>
      </c>
    </row>
    <row r="28" spans="1:41" x14ac:dyDescent="0.25">
      <c r="A28" s="242" t="s">
        <v>165</v>
      </c>
      <c r="B28" s="242" t="s">
        <v>195</v>
      </c>
      <c r="C28" s="242">
        <v>2703</v>
      </c>
      <c r="D28" s="242" t="s">
        <v>202</v>
      </c>
      <c r="E28" t="s">
        <v>202</v>
      </c>
      <c r="F28" s="301">
        <v>18560.66</v>
      </c>
      <c r="G28" s="301">
        <v>0</v>
      </c>
      <c r="H28" s="301">
        <v>6142.62</v>
      </c>
      <c r="J28">
        <v>2049396.04</v>
      </c>
      <c r="K28">
        <v>240249.18</v>
      </c>
      <c r="R28" s="301">
        <v>3801</v>
      </c>
      <c r="U28">
        <v>-567793.26</v>
      </c>
      <c r="V28">
        <v>3122820.6</v>
      </c>
      <c r="X28" s="301">
        <v>67919.09</v>
      </c>
      <c r="AA28" s="301">
        <v>196320</v>
      </c>
      <c r="AC28">
        <v>314502</v>
      </c>
      <c r="AF28">
        <v>105775.55</v>
      </c>
      <c r="AG28">
        <v>78691.38</v>
      </c>
      <c r="AJ28" s="244">
        <f t="shared" si="7"/>
        <v>24703.279999999999</v>
      </c>
      <c r="AK28" s="251">
        <f t="shared" si="8"/>
        <v>3801</v>
      </c>
      <c r="AL28" s="246">
        <f t="shared" si="9"/>
        <v>20902.28</v>
      </c>
      <c r="AM28" s="252">
        <f t="shared" si="10"/>
        <v>264239.08999999997</v>
      </c>
      <c r="AN28" s="253">
        <f t="shared" si="11"/>
        <v>498968.93</v>
      </c>
      <c r="AO28" s="246">
        <f t="shared" si="6"/>
        <v>-234729.84000000003</v>
      </c>
    </row>
    <row r="29" spans="1:41" x14ac:dyDescent="0.25">
      <c r="A29" s="242" t="s">
        <v>165</v>
      </c>
      <c r="B29" s="242" t="s">
        <v>195</v>
      </c>
      <c r="C29" s="242">
        <v>3283</v>
      </c>
      <c r="D29" s="242" t="s">
        <v>203</v>
      </c>
      <c r="E29" t="s">
        <v>203</v>
      </c>
      <c r="F29" s="301">
        <v>653494.46</v>
      </c>
      <c r="G29" s="301">
        <v>0</v>
      </c>
      <c r="H29" s="301">
        <v>15570.86</v>
      </c>
      <c r="J29">
        <v>1105402.44</v>
      </c>
      <c r="K29">
        <v>962798.02</v>
      </c>
      <c r="Q29" s="301">
        <v>268675</v>
      </c>
      <c r="R29" s="301">
        <v>2552</v>
      </c>
      <c r="U29">
        <v>2155793.19</v>
      </c>
      <c r="X29" s="301">
        <v>575882.99</v>
      </c>
      <c r="Z29" s="301">
        <v>224.98</v>
      </c>
      <c r="AA29" s="301">
        <v>57170</v>
      </c>
      <c r="AB29" s="301">
        <v>3000</v>
      </c>
      <c r="AC29">
        <v>206221</v>
      </c>
      <c r="AF29">
        <v>75082.84</v>
      </c>
      <c r="AG29">
        <v>18728.54</v>
      </c>
      <c r="AJ29" s="244">
        <f t="shared" si="7"/>
        <v>669065.31999999995</v>
      </c>
      <c r="AK29" s="251">
        <f t="shared" si="8"/>
        <v>271227</v>
      </c>
      <c r="AL29" s="246">
        <f t="shared" si="9"/>
        <v>397838.31999999995</v>
      </c>
      <c r="AM29" s="252">
        <f t="shared" si="10"/>
        <v>636277.97</v>
      </c>
      <c r="AN29" s="253">
        <f t="shared" si="11"/>
        <v>300032.37999999995</v>
      </c>
      <c r="AO29" s="246">
        <f t="shared" si="6"/>
        <v>336245.59</v>
      </c>
    </row>
    <row r="30" spans="1:41" x14ac:dyDescent="0.25">
      <c r="A30" s="242" t="s">
        <v>165</v>
      </c>
      <c r="B30" s="242" t="s">
        <v>195</v>
      </c>
      <c r="C30" s="242">
        <v>1804</v>
      </c>
      <c r="D30" s="242" t="s">
        <v>204</v>
      </c>
      <c r="E30" t="s">
        <v>204</v>
      </c>
      <c r="F30" s="301">
        <v>609127.46</v>
      </c>
      <c r="G30" s="301">
        <v>688690.99</v>
      </c>
      <c r="H30" s="301">
        <v>92004.23</v>
      </c>
      <c r="J30">
        <v>822665.05</v>
      </c>
      <c r="K30">
        <v>1087697.01</v>
      </c>
      <c r="Q30" s="301">
        <v>231674</v>
      </c>
      <c r="R30" s="301">
        <v>-1453.8</v>
      </c>
      <c r="T30">
        <v>-210876.62</v>
      </c>
      <c r="U30">
        <v>2709594.88</v>
      </c>
      <c r="X30" s="301">
        <v>854184.33</v>
      </c>
      <c r="AA30" s="301">
        <v>146160</v>
      </c>
      <c r="AC30">
        <v>224556</v>
      </c>
      <c r="AF30">
        <v>127145.39</v>
      </c>
      <c r="AG30">
        <v>64396.66</v>
      </c>
      <c r="AJ30" s="244">
        <f t="shared" si="7"/>
        <v>1389822.68</v>
      </c>
      <c r="AK30" s="251">
        <f t="shared" si="8"/>
        <v>230220.2</v>
      </c>
      <c r="AL30" s="246">
        <f t="shared" si="9"/>
        <v>1159602.48</v>
      </c>
      <c r="AM30" s="252">
        <f t="shared" si="10"/>
        <v>1000344.33</v>
      </c>
      <c r="AN30" s="253">
        <f t="shared" si="11"/>
        <v>416098.05000000005</v>
      </c>
      <c r="AO30" s="246">
        <f t="shared" si="6"/>
        <v>584246.27999999991</v>
      </c>
    </row>
    <row r="31" spans="1:41" x14ac:dyDescent="0.25">
      <c r="A31" s="242" t="s">
        <v>165</v>
      </c>
      <c r="B31" s="242" t="s">
        <v>195</v>
      </c>
      <c r="C31" s="242">
        <v>2904</v>
      </c>
      <c r="D31" s="242" t="s">
        <v>205</v>
      </c>
      <c r="E31" t="s">
        <v>205</v>
      </c>
      <c r="F31" s="301">
        <v>429794.08</v>
      </c>
      <c r="G31" s="301">
        <v>0</v>
      </c>
      <c r="H31" s="301">
        <v>3731.7</v>
      </c>
      <c r="I31" s="301">
        <v>21469</v>
      </c>
      <c r="J31">
        <v>125309</v>
      </c>
      <c r="K31">
        <v>537735.27</v>
      </c>
      <c r="R31" s="301">
        <v>20144</v>
      </c>
      <c r="S31">
        <v>551</v>
      </c>
      <c r="T31">
        <v>-2190280.75</v>
      </c>
      <c r="U31">
        <v>41156.1</v>
      </c>
      <c r="V31">
        <v>3095144.84</v>
      </c>
      <c r="X31" s="301">
        <v>494254.13</v>
      </c>
      <c r="AA31" s="301">
        <v>438570</v>
      </c>
      <c r="AB31" s="301">
        <v>4900</v>
      </c>
      <c r="AC31">
        <v>544232</v>
      </c>
      <c r="AF31">
        <v>168300.27</v>
      </c>
      <c r="AG31">
        <v>61518</v>
      </c>
      <c r="AJ31" s="244">
        <f t="shared" si="7"/>
        <v>454994.78</v>
      </c>
      <c r="AK31" s="251">
        <f t="shared" si="8"/>
        <v>20144</v>
      </c>
      <c r="AL31" s="246">
        <f t="shared" si="9"/>
        <v>434850.78</v>
      </c>
      <c r="AM31" s="252">
        <f t="shared" si="10"/>
        <v>937724.13</v>
      </c>
      <c r="AN31" s="253">
        <f t="shared" si="11"/>
        <v>774050.27</v>
      </c>
      <c r="AO31" s="246">
        <f t="shared" si="6"/>
        <v>163673.85999999999</v>
      </c>
    </row>
    <row r="32" spans="1:41" x14ac:dyDescent="0.25">
      <c r="A32" s="242" t="s">
        <v>165</v>
      </c>
      <c r="B32" s="242" t="s">
        <v>195</v>
      </c>
      <c r="C32" s="242">
        <v>6953</v>
      </c>
      <c r="D32" s="242" t="s">
        <v>206</v>
      </c>
      <c r="E32" t="s">
        <v>206</v>
      </c>
      <c r="F32" s="301">
        <v>1053331.1000000001</v>
      </c>
      <c r="G32" s="301">
        <v>0</v>
      </c>
      <c r="H32" s="301">
        <v>71566.12</v>
      </c>
      <c r="J32">
        <v>826506.35</v>
      </c>
      <c r="K32">
        <v>2795994.53</v>
      </c>
      <c r="R32" s="301">
        <v>3832</v>
      </c>
      <c r="U32">
        <v>3943255.19</v>
      </c>
      <c r="X32" s="301">
        <v>1252261.28</v>
      </c>
      <c r="AA32" s="301">
        <v>450369</v>
      </c>
      <c r="AC32">
        <v>616659</v>
      </c>
      <c r="AF32">
        <v>183521.78</v>
      </c>
      <c r="AG32">
        <v>112708.59</v>
      </c>
      <c r="AJ32" s="244">
        <f t="shared" si="7"/>
        <v>1124897.2200000002</v>
      </c>
      <c r="AK32" s="251">
        <f t="shared" si="8"/>
        <v>3832</v>
      </c>
      <c r="AL32" s="246">
        <f t="shared" si="9"/>
        <v>1121065.2200000002</v>
      </c>
      <c r="AM32" s="252">
        <f t="shared" si="10"/>
        <v>1702630.28</v>
      </c>
      <c r="AN32" s="253">
        <f t="shared" si="11"/>
        <v>912889.37</v>
      </c>
      <c r="AO32" s="246">
        <f t="shared" si="6"/>
        <v>789740.91</v>
      </c>
    </row>
    <row r="33" spans="1:41" x14ac:dyDescent="0.25">
      <c r="A33" s="242" t="s">
        <v>165</v>
      </c>
      <c r="B33" s="242" t="s">
        <v>195</v>
      </c>
      <c r="C33" s="242">
        <v>5358</v>
      </c>
      <c r="D33" s="242" t="s">
        <v>207</v>
      </c>
      <c r="E33" t="s">
        <v>207</v>
      </c>
      <c r="F33" s="301">
        <v>504860.44</v>
      </c>
      <c r="G33" s="301">
        <v>15000</v>
      </c>
      <c r="H33" s="301">
        <v>24906.29</v>
      </c>
      <c r="J33">
        <v>1298080.44</v>
      </c>
      <c r="K33">
        <v>24174</v>
      </c>
      <c r="R33" s="301">
        <v>3282</v>
      </c>
      <c r="U33">
        <v>-40536.97</v>
      </c>
      <c r="V33">
        <v>1455376.69</v>
      </c>
      <c r="X33" s="301">
        <v>570621.41</v>
      </c>
      <c r="AC33">
        <v>64906</v>
      </c>
      <c r="AF33">
        <v>26700</v>
      </c>
      <c r="AG33">
        <v>18415.96</v>
      </c>
      <c r="AJ33" s="244">
        <f t="shared" si="7"/>
        <v>544766.73</v>
      </c>
      <c r="AK33" s="251">
        <f t="shared" si="8"/>
        <v>3282</v>
      </c>
      <c r="AL33" s="246">
        <f t="shared" si="9"/>
        <v>541484.73</v>
      </c>
      <c r="AM33" s="252">
        <f t="shared" si="10"/>
        <v>570621.41</v>
      </c>
      <c r="AN33" s="253">
        <f t="shared" si="11"/>
        <v>110021.95999999999</v>
      </c>
      <c r="AO33" s="246">
        <f t="shared" si="6"/>
        <v>460599.45000000007</v>
      </c>
    </row>
    <row r="34" spans="1:41" x14ac:dyDescent="0.25">
      <c r="A34" s="242" t="s">
        <v>165</v>
      </c>
      <c r="B34" s="242" t="s">
        <v>195</v>
      </c>
      <c r="C34" s="242">
        <v>1450</v>
      </c>
      <c r="D34" s="242" t="s">
        <v>208</v>
      </c>
      <c r="E34" t="s">
        <v>208</v>
      </c>
      <c r="F34" s="301">
        <v>643204.09</v>
      </c>
      <c r="G34" s="301">
        <v>20249.52</v>
      </c>
      <c r="H34" s="301">
        <v>301032.5</v>
      </c>
      <c r="J34">
        <v>644375.87</v>
      </c>
      <c r="K34">
        <v>336534.42</v>
      </c>
      <c r="R34" s="301">
        <v>-105</v>
      </c>
      <c r="U34">
        <v>293859.27</v>
      </c>
      <c r="V34">
        <v>1829621.52</v>
      </c>
      <c r="X34" s="301">
        <v>308315.59999999998</v>
      </c>
      <c r="AC34">
        <v>128515</v>
      </c>
      <c r="AF34">
        <v>108433.22</v>
      </c>
      <c r="AG34">
        <v>76376.77</v>
      </c>
      <c r="AJ34" s="244">
        <f t="shared" si="7"/>
        <v>964486.11</v>
      </c>
      <c r="AK34" s="251">
        <f t="shared" si="8"/>
        <v>-105</v>
      </c>
      <c r="AL34" s="246">
        <f t="shared" si="9"/>
        <v>964591.11</v>
      </c>
      <c r="AM34" s="252">
        <f t="shared" si="10"/>
        <v>308315.59999999998</v>
      </c>
      <c r="AN34" s="253">
        <f t="shared" si="11"/>
        <v>313324.99</v>
      </c>
      <c r="AO34" s="246">
        <f t="shared" si="6"/>
        <v>-5009.390000000014</v>
      </c>
    </row>
    <row r="35" spans="1:41" x14ac:dyDescent="0.25">
      <c r="A35" s="242" t="s">
        <v>165</v>
      </c>
      <c r="B35" s="242" t="s">
        <v>195</v>
      </c>
      <c r="C35" s="242">
        <v>1590</v>
      </c>
      <c r="D35" s="242" t="s">
        <v>209</v>
      </c>
      <c r="E35" t="s">
        <v>209</v>
      </c>
      <c r="F35" s="301">
        <v>604121.66</v>
      </c>
      <c r="G35" s="301">
        <v>245788.03</v>
      </c>
      <c r="H35" s="301">
        <v>95633.58</v>
      </c>
      <c r="J35">
        <v>412589.39</v>
      </c>
      <c r="K35">
        <v>110796.14</v>
      </c>
      <c r="L35">
        <v>1</v>
      </c>
      <c r="Q35" s="301">
        <v>533230</v>
      </c>
      <c r="R35" s="301">
        <v>43171</v>
      </c>
      <c r="U35">
        <v>-1627376.3</v>
      </c>
      <c r="V35">
        <v>2563303.2200000002</v>
      </c>
      <c r="X35" s="301">
        <v>324308.59000000003</v>
      </c>
      <c r="AA35" s="301">
        <v>58890</v>
      </c>
      <c r="AC35">
        <v>227525</v>
      </c>
      <c r="AF35">
        <v>132309.64000000001</v>
      </c>
      <c r="AG35">
        <v>34727.35</v>
      </c>
      <c r="AI35">
        <v>1359.72</v>
      </c>
      <c r="AJ35" s="244">
        <f t="shared" si="7"/>
        <v>945543.27</v>
      </c>
      <c r="AK35" s="251">
        <f t="shared" si="8"/>
        <v>576401</v>
      </c>
      <c r="AL35" s="246">
        <f t="shared" si="9"/>
        <v>369142.27</v>
      </c>
      <c r="AM35" s="252">
        <f t="shared" si="10"/>
        <v>383198.59</v>
      </c>
      <c r="AN35" s="253">
        <f t="shared" si="11"/>
        <v>395921.70999999996</v>
      </c>
      <c r="AO35" s="246">
        <f t="shared" si="6"/>
        <v>-12723.119999999937</v>
      </c>
    </row>
    <row r="36" spans="1:41" x14ac:dyDescent="0.25">
      <c r="A36" s="242" t="s">
        <v>168</v>
      </c>
      <c r="B36" s="242" t="s">
        <v>211</v>
      </c>
      <c r="C36" s="242">
        <v>6255</v>
      </c>
      <c r="D36" s="242" t="s">
        <v>213</v>
      </c>
      <c r="E36" t="s">
        <v>213</v>
      </c>
      <c r="F36" s="301">
        <v>998048.63</v>
      </c>
      <c r="G36" s="301">
        <v>4928</v>
      </c>
      <c r="H36" s="301">
        <v>45318.6</v>
      </c>
      <c r="J36">
        <v>519977.12</v>
      </c>
      <c r="K36">
        <v>83569.59</v>
      </c>
      <c r="Q36" s="301">
        <v>525496</v>
      </c>
      <c r="R36" s="301">
        <v>1738.8</v>
      </c>
      <c r="U36">
        <v>-2756755.41</v>
      </c>
      <c r="V36">
        <v>3551030.77</v>
      </c>
      <c r="X36" s="301">
        <v>695085.74</v>
      </c>
      <c r="AA36" s="301">
        <v>584911.38</v>
      </c>
      <c r="AC36">
        <v>701694.38</v>
      </c>
      <c r="AF36">
        <v>159167.54999999999</v>
      </c>
      <c r="AG36">
        <v>39343.410000000003</v>
      </c>
      <c r="AI36">
        <v>20000</v>
      </c>
      <c r="AJ36" s="244">
        <f t="shared" si="7"/>
        <v>1048295.23</v>
      </c>
      <c r="AK36" s="251">
        <f t="shared" si="8"/>
        <v>527234.80000000005</v>
      </c>
      <c r="AL36" s="246">
        <f t="shared" si="9"/>
        <v>521060.42999999993</v>
      </c>
      <c r="AM36" s="252">
        <f t="shared" si="10"/>
        <v>1279997.1200000001</v>
      </c>
      <c r="AN36" s="253">
        <f t="shared" si="11"/>
        <v>920205.34</v>
      </c>
      <c r="AO36" s="246">
        <f t="shared" si="6"/>
        <v>359791.78000000014</v>
      </c>
    </row>
    <row r="37" spans="1:41" x14ac:dyDescent="0.25">
      <c r="A37" s="242" t="s">
        <v>168</v>
      </c>
      <c r="B37" s="242" t="s">
        <v>211</v>
      </c>
      <c r="C37" s="242">
        <v>4295</v>
      </c>
      <c r="D37" s="242" t="s">
        <v>214</v>
      </c>
      <c r="E37" t="s">
        <v>214</v>
      </c>
      <c r="F37" s="301">
        <v>760072.24</v>
      </c>
      <c r="G37" s="301">
        <v>57759.66</v>
      </c>
      <c r="H37" s="301">
        <v>106188.57</v>
      </c>
      <c r="J37">
        <v>266254</v>
      </c>
      <c r="K37">
        <v>104405</v>
      </c>
      <c r="M37" s="301">
        <v>3500</v>
      </c>
      <c r="Q37" s="301">
        <v>111918</v>
      </c>
      <c r="R37" s="301">
        <v>3871</v>
      </c>
      <c r="U37">
        <v>-831701.87</v>
      </c>
      <c r="V37">
        <v>1997207.95</v>
      </c>
      <c r="X37" s="301">
        <v>391775.25</v>
      </c>
      <c r="AA37" s="301">
        <v>243117</v>
      </c>
      <c r="AC37">
        <v>389950</v>
      </c>
      <c r="AF37">
        <v>194069.7</v>
      </c>
      <c r="AG37">
        <v>17278.5</v>
      </c>
      <c r="AJ37" s="244">
        <f t="shared" si="7"/>
        <v>924020.47</v>
      </c>
      <c r="AK37" s="251">
        <f t="shared" si="8"/>
        <v>119289</v>
      </c>
      <c r="AL37" s="246">
        <f t="shared" si="9"/>
        <v>804731.47</v>
      </c>
      <c r="AM37" s="252">
        <f t="shared" si="10"/>
        <v>634892.25</v>
      </c>
      <c r="AN37" s="253">
        <f t="shared" si="11"/>
        <v>601298.19999999995</v>
      </c>
      <c r="AO37" s="246">
        <f t="shared" si="6"/>
        <v>33594.050000000047</v>
      </c>
    </row>
    <row r="38" spans="1:41" x14ac:dyDescent="0.25">
      <c r="A38" s="242" t="s">
        <v>168</v>
      </c>
      <c r="B38" s="242" t="s">
        <v>211</v>
      </c>
      <c r="C38" s="242">
        <v>5791</v>
      </c>
      <c r="D38" s="242" t="s">
        <v>215</v>
      </c>
      <c r="E38" t="s">
        <v>215</v>
      </c>
      <c r="F38" s="301">
        <v>354276.58</v>
      </c>
      <c r="G38" s="301">
        <v>8684.7000000000007</v>
      </c>
      <c r="H38" s="301">
        <v>15400.45</v>
      </c>
      <c r="J38">
        <v>156001.82</v>
      </c>
      <c r="K38">
        <v>16346.63</v>
      </c>
      <c r="Q38" s="301">
        <v>21600</v>
      </c>
      <c r="R38" s="301">
        <v>3753.78</v>
      </c>
      <c r="U38">
        <v>-2481032.38</v>
      </c>
      <c r="V38">
        <v>2854572.07</v>
      </c>
      <c r="X38" s="301">
        <v>493788.81</v>
      </c>
      <c r="Y38" s="301">
        <v>513200</v>
      </c>
      <c r="AA38" s="301">
        <v>323158.5</v>
      </c>
      <c r="AC38">
        <v>410125.5</v>
      </c>
      <c r="AF38">
        <v>699873.59</v>
      </c>
      <c r="AG38">
        <v>13094.46</v>
      </c>
      <c r="AI38">
        <v>20000</v>
      </c>
      <c r="AJ38" s="244">
        <f t="shared" si="7"/>
        <v>378361.73000000004</v>
      </c>
      <c r="AK38" s="251">
        <f t="shared" si="8"/>
        <v>25353.78</v>
      </c>
      <c r="AL38" s="246">
        <f t="shared" si="9"/>
        <v>353007.95000000007</v>
      </c>
      <c r="AM38" s="252">
        <f t="shared" si="10"/>
        <v>1330147.31</v>
      </c>
      <c r="AN38" s="253">
        <f t="shared" si="11"/>
        <v>1143093.5499999998</v>
      </c>
      <c r="AO38" s="246">
        <f t="shared" si="6"/>
        <v>187053.76000000024</v>
      </c>
    </row>
    <row r="39" spans="1:41" x14ac:dyDescent="0.25">
      <c r="A39" s="242" t="s">
        <v>168</v>
      </c>
      <c r="B39" s="242" t="s">
        <v>211</v>
      </c>
      <c r="C39" s="242">
        <v>2483</v>
      </c>
      <c r="D39" s="242" t="s">
        <v>216</v>
      </c>
      <c r="E39" t="s">
        <v>216</v>
      </c>
      <c r="F39" s="301">
        <v>563804.04</v>
      </c>
      <c r="G39" s="301">
        <v>34730.54</v>
      </c>
      <c r="H39" s="301">
        <v>19477.439999999999</v>
      </c>
      <c r="J39">
        <v>375653.55</v>
      </c>
      <c r="K39">
        <v>150348.78</v>
      </c>
      <c r="M39" s="301">
        <v>0</v>
      </c>
      <c r="R39" s="301">
        <v>205.59</v>
      </c>
      <c r="U39">
        <v>-399490.11</v>
      </c>
      <c r="V39">
        <v>1440362.48</v>
      </c>
      <c r="X39" s="301">
        <v>370121.67</v>
      </c>
      <c r="AC39">
        <v>65545</v>
      </c>
      <c r="AD39">
        <v>3056</v>
      </c>
      <c r="AF39">
        <v>115298.68</v>
      </c>
      <c r="AG39">
        <v>63624.1</v>
      </c>
      <c r="AJ39" s="244">
        <f t="shared" si="7"/>
        <v>618012.02</v>
      </c>
      <c r="AK39" s="251">
        <f t="shared" si="8"/>
        <v>205.59</v>
      </c>
      <c r="AL39" s="246">
        <f t="shared" si="9"/>
        <v>617806.43000000005</v>
      </c>
      <c r="AM39" s="252">
        <f t="shared" si="10"/>
        <v>370121.67</v>
      </c>
      <c r="AN39" s="253">
        <f t="shared" si="11"/>
        <v>247523.78</v>
      </c>
      <c r="AO39" s="246">
        <f t="shared" si="6"/>
        <v>122597.88999999998</v>
      </c>
    </row>
    <row r="40" spans="1:41" x14ac:dyDescent="0.25">
      <c r="A40" s="242" t="s">
        <v>168</v>
      </c>
      <c r="B40" s="242" t="s">
        <v>211</v>
      </c>
      <c r="C40" s="242">
        <v>2151</v>
      </c>
      <c r="D40" s="242" t="s">
        <v>217</v>
      </c>
      <c r="E40" t="s">
        <v>217</v>
      </c>
      <c r="F40" s="301">
        <v>524685.82999999996</v>
      </c>
      <c r="G40" s="301">
        <v>16567.55</v>
      </c>
      <c r="H40" s="301">
        <v>13998.86</v>
      </c>
      <c r="J40">
        <v>2532933.7200000002</v>
      </c>
      <c r="K40">
        <v>314948.32</v>
      </c>
      <c r="M40" s="301">
        <v>0</v>
      </c>
      <c r="R40" s="301">
        <v>137.69</v>
      </c>
      <c r="U40">
        <v>2689157.8</v>
      </c>
      <c r="V40">
        <v>455164.99</v>
      </c>
      <c r="X40" s="301">
        <v>367454.03</v>
      </c>
      <c r="AA40" s="301">
        <v>429986.8</v>
      </c>
      <c r="AC40">
        <v>490589.8</v>
      </c>
      <c r="AF40">
        <v>108856.21</v>
      </c>
      <c r="AG40">
        <v>101858.52</v>
      </c>
      <c r="AJ40" s="244">
        <f t="shared" si="7"/>
        <v>555252.24</v>
      </c>
      <c r="AK40" s="251">
        <f t="shared" si="8"/>
        <v>137.69</v>
      </c>
      <c r="AL40" s="246">
        <f t="shared" si="9"/>
        <v>555114.55000000005</v>
      </c>
      <c r="AM40" s="252">
        <f t="shared" si="10"/>
        <v>797440.83000000007</v>
      </c>
      <c r="AN40" s="253">
        <f t="shared" si="11"/>
        <v>701304.53</v>
      </c>
      <c r="AO40" s="246">
        <f t="shared" si="6"/>
        <v>96136.300000000047</v>
      </c>
    </row>
    <row r="41" spans="1:41" x14ac:dyDescent="0.25">
      <c r="A41" s="242" t="s">
        <v>168</v>
      </c>
      <c r="B41" s="242" t="s">
        <v>211</v>
      </c>
      <c r="C41" s="242">
        <v>2636</v>
      </c>
      <c r="D41" s="242" t="s">
        <v>218</v>
      </c>
      <c r="E41" t="s">
        <v>218</v>
      </c>
      <c r="F41" s="301">
        <v>307892.98</v>
      </c>
      <c r="G41" s="301">
        <v>3958.55</v>
      </c>
      <c r="H41" s="301">
        <v>150731.15</v>
      </c>
      <c r="J41">
        <v>196599.48</v>
      </c>
      <c r="K41">
        <v>370431.01</v>
      </c>
      <c r="R41" s="301">
        <v>9800.2800000000007</v>
      </c>
      <c r="U41">
        <v>-966153.17</v>
      </c>
      <c r="V41">
        <v>1976836.89</v>
      </c>
      <c r="X41" s="301">
        <v>177024.53</v>
      </c>
      <c r="AA41" s="301">
        <v>296696</v>
      </c>
      <c r="AC41">
        <v>329281</v>
      </c>
      <c r="AF41">
        <v>172296.81</v>
      </c>
      <c r="AG41">
        <v>30871.55</v>
      </c>
      <c r="AJ41" s="244">
        <f t="shared" si="7"/>
        <v>462582.67999999993</v>
      </c>
      <c r="AK41" s="251">
        <f t="shared" si="8"/>
        <v>9800.2800000000007</v>
      </c>
      <c r="AL41" s="246">
        <f t="shared" si="9"/>
        <v>452782.39999999991</v>
      </c>
      <c r="AM41" s="252">
        <f t="shared" si="10"/>
        <v>473720.53</v>
      </c>
      <c r="AN41" s="253">
        <f t="shared" si="11"/>
        <v>532449.36</v>
      </c>
      <c r="AO41" s="246">
        <f t="shared" si="6"/>
        <v>-58728.829999999958</v>
      </c>
    </row>
    <row r="42" spans="1:41" x14ac:dyDescent="0.25">
      <c r="A42" s="242" t="s">
        <v>168</v>
      </c>
      <c r="B42" s="242" t="s">
        <v>211</v>
      </c>
      <c r="C42" s="242">
        <v>4545</v>
      </c>
      <c r="D42" s="242" t="s">
        <v>219</v>
      </c>
      <c r="E42" t="s">
        <v>219</v>
      </c>
      <c r="F42" s="301">
        <v>693303.7</v>
      </c>
      <c r="G42" s="301">
        <v>31585.52</v>
      </c>
      <c r="H42" s="301">
        <v>49904.800000000003</v>
      </c>
      <c r="J42">
        <v>281976.87</v>
      </c>
      <c r="K42">
        <v>234229.32</v>
      </c>
      <c r="Q42" s="301">
        <v>3837.4</v>
      </c>
      <c r="R42" s="301">
        <v>3110.11</v>
      </c>
      <c r="U42">
        <v>-657163.15</v>
      </c>
      <c r="V42">
        <v>1732965.71</v>
      </c>
      <c r="X42" s="301">
        <v>619018.43000000005</v>
      </c>
      <c r="Y42" s="301">
        <v>62850</v>
      </c>
      <c r="Z42" s="301">
        <v>204.6</v>
      </c>
      <c r="AA42" s="301">
        <v>328372.03999999998</v>
      </c>
      <c r="AC42">
        <v>435555.04</v>
      </c>
      <c r="AF42">
        <v>288369.13</v>
      </c>
      <c r="AG42">
        <v>28896.99</v>
      </c>
      <c r="AJ42" s="244">
        <f t="shared" si="7"/>
        <v>774794.02</v>
      </c>
      <c r="AK42" s="251">
        <f t="shared" si="8"/>
        <v>6947.51</v>
      </c>
      <c r="AL42" s="246">
        <f t="shared" si="9"/>
        <v>767846.51</v>
      </c>
      <c r="AM42" s="252">
        <f t="shared" si="10"/>
        <v>1010445.0700000001</v>
      </c>
      <c r="AN42" s="253">
        <f t="shared" si="11"/>
        <v>752821.15999999992</v>
      </c>
      <c r="AO42" s="246">
        <f t="shared" si="6"/>
        <v>257623.91000000015</v>
      </c>
    </row>
    <row r="43" spans="1:41" x14ac:dyDescent="0.25">
      <c r="A43" s="242" t="s">
        <v>168</v>
      </c>
      <c r="B43" s="242" t="s">
        <v>211</v>
      </c>
      <c r="C43" s="242">
        <v>2870</v>
      </c>
      <c r="D43" s="242" t="s">
        <v>220</v>
      </c>
      <c r="E43" t="s">
        <v>220</v>
      </c>
      <c r="F43" s="301">
        <v>567633.03</v>
      </c>
      <c r="G43" s="301">
        <v>50970.36</v>
      </c>
      <c r="H43" s="301">
        <v>281371.69</v>
      </c>
      <c r="J43">
        <v>236856.95999999999</v>
      </c>
      <c r="K43">
        <v>137367.19</v>
      </c>
      <c r="M43" s="301">
        <v>4559</v>
      </c>
      <c r="Q43" s="301">
        <v>95847.039999999994</v>
      </c>
      <c r="R43" s="301">
        <v>1498.48</v>
      </c>
      <c r="U43">
        <v>-999664.08</v>
      </c>
      <c r="V43">
        <v>2083523.09</v>
      </c>
      <c r="X43" s="301">
        <v>396991.2</v>
      </c>
      <c r="AA43" s="301">
        <v>206577</v>
      </c>
      <c r="AC43">
        <v>296687</v>
      </c>
      <c r="AF43">
        <v>100027.47</v>
      </c>
      <c r="AG43">
        <v>93317.04</v>
      </c>
      <c r="AJ43" s="244">
        <f t="shared" si="7"/>
        <v>899975.08000000007</v>
      </c>
      <c r="AK43" s="251">
        <f t="shared" si="8"/>
        <v>101904.51999999999</v>
      </c>
      <c r="AL43" s="246">
        <f t="shared" si="9"/>
        <v>798070.56</v>
      </c>
      <c r="AM43" s="252">
        <f t="shared" si="10"/>
        <v>603568.19999999995</v>
      </c>
      <c r="AN43" s="253">
        <f t="shared" si="11"/>
        <v>490031.50999999995</v>
      </c>
      <c r="AO43" s="246">
        <f t="shared" si="6"/>
        <v>113536.69</v>
      </c>
    </row>
    <row r="44" spans="1:41" x14ac:dyDescent="0.25">
      <c r="A44" s="242" t="s">
        <v>168</v>
      </c>
      <c r="B44" s="242" t="s">
        <v>211</v>
      </c>
      <c r="C44" s="242">
        <v>3482</v>
      </c>
      <c r="D44" s="242" t="s">
        <v>221</v>
      </c>
      <c r="E44" t="s">
        <v>221</v>
      </c>
      <c r="F44" s="301">
        <v>451661.21</v>
      </c>
      <c r="G44" s="301">
        <v>22000</v>
      </c>
      <c r="H44" s="301">
        <v>24557.97</v>
      </c>
      <c r="J44">
        <v>1080496.57</v>
      </c>
      <c r="K44">
        <v>206780.06</v>
      </c>
      <c r="M44" s="301">
        <v>0</v>
      </c>
      <c r="R44" s="301">
        <v>4017</v>
      </c>
      <c r="U44">
        <v>1904406.77</v>
      </c>
      <c r="X44" s="301">
        <v>277003.84000000003</v>
      </c>
      <c r="AA44" s="301">
        <v>254709</v>
      </c>
      <c r="AC44">
        <v>416190</v>
      </c>
      <c r="AD44">
        <v>600</v>
      </c>
      <c r="AF44">
        <v>152419.9</v>
      </c>
      <c r="AG44">
        <v>53588.22</v>
      </c>
      <c r="AJ44" s="244">
        <f t="shared" si="7"/>
        <v>498219.18000000005</v>
      </c>
      <c r="AK44" s="251">
        <f t="shared" si="8"/>
        <v>4017</v>
      </c>
      <c r="AL44" s="246">
        <f t="shared" si="9"/>
        <v>494202.18000000005</v>
      </c>
      <c r="AM44" s="252">
        <f t="shared" si="10"/>
        <v>531712.84000000008</v>
      </c>
      <c r="AN44" s="253">
        <f t="shared" si="11"/>
        <v>622798.12</v>
      </c>
      <c r="AO44" s="246">
        <f t="shared" si="6"/>
        <v>-91085.279999999912</v>
      </c>
    </row>
    <row r="45" spans="1:41" x14ac:dyDescent="0.25">
      <c r="A45" s="242" t="s">
        <v>168</v>
      </c>
      <c r="B45" s="242" t="s">
        <v>211</v>
      </c>
      <c r="C45" s="242">
        <v>4225</v>
      </c>
      <c r="D45" s="242" t="s">
        <v>222</v>
      </c>
      <c r="E45" t="s">
        <v>222</v>
      </c>
      <c r="F45" s="301">
        <v>216383.69</v>
      </c>
      <c r="G45" s="301">
        <v>132315.72</v>
      </c>
      <c r="H45" s="301">
        <v>13285.88</v>
      </c>
      <c r="J45">
        <v>631946.93999999994</v>
      </c>
      <c r="K45">
        <v>266557.7</v>
      </c>
      <c r="M45" s="301">
        <v>59680</v>
      </c>
      <c r="Q45" s="301">
        <v>36000</v>
      </c>
      <c r="R45" s="301">
        <v>6718.73</v>
      </c>
      <c r="U45">
        <v>-423177.52</v>
      </c>
      <c r="V45">
        <v>1500565.11</v>
      </c>
      <c r="X45" s="301">
        <v>456949.13</v>
      </c>
      <c r="Y45" s="301">
        <v>127050</v>
      </c>
      <c r="AA45" s="301">
        <v>360055.5</v>
      </c>
      <c r="AC45">
        <v>474235.5</v>
      </c>
      <c r="AF45">
        <v>331905.94</v>
      </c>
      <c r="AG45">
        <v>38491.660000000003</v>
      </c>
      <c r="AJ45" s="244">
        <f t="shared" si="7"/>
        <v>361985.29000000004</v>
      </c>
      <c r="AK45" s="251">
        <f t="shared" si="8"/>
        <v>102398.73</v>
      </c>
      <c r="AL45" s="246">
        <f t="shared" si="9"/>
        <v>259586.56000000006</v>
      </c>
      <c r="AM45" s="252">
        <f t="shared" si="10"/>
        <v>944054.63</v>
      </c>
      <c r="AN45" s="253">
        <f t="shared" si="11"/>
        <v>844633.1</v>
      </c>
      <c r="AO45" s="246">
        <f t="shared" si="6"/>
        <v>99421.530000000028</v>
      </c>
    </row>
    <row r="46" spans="1:41" x14ac:dyDescent="0.25">
      <c r="A46" s="242" t="s">
        <v>168</v>
      </c>
      <c r="B46" s="242" t="s">
        <v>211</v>
      </c>
      <c r="C46" s="242">
        <v>3058</v>
      </c>
      <c r="D46" s="242" t="s">
        <v>224</v>
      </c>
      <c r="E46" t="s">
        <v>224</v>
      </c>
      <c r="F46" s="301">
        <v>345659.87</v>
      </c>
      <c r="G46" s="301">
        <v>1362.6</v>
      </c>
      <c r="H46" s="301">
        <v>14794.17</v>
      </c>
      <c r="J46">
        <v>21455</v>
      </c>
      <c r="K46">
        <v>1420.71</v>
      </c>
      <c r="M46" s="301">
        <v>0</v>
      </c>
      <c r="R46" s="301">
        <v>1738</v>
      </c>
      <c r="U46">
        <v>-2101244.9500000002</v>
      </c>
      <c r="V46">
        <v>2280594.58</v>
      </c>
      <c r="X46" s="301">
        <v>433371.12</v>
      </c>
      <c r="AA46" s="301">
        <v>444672.5</v>
      </c>
      <c r="AC46">
        <v>551515.5</v>
      </c>
      <c r="AF46">
        <v>94250.4</v>
      </c>
      <c r="AG46">
        <v>6080.98</v>
      </c>
      <c r="AJ46" s="244">
        <f t="shared" si="7"/>
        <v>361816.63999999996</v>
      </c>
      <c r="AK46" s="251">
        <f t="shared" si="8"/>
        <v>1738</v>
      </c>
      <c r="AL46" s="246">
        <f t="shared" si="9"/>
        <v>360078.63999999996</v>
      </c>
      <c r="AM46" s="252">
        <f t="shared" si="10"/>
        <v>878043.62</v>
      </c>
      <c r="AN46" s="253">
        <f t="shared" si="11"/>
        <v>651846.88</v>
      </c>
      <c r="AO46" s="246">
        <f t="shared" si="6"/>
        <v>226196.74</v>
      </c>
    </row>
    <row r="47" spans="1:41" x14ac:dyDescent="0.25">
      <c r="A47" s="242" t="s">
        <v>170</v>
      </c>
      <c r="B47" s="242" t="s">
        <v>226</v>
      </c>
      <c r="C47" s="242">
        <v>2820</v>
      </c>
      <c r="D47" s="242" t="s">
        <v>228</v>
      </c>
      <c r="E47" t="s">
        <v>228</v>
      </c>
      <c r="F47" s="301">
        <v>222584.14</v>
      </c>
      <c r="G47" s="301">
        <v>14981.25</v>
      </c>
      <c r="H47" s="301">
        <v>9586.7999999999993</v>
      </c>
      <c r="J47">
        <v>5660069.2999999998</v>
      </c>
      <c r="K47">
        <v>1821316.37</v>
      </c>
      <c r="R47" s="301">
        <v>1595</v>
      </c>
      <c r="T47">
        <v>-1378318.91</v>
      </c>
      <c r="U47">
        <v>7085654.5999999996</v>
      </c>
      <c r="V47">
        <v>2114009</v>
      </c>
      <c r="X47" s="301">
        <v>166520.78</v>
      </c>
      <c r="Z47" s="301">
        <v>607.15</v>
      </c>
      <c r="AA47" s="301">
        <v>136488.15</v>
      </c>
      <c r="AC47">
        <v>204192.15</v>
      </c>
      <c r="AF47">
        <v>44754.17</v>
      </c>
      <c r="AG47">
        <v>88519.59</v>
      </c>
      <c r="AJ47" s="244">
        <f t="shared" si="7"/>
        <v>247152.19</v>
      </c>
      <c r="AK47" s="251">
        <f t="shared" si="8"/>
        <v>1595</v>
      </c>
      <c r="AL47" s="246">
        <f t="shared" si="9"/>
        <v>245557.19</v>
      </c>
      <c r="AM47" s="252">
        <f t="shared" si="10"/>
        <v>303616.07999999996</v>
      </c>
      <c r="AN47" s="253">
        <f t="shared" si="11"/>
        <v>337465.91000000003</v>
      </c>
      <c r="AO47" s="246">
        <f t="shared" si="6"/>
        <v>-33849.830000000075</v>
      </c>
    </row>
    <row r="48" spans="1:41" x14ac:dyDescent="0.25">
      <c r="A48" s="242" t="s">
        <v>170</v>
      </c>
      <c r="B48" s="242" t="s">
        <v>226</v>
      </c>
      <c r="C48" s="242">
        <v>3895</v>
      </c>
      <c r="D48" s="242" t="s">
        <v>229</v>
      </c>
      <c r="E48" t="s">
        <v>229</v>
      </c>
      <c r="F48" s="301">
        <v>602152.64</v>
      </c>
      <c r="G48" s="301">
        <v>8636.27</v>
      </c>
      <c r="H48" s="301">
        <v>14330.84</v>
      </c>
      <c r="J48">
        <v>3439277.32</v>
      </c>
      <c r="K48">
        <v>203960.4</v>
      </c>
      <c r="M48" s="301">
        <v>0</v>
      </c>
      <c r="Q48" s="301">
        <v>89686.87</v>
      </c>
      <c r="R48" s="301">
        <v>1128</v>
      </c>
      <c r="U48">
        <v>2456741.38</v>
      </c>
      <c r="V48">
        <v>1646714.98</v>
      </c>
      <c r="X48" s="301">
        <v>86634.71</v>
      </c>
      <c r="AA48" s="301">
        <v>266080.5</v>
      </c>
      <c r="AC48">
        <v>335405.5</v>
      </c>
      <c r="AF48">
        <v>82070.63</v>
      </c>
      <c r="AG48">
        <v>58172.84</v>
      </c>
      <c r="AJ48" s="244">
        <f t="shared" si="7"/>
        <v>625119.75</v>
      </c>
      <c r="AK48" s="251">
        <f t="shared" si="8"/>
        <v>90814.87</v>
      </c>
      <c r="AL48" s="246">
        <f t="shared" si="9"/>
        <v>534304.88</v>
      </c>
      <c r="AM48" s="252">
        <f t="shared" si="10"/>
        <v>352715.21</v>
      </c>
      <c r="AN48" s="253">
        <f t="shared" si="11"/>
        <v>475648.97</v>
      </c>
      <c r="AO48" s="246">
        <f t="shared" si="6"/>
        <v>-122933.75999999995</v>
      </c>
    </row>
    <row r="49" spans="1:41" x14ac:dyDescent="0.25">
      <c r="A49" s="242" t="s">
        <v>170</v>
      </c>
      <c r="B49" s="242" t="s">
        <v>226</v>
      </c>
      <c r="C49" s="242">
        <v>2041</v>
      </c>
      <c r="D49" s="242" t="s">
        <v>230</v>
      </c>
      <c r="E49" t="s">
        <v>230</v>
      </c>
      <c r="F49" s="301">
        <v>1128103.3999999999</v>
      </c>
      <c r="G49" s="301">
        <v>6041.5</v>
      </c>
      <c r="H49" s="301">
        <v>7922.34</v>
      </c>
      <c r="J49">
        <v>1434171.99</v>
      </c>
      <c r="K49">
        <v>1974197.71</v>
      </c>
      <c r="L49">
        <v>73999</v>
      </c>
      <c r="M49" s="301">
        <v>0</v>
      </c>
      <c r="R49" s="301">
        <v>3410</v>
      </c>
      <c r="T49">
        <v>27700</v>
      </c>
      <c r="U49">
        <v>2257170.11</v>
      </c>
      <c r="V49">
        <v>2273364.33</v>
      </c>
      <c r="X49" s="301">
        <v>23099.93</v>
      </c>
      <c r="AA49" s="301">
        <v>223907.20000000001</v>
      </c>
      <c r="AC49">
        <v>297058.2</v>
      </c>
      <c r="AF49">
        <v>29266.83</v>
      </c>
      <c r="AG49">
        <v>70742.600000000006</v>
      </c>
      <c r="AJ49" s="244">
        <f t="shared" si="7"/>
        <v>1142067.24</v>
      </c>
      <c r="AK49" s="251">
        <f t="shared" si="8"/>
        <v>3410</v>
      </c>
      <c r="AL49" s="246">
        <f t="shared" si="9"/>
        <v>1138657.24</v>
      </c>
      <c r="AM49" s="252">
        <f t="shared" si="10"/>
        <v>247007.13</v>
      </c>
      <c r="AN49" s="253">
        <f t="shared" si="11"/>
        <v>397067.63</v>
      </c>
      <c r="AO49" s="246">
        <f t="shared" si="6"/>
        <v>-150060.5</v>
      </c>
    </row>
    <row r="50" spans="1:41" x14ac:dyDescent="0.25">
      <c r="A50" s="242" t="s">
        <v>172</v>
      </c>
      <c r="B50" s="242" t="s">
        <v>232</v>
      </c>
      <c r="C50" s="242">
        <v>2880</v>
      </c>
      <c r="D50" s="242" t="s">
        <v>234</v>
      </c>
      <c r="E50" t="s">
        <v>234</v>
      </c>
      <c r="F50" s="301">
        <v>784934.29</v>
      </c>
      <c r="G50" s="301">
        <v>0</v>
      </c>
      <c r="H50" s="301">
        <v>0</v>
      </c>
      <c r="J50">
        <v>26850.94</v>
      </c>
      <c r="K50">
        <v>617983.19999999995</v>
      </c>
      <c r="M50" s="301">
        <v>0</v>
      </c>
      <c r="N50" s="301">
        <v>956.8</v>
      </c>
      <c r="Q50" s="301">
        <v>429364</v>
      </c>
      <c r="R50" s="301">
        <v>4534.3</v>
      </c>
      <c r="U50">
        <v>-1039741.7</v>
      </c>
      <c r="V50">
        <v>2191305.25</v>
      </c>
      <c r="X50" s="301">
        <v>145217.20000000001</v>
      </c>
      <c r="AA50" s="301">
        <v>387422.4</v>
      </c>
      <c r="AC50">
        <v>451090.4</v>
      </c>
      <c r="AF50">
        <v>166752.42000000001</v>
      </c>
      <c r="AG50">
        <v>32387</v>
      </c>
      <c r="AJ50" s="244">
        <f t="shared" si="7"/>
        <v>784934.29</v>
      </c>
      <c r="AK50" s="251">
        <f t="shared" si="8"/>
        <v>434855.1</v>
      </c>
      <c r="AL50" s="246">
        <f t="shared" si="9"/>
        <v>350079.19000000006</v>
      </c>
      <c r="AM50" s="252">
        <f t="shared" si="10"/>
        <v>532639.60000000009</v>
      </c>
      <c r="AN50" s="253">
        <f t="shared" si="11"/>
        <v>650229.82000000007</v>
      </c>
      <c r="AO50" s="246">
        <f t="shared" si="6"/>
        <v>-117590.21999999997</v>
      </c>
    </row>
    <row r="51" spans="1:41" x14ac:dyDescent="0.25">
      <c r="A51" s="242" t="s">
        <v>172</v>
      </c>
      <c r="B51" s="242" t="s">
        <v>232</v>
      </c>
      <c r="C51" s="242">
        <v>9821</v>
      </c>
      <c r="D51" s="242" t="s">
        <v>235</v>
      </c>
      <c r="E51" t="s">
        <v>235</v>
      </c>
      <c r="F51" s="301">
        <v>1092486.6000000001</v>
      </c>
      <c r="G51" s="301">
        <v>0</v>
      </c>
      <c r="H51" s="301">
        <v>102544.11</v>
      </c>
      <c r="J51">
        <v>984785.28</v>
      </c>
      <c r="K51">
        <v>74242.77</v>
      </c>
      <c r="M51" s="301">
        <v>-4000</v>
      </c>
      <c r="Q51" s="301">
        <v>1501705.09</v>
      </c>
      <c r="R51" s="301">
        <v>4805.2</v>
      </c>
      <c r="U51">
        <v>-1257631.28</v>
      </c>
      <c r="V51">
        <v>2281491.52</v>
      </c>
      <c r="X51" s="301">
        <v>496920.4</v>
      </c>
      <c r="Z51" s="301">
        <v>10.62</v>
      </c>
      <c r="AA51" s="301">
        <v>770757.6</v>
      </c>
      <c r="AC51">
        <v>888357.6</v>
      </c>
      <c r="AF51">
        <v>318384.94</v>
      </c>
      <c r="AG51">
        <v>62657.85</v>
      </c>
      <c r="AJ51" s="244">
        <f t="shared" si="7"/>
        <v>1195030.7100000002</v>
      </c>
      <c r="AK51" s="251">
        <f t="shared" si="8"/>
        <v>1502510.29</v>
      </c>
      <c r="AL51" s="246">
        <f t="shared" si="9"/>
        <v>-307479.57999999984</v>
      </c>
      <c r="AM51" s="252">
        <f t="shared" si="10"/>
        <v>1267688.6200000001</v>
      </c>
      <c r="AN51" s="253">
        <f t="shared" si="11"/>
        <v>1269400.3900000001</v>
      </c>
      <c r="AO51" s="246">
        <f t="shared" si="6"/>
        <v>-1711.7700000000186</v>
      </c>
    </row>
    <row r="52" spans="1:41" x14ac:dyDescent="0.25">
      <c r="A52" s="242" t="s">
        <v>172</v>
      </c>
      <c r="B52" s="242" t="s">
        <v>232</v>
      </c>
      <c r="C52" s="242">
        <v>4858</v>
      </c>
      <c r="D52" s="242" t="s">
        <v>236</v>
      </c>
      <c r="E52" t="s">
        <v>236</v>
      </c>
      <c r="F52" s="301">
        <v>116126.8</v>
      </c>
      <c r="G52" s="301">
        <v>6192</v>
      </c>
      <c r="H52" s="301">
        <v>15475.7</v>
      </c>
      <c r="J52">
        <v>17513.66</v>
      </c>
      <c r="K52">
        <v>1404281.68</v>
      </c>
      <c r="M52" s="301">
        <v>0</v>
      </c>
      <c r="Q52" s="301">
        <v>77740</v>
      </c>
      <c r="R52" s="301">
        <v>4168.6499999999996</v>
      </c>
      <c r="U52">
        <v>-775721.57</v>
      </c>
      <c r="V52">
        <v>2647377.69</v>
      </c>
      <c r="X52" s="301">
        <v>220266.1</v>
      </c>
      <c r="AA52" s="301">
        <v>455540.1</v>
      </c>
      <c r="AC52">
        <v>455540.1</v>
      </c>
      <c r="AF52">
        <v>439941.37</v>
      </c>
      <c r="AG52">
        <v>42397.49</v>
      </c>
      <c r="AI52">
        <v>202.17</v>
      </c>
      <c r="AJ52" s="244">
        <f t="shared" si="7"/>
        <v>137794.5</v>
      </c>
      <c r="AK52" s="251">
        <f t="shared" si="8"/>
        <v>81908.649999999994</v>
      </c>
      <c r="AL52" s="246">
        <f t="shared" si="9"/>
        <v>55885.850000000006</v>
      </c>
      <c r="AM52" s="252">
        <f t="shared" si="10"/>
        <v>675806.2</v>
      </c>
      <c r="AN52" s="253">
        <f t="shared" si="11"/>
        <v>938081.13</v>
      </c>
      <c r="AO52" s="246">
        <f t="shared" si="6"/>
        <v>-262274.93000000005</v>
      </c>
    </row>
    <row r="53" spans="1:41" x14ac:dyDescent="0.25">
      <c r="A53" s="242" t="s">
        <v>172</v>
      </c>
      <c r="B53" s="242" t="s">
        <v>232</v>
      </c>
      <c r="C53" s="242">
        <v>5652</v>
      </c>
      <c r="D53" s="242" t="s">
        <v>237</v>
      </c>
      <c r="E53" t="s">
        <v>237</v>
      </c>
      <c r="F53" s="301">
        <v>1021260.05</v>
      </c>
      <c r="G53" s="301">
        <v>0</v>
      </c>
      <c r="H53" s="301">
        <v>29781.53</v>
      </c>
      <c r="J53">
        <v>77947.22</v>
      </c>
      <c r="K53">
        <v>316591.15000000002</v>
      </c>
      <c r="M53" s="301">
        <v>0</v>
      </c>
      <c r="O53" s="301">
        <v>271320</v>
      </c>
      <c r="Q53" s="301">
        <v>1100722.28</v>
      </c>
      <c r="R53" s="301">
        <v>4524.8100000000004</v>
      </c>
      <c r="U53">
        <v>-4316778.33</v>
      </c>
      <c r="V53">
        <v>4706462.17</v>
      </c>
      <c r="X53" s="301">
        <v>206506.93</v>
      </c>
      <c r="Z53" s="301">
        <v>1690.96</v>
      </c>
      <c r="AA53" s="301">
        <v>472414.2</v>
      </c>
      <c r="AC53">
        <v>605016.19999999995</v>
      </c>
      <c r="AF53">
        <v>258418.3</v>
      </c>
      <c r="AG53">
        <v>39028.57</v>
      </c>
      <c r="AJ53" s="244">
        <f t="shared" si="7"/>
        <v>1051041.58</v>
      </c>
      <c r="AK53" s="251">
        <f t="shared" si="8"/>
        <v>1376567.09</v>
      </c>
      <c r="AL53" s="246">
        <f t="shared" si="9"/>
        <v>-325525.51</v>
      </c>
      <c r="AM53" s="252">
        <f t="shared" si="10"/>
        <v>680612.09</v>
      </c>
      <c r="AN53" s="253">
        <f t="shared" si="11"/>
        <v>902463.07</v>
      </c>
      <c r="AO53" s="246">
        <f t="shared" si="6"/>
        <v>-221850.97999999998</v>
      </c>
    </row>
    <row r="54" spans="1:41" x14ac:dyDescent="0.25">
      <c r="A54" s="242" t="s">
        <v>174</v>
      </c>
      <c r="B54" s="242" t="s">
        <v>239</v>
      </c>
      <c r="C54" s="242">
        <v>2823</v>
      </c>
      <c r="D54" s="242" t="s">
        <v>241</v>
      </c>
      <c r="E54" t="s">
        <v>241</v>
      </c>
      <c r="F54" s="301">
        <v>1293010.2</v>
      </c>
      <c r="G54" s="301">
        <v>0</v>
      </c>
      <c r="H54" s="301">
        <v>37100.36</v>
      </c>
      <c r="J54">
        <v>997144.65</v>
      </c>
      <c r="K54">
        <v>1072362.8</v>
      </c>
      <c r="Q54" s="301">
        <v>175150</v>
      </c>
      <c r="R54" s="301">
        <v>-29614.9</v>
      </c>
      <c r="U54">
        <v>2247188.98</v>
      </c>
      <c r="V54">
        <v>954921</v>
      </c>
      <c r="X54" s="301">
        <v>49166.58</v>
      </c>
      <c r="AA54" s="301">
        <v>253887.44</v>
      </c>
      <c r="AB54" s="301">
        <v>342207</v>
      </c>
      <c r="AC54">
        <v>354085.44</v>
      </c>
      <c r="AF54">
        <v>145513.69</v>
      </c>
      <c r="AG54">
        <v>93688.960000000006</v>
      </c>
      <c r="AJ54" s="244">
        <f t="shared" si="7"/>
        <v>1330110.56</v>
      </c>
      <c r="AK54" s="251">
        <f t="shared" si="8"/>
        <v>145535.1</v>
      </c>
      <c r="AL54" s="246">
        <f t="shared" si="9"/>
        <v>1184575.46</v>
      </c>
      <c r="AM54" s="252">
        <f t="shared" si="10"/>
        <v>645261.02</v>
      </c>
      <c r="AN54" s="253">
        <f t="shared" si="11"/>
        <v>593288.09</v>
      </c>
      <c r="AO54" s="246">
        <f t="shared" si="6"/>
        <v>51972.930000000051</v>
      </c>
    </row>
    <row r="55" spans="1:41" x14ac:dyDescent="0.25">
      <c r="A55" s="242" t="s">
        <v>174</v>
      </c>
      <c r="B55" s="242" t="s">
        <v>239</v>
      </c>
      <c r="C55" s="242">
        <v>4818</v>
      </c>
      <c r="D55" s="242" t="s">
        <v>242</v>
      </c>
      <c r="E55" t="s">
        <v>242</v>
      </c>
      <c r="F55" s="301">
        <v>1403699.62</v>
      </c>
      <c r="H55" s="301">
        <v>170560.01</v>
      </c>
      <c r="J55">
        <v>1743825.97</v>
      </c>
      <c r="K55">
        <v>244235.98</v>
      </c>
      <c r="Q55" s="301">
        <v>1604338.13</v>
      </c>
      <c r="R55" s="301">
        <v>-37125</v>
      </c>
      <c r="U55">
        <v>-385757.7</v>
      </c>
      <c r="V55">
        <v>2528782.23</v>
      </c>
      <c r="X55" s="301">
        <v>86705.61</v>
      </c>
      <c r="AA55" s="301">
        <v>246508</v>
      </c>
      <c r="AC55">
        <v>344717</v>
      </c>
      <c r="AF55">
        <v>54940.85</v>
      </c>
      <c r="AG55">
        <v>81471.839999999997</v>
      </c>
      <c r="AJ55" s="244">
        <f t="shared" si="7"/>
        <v>1574259.6300000001</v>
      </c>
      <c r="AK55" s="251">
        <f t="shared" si="8"/>
        <v>1567213.13</v>
      </c>
      <c r="AL55" s="246">
        <f t="shared" si="9"/>
        <v>7046.5000000002328</v>
      </c>
      <c r="AM55" s="252">
        <f t="shared" si="10"/>
        <v>333213.61</v>
      </c>
      <c r="AN55" s="253">
        <f t="shared" si="11"/>
        <v>481129.68999999994</v>
      </c>
      <c r="AO55" s="246">
        <f t="shared" si="6"/>
        <v>-147916.07999999996</v>
      </c>
    </row>
    <row r="56" spans="1:41" x14ac:dyDescent="0.25">
      <c r="A56" s="242" t="s">
        <v>174</v>
      </c>
      <c r="B56" s="242" t="s">
        <v>239</v>
      </c>
      <c r="C56" s="242">
        <v>2500</v>
      </c>
      <c r="D56" s="242" t="s">
        <v>243</v>
      </c>
      <c r="E56" t="s">
        <v>243</v>
      </c>
      <c r="F56" s="301">
        <v>423526.04</v>
      </c>
      <c r="G56" s="301">
        <v>0</v>
      </c>
      <c r="H56" s="301">
        <v>96715.86</v>
      </c>
      <c r="J56">
        <v>752094.94</v>
      </c>
      <c r="K56">
        <v>147910.44</v>
      </c>
      <c r="Q56" s="301">
        <v>-738546</v>
      </c>
      <c r="R56" s="301">
        <v>561.03</v>
      </c>
      <c r="U56">
        <v>-516090.56</v>
      </c>
      <c r="V56">
        <v>2500517.0699999998</v>
      </c>
      <c r="X56" s="301">
        <v>90757.53</v>
      </c>
      <c r="AA56" s="301">
        <v>570864</v>
      </c>
      <c r="AB56" s="301">
        <v>324040</v>
      </c>
      <c r="AC56">
        <v>618782</v>
      </c>
      <c r="AF56">
        <v>124008.78</v>
      </c>
      <c r="AG56">
        <v>51515.01</v>
      </c>
      <c r="AJ56" s="244">
        <f t="shared" si="7"/>
        <v>520241.89999999997</v>
      </c>
      <c r="AK56" s="251">
        <f t="shared" si="8"/>
        <v>-737984.97</v>
      </c>
      <c r="AL56" s="246">
        <f t="shared" si="9"/>
        <v>1258226.8699999999</v>
      </c>
      <c r="AM56" s="252">
        <f t="shared" si="10"/>
        <v>985661.53</v>
      </c>
      <c r="AN56" s="253">
        <f t="shared" si="11"/>
        <v>794305.79</v>
      </c>
      <c r="AO56" s="246">
        <f t="shared" si="6"/>
        <v>191355.74</v>
      </c>
    </row>
    <row r="57" spans="1:41" x14ac:dyDescent="0.25">
      <c r="A57" s="242" t="s">
        <v>174</v>
      </c>
      <c r="B57" s="242" t="s">
        <v>239</v>
      </c>
      <c r="C57" s="242">
        <v>4429</v>
      </c>
      <c r="D57" s="242" t="s">
        <v>244</v>
      </c>
      <c r="E57" t="s">
        <v>244</v>
      </c>
      <c r="F57" s="301">
        <v>440699.42</v>
      </c>
      <c r="G57" s="301">
        <v>0</v>
      </c>
      <c r="H57" s="301">
        <v>88001.49</v>
      </c>
      <c r="J57">
        <v>465303.21</v>
      </c>
      <c r="K57">
        <v>270500.21000000002</v>
      </c>
      <c r="R57" s="301">
        <v>-8335.5</v>
      </c>
      <c r="U57">
        <v>-558538.11</v>
      </c>
      <c r="V57">
        <v>1946573.94</v>
      </c>
      <c r="X57" s="301">
        <v>79693.58</v>
      </c>
      <c r="AA57" s="301">
        <v>281452.5</v>
      </c>
      <c r="AC57">
        <v>351528.5</v>
      </c>
      <c r="AF57">
        <v>40223.08</v>
      </c>
      <c r="AG57">
        <v>63466.5</v>
      </c>
      <c r="AJ57" s="244">
        <f t="shared" si="7"/>
        <v>528700.91</v>
      </c>
      <c r="AK57" s="251">
        <f t="shared" si="8"/>
        <v>-8335.5</v>
      </c>
      <c r="AL57" s="246">
        <f t="shared" si="9"/>
        <v>537036.41</v>
      </c>
      <c r="AM57" s="252">
        <f t="shared" si="10"/>
        <v>361146.08</v>
      </c>
      <c r="AN57" s="253">
        <f t="shared" si="11"/>
        <v>455218.08</v>
      </c>
      <c r="AO57" s="246">
        <f t="shared" si="6"/>
        <v>-94072</v>
      </c>
    </row>
    <row r="58" spans="1:41" x14ac:dyDescent="0.25">
      <c r="A58" s="242" t="s">
        <v>174</v>
      </c>
      <c r="B58" s="242" t="s">
        <v>239</v>
      </c>
      <c r="C58" s="242">
        <v>3247</v>
      </c>
      <c r="D58" s="242" t="s">
        <v>245</v>
      </c>
      <c r="E58" t="s">
        <v>245</v>
      </c>
      <c r="F58" s="301">
        <v>671668.33</v>
      </c>
      <c r="G58" s="301">
        <v>0</v>
      </c>
      <c r="H58" s="301">
        <v>20083.82</v>
      </c>
      <c r="J58">
        <v>318550.68</v>
      </c>
      <c r="K58">
        <v>137663.56</v>
      </c>
      <c r="Q58" s="301">
        <v>163735.51999999999</v>
      </c>
      <c r="R58" s="301">
        <v>2774</v>
      </c>
      <c r="U58">
        <v>1881471.51</v>
      </c>
      <c r="V58">
        <v>-980950.37</v>
      </c>
      <c r="X58" s="301">
        <v>43164.26</v>
      </c>
      <c r="AA58" s="301">
        <v>512148</v>
      </c>
      <c r="AB58" s="301">
        <v>264765</v>
      </c>
      <c r="AC58">
        <v>555118</v>
      </c>
      <c r="AF58">
        <v>144290.54999999999</v>
      </c>
      <c r="AG58">
        <v>18936.98</v>
      </c>
      <c r="AJ58" s="244">
        <f t="shared" si="7"/>
        <v>691752.14999999991</v>
      </c>
      <c r="AK58" s="251">
        <f t="shared" si="8"/>
        <v>166509.51999999999</v>
      </c>
      <c r="AL58" s="246">
        <f t="shared" si="9"/>
        <v>525242.62999999989</v>
      </c>
      <c r="AM58" s="252">
        <f t="shared" si="10"/>
        <v>820077.26</v>
      </c>
      <c r="AN58" s="253">
        <f t="shared" si="11"/>
        <v>718345.53</v>
      </c>
      <c r="AO58" s="246">
        <f t="shared" si="6"/>
        <v>101731.72999999998</v>
      </c>
    </row>
    <row r="59" spans="1:41" x14ac:dyDescent="0.25">
      <c r="A59" s="255" t="s">
        <v>174</v>
      </c>
      <c r="B59" s="255" t="s">
        <v>239</v>
      </c>
      <c r="C59" s="255">
        <v>1126</v>
      </c>
      <c r="D59" s="255" t="s">
        <v>246</v>
      </c>
      <c r="E59" t="s">
        <v>246</v>
      </c>
      <c r="F59" s="301">
        <v>498417.67</v>
      </c>
      <c r="G59" s="301">
        <v>0</v>
      </c>
      <c r="H59" s="301">
        <v>28103.17</v>
      </c>
      <c r="J59">
        <v>809596.82</v>
      </c>
      <c r="K59">
        <v>85308.93</v>
      </c>
      <c r="L59">
        <v>0</v>
      </c>
      <c r="Q59" s="301">
        <v>170945</v>
      </c>
      <c r="R59" s="301">
        <v>1896</v>
      </c>
      <c r="U59">
        <v>-439687.7</v>
      </c>
      <c r="V59">
        <v>1692734</v>
      </c>
      <c r="X59" s="301">
        <v>35692.61</v>
      </c>
      <c r="AA59" s="301">
        <v>156618</v>
      </c>
      <c r="AB59" s="301">
        <v>136450</v>
      </c>
      <c r="AC59">
        <v>254702</v>
      </c>
      <c r="AF59">
        <v>32256.7</v>
      </c>
      <c r="AG59">
        <v>46951.62</v>
      </c>
      <c r="AJ59" s="244">
        <f t="shared" si="7"/>
        <v>526520.84</v>
      </c>
      <c r="AK59" s="251">
        <f t="shared" si="8"/>
        <v>172841</v>
      </c>
      <c r="AL59" s="246">
        <f t="shared" si="9"/>
        <v>353679.83999999997</v>
      </c>
      <c r="AM59" s="252">
        <f t="shared" si="10"/>
        <v>328760.61</v>
      </c>
      <c r="AN59" s="253">
        <f t="shared" si="11"/>
        <v>333910.32</v>
      </c>
      <c r="AO59" s="246">
        <f t="shared" si="6"/>
        <v>-5149.710000000021</v>
      </c>
    </row>
    <row r="60" spans="1:41" s="256" customFormat="1" x14ac:dyDescent="0.25">
      <c r="A60" s="242" t="s">
        <v>176</v>
      </c>
      <c r="B60" s="242" t="s">
        <v>248</v>
      </c>
      <c r="C60" s="242">
        <v>3728</v>
      </c>
      <c r="D60" s="242" t="s">
        <v>250</v>
      </c>
      <c r="E60" t="s">
        <v>250</v>
      </c>
      <c r="F60" s="301">
        <v>947390.76</v>
      </c>
      <c r="G60" s="301">
        <v>4614</v>
      </c>
      <c r="H60" s="301">
        <v>24699.35</v>
      </c>
      <c r="I60" s="301"/>
      <c r="J60">
        <v>551927.52</v>
      </c>
      <c r="K60">
        <v>-318294.40000000002</v>
      </c>
      <c r="L60"/>
      <c r="M60" s="301">
        <v>0</v>
      </c>
      <c r="N60" s="301"/>
      <c r="O60" s="301"/>
      <c r="P60" s="301"/>
      <c r="Q60" s="301">
        <v>433099</v>
      </c>
      <c r="R60" s="301">
        <v>1500.01</v>
      </c>
      <c r="S60"/>
      <c r="T60"/>
      <c r="U60">
        <v>-1350422.64</v>
      </c>
      <c r="V60">
        <v>2210713.7999999998</v>
      </c>
      <c r="W60" s="301"/>
      <c r="X60" s="301">
        <v>504933.55</v>
      </c>
      <c r="Y60" s="301"/>
      <c r="Z60" s="301"/>
      <c r="AA60" s="301">
        <v>249426</v>
      </c>
      <c r="AB60" s="301">
        <v>37834.050000000003</v>
      </c>
      <c r="AC60">
        <v>288785</v>
      </c>
      <c r="AD60"/>
      <c r="AE60"/>
      <c r="AF60">
        <v>236629.95</v>
      </c>
      <c r="AG60">
        <v>159730.59</v>
      </c>
      <c r="AH60"/>
      <c r="AI60">
        <v>850</v>
      </c>
      <c r="AJ60" s="244">
        <f t="shared" si="7"/>
        <v>976704.11</v>
      </c>
      <c r="AK60" s="251">
        <f t="shared" si="8"/>
        <v>434599.01</v>
      </c>
      <c r="AL60" s="246">
        <f t="shared" si="9"/>
        <v>542105.1</v>
      </c>
      <c r="AM60" s="252">
        <f t="shared" si="10"/>
        <v>792193.60000000009</v>
      </c>
      <c r="AN60" s="253">
        <f t="shared" si="11"/>
        <v>685995.53999999992</v>
      </c>
      <c r="AO60" s="246">
        <f t="shared" si="6"/>
        <v>106198.06000000017</v>
      </c>
    </row>
    <row r="61" spans="1:41" x14ac:dyDescent="0.25">
      <c r="A61" s="242" t="s">
        <v>176</v>
      </c>
      <c r="B61" s="242" t="s">
        <v>248</v>
      </c>
      <c r="C61" s="242">
        <v>3543</v>
      </c>
      <c r="D61" s="242" t="s">
        <v>251</v>
      </c>
      <c r="E61" t="s">
        <v>251</v>
      </c>
      <c r="F61" s="301">
        <v>572212.23</v>
      </c>
      <c r="G61" s="301">
        <v>39045</v>
      </c>
      <c r="H61" s="301">
        <v>159506.04</v>
      </c>
      <c r="J61">
        <v>348730.19</v>
      </c>
      <c r="K61">
        <v>231181.81</v>
      </c>
      <c r="M61" s="301">
        <v>14080</v>
      </c>
      <c r="Q61" s="301">
        <v>140936</v>
      </c>
      <c r="R61" s="301">
        <v>0</v>
      </c>
      <c r="U61">
        <v>-439749.6</v>
      </c>
      <c r="V61">
        <v>1549075.07</v>
      </c>
      <c r="X61" s="301">
        <v>626462.80000000005</v>
      </c>
      <c r="AA61" s="301">
        <v>564522</v>
      </c>
      <c r="AB61" s="301">
        <v>31395.4</v>
      </c>
      <c r="AC61">
        <v>708395</v>
      </c>
      <c r="AE61">
        <v>928</v>
      </c>
      <c r="AF61">
        <v>275037.84000000003</v>
      </c>
      <c r="AG61">
        <v>54004.56</v>
      </c>
      <c r="AI61">
        <v>13116</v>
      </c>
      <c r="AJ61" s="244">
        <f t="shared" si="7"/>
        <v>770763.27</v>
      </c>
      <c r="AK61" s="251">
        <f t="shared" si="8"/>
        <v>155016</v>
      </c>
      <c r="AL61" s="246">
        <f t="shared" si="9"/>
        <v>615747.27</v>
      </c>
      <c r="AM61" s="252">
        <f t="shared" si="10"/>
        <v>1222380.2</v>
      </c>
      <c r="AN61" s="253">
        <f t="shared" si="11"/>
        <v>1051481.4000000001</v>
      </c>
      <c r="AO61" s="246">
        <f t="shared" si="6"/>
        <v>170898.79999999981</v>
      </c>
    </row>
    <row r="62" spans="1:41" x14ac:dyDescent="0.25">
      <c r="A62" s="242" t="s">
        <v>176</v>
      </c>
      <c r="B62" s="242" t="s">
        <v>248</v>
      </c>
      <c r="C62" s="242">
        <v>6330</v>
      </c>
      <c r="D62" s="242" t="s">
        <v>252</v>
      </c>
      <c r="E62" t="s">
        <v>252</v>
      </c>
      <c r="F62" s="301">
        <v>331670.95</v>
      </c>
      <c r="G62" s="301">
        <v>39933</v>
      </c>
      <c r="H62" s="301">
        <v>42211.44</v>
      </c>
      <c r="J62">
        <v>136728.51999999999</v>
      </c>
      <c r="K62">
        <v>139722.73000000001</v>
      </c>
      <c r="Q62" s="301">
        <v>183905</v>
      </c>
      <c r="R62" s="301">
        <v>0</v>
      </c>
      <c r="U62">
        <v>-2994067.77</v>
      </c>
      <c r="V62">
        <v>3406179.86</v>
      </c>
      <c r="X62" s="301">
        <v>534968.79</v>
      </c>
      <c r="AB62" s="301">
        <v>49618.93</v>
      </c>
      <c r="AC62">
        <v>151361</v>
      </c>
      <c r="AF62">
        <v>205725.2</v>
      </c>
      <c r="AG62">
        <v>26721.97</v>
      </c>
      <c r="AI62">
        <v>11155</v>
      </c>
      <c r="AJ62" s="244">
        <f t="shared" si="7"/>
        <v>413815.39</v>
      </c>
      <c r="AK62" s="251">
        <f t="shared" si="8"/>
        <v>183905</v>
      </c>
      <c r="AL62" s="246">
        <f t="shared" si="9"/>
        <v>229910.39</v>
      </c>
      <c r="AM62" s="252">
        <f t="shared" si="10"/>
        <v>584587.72000000009</v>
      </c>
      <c r="AN62" s="253">
        <f t="shared" si="11"/>
        <v>394963.17000000004</v>
      </c>
      <c r="AO62" s="246">
        <f t="shared" si="6"/>
        <v>189624.55000000005</v>
      </c>
    </row>
    <row r="63" spans="1:41" x14ac:dyDescent="0.25">
      <c r="A63" s="242" t="s">
        <v>176</v>
      </c>
      <c r="B63" s="242" t="s">
        <v>248</v>
      </c>
      <c r="C63" s="242">
        <v>3421</v>
      </c>
      <c r="D63" s="242" t="s">
        <v>253</v>
      </c>
      <c r="E63" t="s">
        <v>253</v>
      </c>
      <c r="F63" s="301">
        <v>1720650.49</v>
      </c>
      <c r="G63" s="301">
        <v>40961</v>
      </c>
      <c r="H63" s="301">
        <v>19248.490000000002</v>
      </c>
      <c r="J63">
        <v>173996.12</v>
      </c>
      <c r="K63">
        <v>193056.23</v>
      </c>
      <c r="M63" s="301">
        <v>0</v>
      </c>
      <c r="Q63" s="301">
        <v>1561792</v>
      </c>
      <c r="R63" s="301">
        <v>1460.69</v>
      </c>
      <c r="U63">
        <v>-1202242.6599999999</v>
      </c>
      <c r="V63">
        <v>1679166.57</v>
      </c>
      <c r="X63" s="301">
        <v>854997.31</v>
      </c>
      <c r="AA63" s="301">
        <v>287754.21999999997</v>
      </c>
      <c r="AC63">
        <v>349965.22</v>
      </c>
      <c r="AF63">
        <v>637013.76000000001</v>
      </c>
      <c r="AG63">
        <v>15419.82</v>
      </c>
      <c r="AI63">
        <v>6412</v>
      </c>
      <c r="AJ63" s="244">
        <f t="shared" si="7"/>
        <v>1780859.98</v>
      </c>
      <c r="AK63" s="251">
        <f t="shared" si="8"/>
        <v>1563252.69</v>
      </c>
      <c r="AL63" s="246">
        <f t="shared" si="9"/>
        <v>217607.29000000004</v>
      </c>
      <c r="AM63" s="252">
        <f t="shared" si="10"/>
        <v>1142751.53</v>
      </c>
      <c r="AN63" s="253">
        <f t="shared" si="11"/>
        <v>1008810.7999999999</v>
      </c>
      <c r="AO63" s="246">
        <f t="shared" si="6"/>
        <v>133940.7300000001</v>
      </c>
    </row>
    <row r="64" spans="1:41" x14ac:dyDescent="0.25">
      <c r="A64" s="242" t="s">
        <v>176</v>
      </c>
      <c r="B64" s="242" t="s">
        <v>248</v>
      </c>
      <c r="C64" s="242">
        <v>3591</v>
      </c>
      <c r="D64" s="242" t="s">
        <v>254</v>
      </c>
      <c r="E64" t="s">
        <v>254</v>
      </c>
      <c r="F64" s="301">
        <v>411875.8</v>
      </c>
      <c r="G64" s="301">
        <v>0</v>
      </c>
      <c r="H64" s="301">
        <v>10431.65</v>
      </c>
      <c r="J64">
        <v>477824.77</v>
      </c>
      <c r="K64">
        <v>252135.17</v>
      </c>
      <c r="M64" s="301">
        <v>0</v>
      </c>
      <c r="Q64" s="301">
        <v>317000</v>
      </c>
      <c r="R64" s="301">
        <v>0</v>
      </c>
      <c r="U64">
        <v>-355511.83</v>
      </c>
      <c r="V64">
        <v>1290095.46</v>
      </c>
      <c r="X64" s="301">
        <v>296371.57</v>
      </c>
      <c r="Y64" s="301">
        <v>165400</v>
      </c>
      <c r="AA64" s="301">
        <v>555907</v>
      </c>
      <c r="AB64" s="301">
        <v>54600</v>
      </c>
      <c r="AC64">
        <v>609354</v>
      </c>
      <c r="AF64">
        <v>482589.51</v>
      </c>
      <c r="AG64">
        <v>52326.3</v>
      </c>
      <c r="AJ64" s="244">
        <f t="shared" si="7"/>
        <v>422307.45</v>
      </c>
      <c r="AK64" s="251">
        <f t="shared" si="8"/>
        <v>317000</v>
      </c>
      <c r="AL64" s="246">
        <f t="shared" si="9"/>
        <v>105307.45000000001</v>
      </c>
      <c r="AM64" s="252">
        <f t="shared" si="10"/>
        <v>1072278.57</v>
      </c>
      <c r="AN64" s="253">
        <f t="shared" si="11"/>
        <v>1144269.81</v>
      </c>
      <c r="AO64" s="246">
        <f t="shared" si="6"/>
        <v>-71991.239999999991</v>
      </c>
    </row>
    <row r="65" spans="1:41" x14ac:dyDescent="0.25">
      <c r="A65" s="242" t="s">
        <v>176</v>
      </c>
      <c r="B65" s="242" t="s">
        <v>248</v>
      </c>
      <c r="C65" s="242">
        <v>4772</v>
      </c>
      <c r="D65" s="242" t="s">
        <v>255</v>
      </c>
      <c r="E65" t="s">
        <v>255</v>
      </c>
      <c r="F65" s="301">
        <v>811843.12</v>
      </c>
      <c r="G65" s="301">
        <v>44464</v>
      </c>
      <c r="H65" s="301">
        <v>28830.94</v>
      </c>
      <c r="J65">
        <v>43351.66</v>
      </c>
      <c r="K65">
        <v>-47928.25</v>
      </c>
      <c r="M65" s="301">
        <v>0</v>
      </c>
      <c r="Q65" s="301">
        <v>152505</v>
      </c>
      <c r="R65" s="301">
        <v>23571</v>
      </c>
      <c r="U65">
        <v>-1459424</v>
      </c>
      <c r="V65">
        <v>2056145.55</v>
      </c>
      <c r="X65" s="301">
        <v>414616.06</v>
      </c>
      <c r="AA65" s="301">
        <v>398511.3</v>
      </c>
      <c r="AC65">
        <v>484156.3</v>
      </c>
      <c r="AF65">
        <v>170977.73</v>
      </c>
      <c r="AG65">
        <v>24742.41</v>
      </c>
      <c r="AI65">
        <v>9057</v>
      </c>
      <c r="AJ65" s="244">
        <f t="shared" si="7"/>
        <v>885138.05999999994</v>
      </c>
      <c r="AK65" s="251">
        <f t="shared" si="8"/>
        <v>176076</v>
      </c>
      <c r="AL65" s="246">
        <f t="shared" si="9"/>
        <v>709062.05999999994</v>
      </c>
      <c r="AM65" s="252">
        <f t="shared" si="10"/>
        <v>813127.36</v>
      </c>
      <c r="AN65" s="253">
        <f t="shared" si="11"/>
        <v>688933.44000000006</v>
      </c>
      <c r="AO65" s="246">
        <f t="shared" si="6"/>
        <v>124193.91999999993</v>
      </c>
    </row>
    <row r="66" spans="1:41" x14ac:dyDescent="0.25">
      <c r="A66" s="242" t="s">
        <v>178</v>
      </c>
      <c r="B66" s="242" t="s">
        <v>257</v>
      </c>
      <c r="C66" s="242">
        <v>5834</v>
      </c>
      <c r="D66" s="242" t="s">
        <v>259</v>
      </c>
      <c r="E66" t="s">
        <v>259</v>
      </c>
      <c r="F66" s="301">
        <v>1094549.1599999999</v>
      </c>
      <c r="G66" s="301">
        <v>0</v>
      </c>
      <c r="H66" s="301">
        <v>84550.57</v>
      </c>
      <c r="J66">
        <v>452654.33</v>
      </c>
      <c r="K66">
        <v>314280.90000000002</v>
      </c>
      <c r="M66" s="301">
        <v>34657</v>
      </c>
      <c r="Q66" s="301">
        <v>57241</v>
      </c>
      <c r="R66" s="301">
        <v>19620</v>
      </c>
      <c r="U66">
        <v>-1584768.65</v>
      </c>
      <c r="V66">
        <v>2912713.08</v>
      </c>
      <c r="X66" s="301">
        <v>892744.66</v>
      </c>
      <c r="Y66" s="301">
        <v>13200</v>
      </c>
      <c r="AC66">
        <v>79144</v>
      </c>
      <c r="AF66">
        <v>206439.84</v>
      </c>
      <c r="AG66">
        <v>75044.03</v>
      </c>
      <c r="AJ66" s="244">
        <f t="shared" si="7"/>
        <v>1179099.73</v>
      </c>
      <c r="AK66" s="251">
        <f t="shared" si="8"/>
        <v>111518</v>
      </c>
      <c r="AL66" s="246">
        <f t="shared" si="9"/>
        <v>1067581.73</v>
      </c>
      <c r="AM66" s="252">
        <f t="shared" si="10"/>
        <v>905944.66</v>
      </c>
      <c r="AN66" s="253">
        <f t="shared" si="11"/>
        <v>360627.87</v>
      </c>
      <c r="AO66" s="246">
        <f t="shared" si="6"/>
        <v>545316.79</v>
      </c>
    </row>
    <row r="67" spans="1:41" x14ac:dyDescent="0.25">
      <c r="A67" s="242" t="s">
        <v>178</v>
      </c>
      <c r="B67" s="242" t="s">
        <v>257</v>
      </c>
      <c r="C67" s="242">
        <v>4475</v>
      </c>
      <c r="D67" s="242" t="s">
        <v>260</v>
      </c>
      <c r="E67" t="s">
        <v>260</v>
      </c>
      <c r="F67" s="301">
        <v>969367.22</v>
      </c>
      <c r="G67" s="301">
        <v>0</v>
      </c>
      <c r="H67" s="301">
        <v>26785.46</v>
      </c>
      <c r="J67">
        <v>791266.85</v>
      </c>
      <c r="K67">
        <v>267727.57</v>
      </c>
      <c r="M67" s="301">
        <v>0</v>
      </c>
      <c r="Q67" s="301">
        <v>16200</v>
      </c>
      <c r="R67" s="301">
        <v>2982</v>
      </c>
      <c r="U67">
        <v>441609.53</v>
      </c>
      <c r="V67">
        <v>1364480.05</v>
      </c>
      <c r="X67" s="301">
        <v>517590.02</v>
      </c>
      <c r="AC67">
        <v>75559</v>
      </c>
      <c r="AF67">
        <v>140621.76000000001</v>
      </c>
      <c r="AG67">
        <v>49544.43</v>
      </c>
      <c r="AJ67" s="244">
        <f t="shared" si="7"/>
        <v>996152.67999999993</v>
      </c>
      <c r="AK67" s="251">
        <f t="shared" si="8"/>
        <v>19182</v>
      </c>
      <c r="AL67" s="246">
        <f t="shared" si="9"/>
        <v>976970.67999999993</v>
      </c>
      <c r="AM67" s="252">
        <f t="shared" si="10"/>
        <v>517590.02</v>
      </c>
      <c r="AN67" s="253">
        <f t="shared" si="11"/>
        <v>265725.19</v>
      </c>
      <c r="AO67" s="246">
        <f t="shared" si="6"/>
        <v>251864.83000000002</v>
      </c>
    </row>
    <row r="68" spans="1:41" x14ac:dyDescent="0.25">
      <c r="A68" s="242" t="s">
        <v>178</v>
      </c>
      <c r="B68" s="242" t="s">
        <v>257</v>
      </c>
      <c r="C68" s="242">
        <v>1990</v>
      </c>
      <c r="D68" s="242" t="s">
        <v>261</v>
      </c>
      <c r="E68" t="s">
        <v>261</v>
      </c>
      <c r="F68" s="301">
        <v>457920.86</v>
      </c>
      <c r="G68" s="301">
        <v>0</v>
      </c>
      <c r="H68" s="301">
        <v>5800.91</v>
      </c>
      <c r="J68">
        <v>753254.37</v>
      </c>
      <c r="K68">
        <v>198063.81</v>
      </c>
      <c r="M68" s="301">
        <v>22400</v>
      </c>
      <c r="R68" s="301">
        <v>2041.59</v>
      </c>
      <c r="U68">
        <v>-899305.65</v>
      </c>
      <c r="V68">
        <v>2067672.51</v>
      </c>
      <c r="X68" s="301">
        <v>438033.21</v>
      </c>
      <c r="AC68">
        <v>27852</v>
      </c>
      <c r="AF68">
        <v>102303.86</v>
      </c>
      <c r="AG68">
        <v>40849.07</v>
      </c>
      <c r="AJ68" s="244">
        <f t="shared" si="7"/>
        <v>463721.76999999996</v>
      </c>
      <c r="AK68" s="251">
        <f t="shared" si="8"/>
        <v>24441.59</v>
      </c>
      <c r="AL68" s="246">
        <f t="shared" si="9"/>
        <v>439280.17999999993</v>
      </c>
      <c r="AM68" s="252">
        <f t="shared" si="10"/>
        <v>438033.21</v>
      </c>
      <c r="AN68" s="253">
        <f t="shared" si="11"/>
        <v>171004.93</v>
      </c>
      <c r="AO68" s="246">
        <f t="shared" si="6"/>
        <v>267028.28000000003</v>
      </c>
    </row>
    <row r="69" spans="1:41" x14ac:dyDescent="0.25">
      <c r="A69" s="242" t="s">
        <v>178</v>
      </c>
      <c r="B69" s="242" t="s">
        <v>257</v>
      </c>
      <c r="C69" s="242">
        <v>5043</v>
      </c>
      <c r="D69" s="242" t="s">
        <v>262</v>
      </c>
      <c r="E69" t="s">
        <v>262</v>
      </c>
      <c r="F69" s="301">
        <v>559909.55000000005</v>
      </c>
      <c r="G69" s="301">
        <v>0</v>
      </c>
      <c r="H69" s="301">
        <v>30400.67</v>
      </c>
      <c r="J69">
        <v>1154614.3</v>
      </c>
      <c r="K69">
        <v>248389.68</v>
      </c>
      <c r="M69" s="301">
        <v>0</v>
      </c>
      <c r="R69" s="301">
        <v>1234</v>
      </c>
      <c r="U69">
        <v>-561379.36</v>
      </c>
      <c r="V69">
        <v>2226508.67</v>
      </c>
      <c r="X69" s="301">
        <v>605670.09</v>
      </c>
      <c r="AC69">
        <v>100259</v>
      </c>
      <c r="AF69">
        <v>96321.17</v>
      </c>
      <c r="AG69">
        <v>56382.03</v>
      </c>
      <c r="AJ69" s="244">
        <f t="shared" si="7"/>
        <v>590310.22000000009</v>
      </c>
      <c r="AK69" s="251">
        <f t="shared" si="8"/>
        <v>1234</v>
      </c>
      <c r="AL69" s="246">
        <f t="shared" si="9"/>
        <v>589076.22000000009</v>
      </c>
      <c r="AM69" s="252">
        <f t="shared" si="10"/>
        <v>605670.09</v>
      </c>
      <c r="AN69" s="253">
        <f t="shared" si="11"/>
        <v>252962.19999999998</v>
      </c>
      <c r="AO69" s="246">
        <f t="shared" si="6"/>
        <v>352707.89</v>
      </c>
    </row>
    <row r="70" spans="1:41" x14ac:dyDescent="0.25">
      <c r="A70" s="242" t="s">
        <v>178</v>
      </c>
      <c r="B70" s="242" t="s">
        <v>257</v>
      </c>
      <c r="C70" s="242">
        <v>5442</v>
      </c>
      <c r="D70" s="242" t="s">
        <v>263</v>
      </c>
      <c r="E70" t="s">
        <v>263</v>
      </c>
      <c r="F70" s="301">
        <v>970022.65</v>
      </c>
      <c r="G70" s="301">
        <v>0</v>
      </c>
      <c r="H70" s="301">
        <v>138745.68</v>
      </c>
      <c r="J70">
        <v>361601.23</v>
      </c>
      <c r="K70">
        <v>492252</v>
      </c>
      <c r="M70" s="301">
        <v>10000</v>
      </c>
      <c r="Q70" s="301">
        <v>353440</v>
      </c>
      <c r="R70" s="301">
        <v>648</v>
      </c>
      <c r="U70">
        <v>-736931.76</v>
      </c>
      <c r="V70">
        <v>2114406.96</v>
      </c>
      <c r="X70" s="301">
        <v>630405.12</v>
      </c>
      <c r="AC70">
        <v>79274</v>
      </c>
      <c r="AF70">
        <v>211567.93</v>
      </c>
      <c r="AG70">
        <v>54053.47</v>
      </c>
      <c r="AJ70" s="244">
        <f t="shared" si="7"/>
        <v>1108768.33</v>
      </c>
      <c r="AK70" s="251">
        <f t="shared" si="8"/>
        <v>364088</v>
      </c>
      <c r="AL70" s="246">
        <f t="shared" si="9"/>
        <v>744680.33000000007</v>
      </c>
      <c r="AM70" s="252">
        <f t="shared" si="10"/>
        <v>630405.12</v>
      </c>
      <c r="AN70" s="253">
        <f t="shared" si="11"/>
        <v>344895.4</v>
      </c>
      <c r="AO70" s="246">
        <f>AM70-AN70</f>
        <v>285509.71999999997</v>
      </c>
    </row>
    <row r="71" spans="1:41" ht="24.6" x14ac:dyDescent="0.7">
      <c r="D71" s="189"/>
      <c r="AJ71" s="244">
        <f t="shared" si="7"/>
        <v>0</v>
      </c>
      <c r="AK71" s="251">
        <f t="shared" si="8"/>
        <v>0</v>
      </c>
      <c r="AL71" s="246">
        <f t="shared" si="9"/>
        <v>0</v>
      </c>
      <c r="AM71" s="252">
        <f t="shared" si="10"/>
        <v>0</v>
      </c>
      <c r="AN71" s="253">
        <f t="shared" si="11"/>
        <v>0</v>
      </c>
      <c r="AO71" s="246">
        <f>AM71-AN71</f>
        <v>0</v>
      </c>
    </row>
    <row r="72" spans="1:41" x14ac:dyDescent="0.25">
      <c r="AK72" s="251"/>
      <c r="AM72" s="252"/>
      <c r="AN72" s="253"/>
    </row>
    <row r="73" spans="1:41" x14ac:dyDescent="0.25">
      <c r="AK73" s="251"/>
      <c r="AM73" s="252"/>
      <c r="AN73" s="253"/>
    </row>
    <row r="74" spans="1:41" x14ac:dyDescent="0.25">
      <c r="AK74" s="251"/>
      <c r="AM74" s="252"/>
      <c r="AN74" s="253"/>
    </row>
    <row r="75" spans="1:41" x14ac:dyDescent="0.25">
      <c r="AK75" s="251"/>
      <c r="AM75" s="252"/>
      <c r="AN75" s="253"/>
    </row>
    <row r="76" spans="1:41" x14ac:dyDescent="0.25">
      <c r="AK76" s="251"/>
      <c r="AM76" s="252"/>
      <c r="AN76" s="253"/>
    </row>
    <row r="77" spans="1:41" x14ac:dyDescent="0.25">
      <c r="AK77" s="251"/>
      <c r="AM77" s="252"/>
      <c r="AN77" s="253"/>
    </row>
    <row r="78" spans="1:41" x14ac:dyDescent="0.25">
      <c r="AK78" s="251"/>
      <c r="AM78" s="252"/>
      <c r="AN78" s="253"/>
    </row>
    <row r="79" spans="1:41" x14ac:dyDescent="0.25">
      <c r="AK79" s="251"/>
      <c r="AM79" s="252"/>
      <c r="AN79" s="253"/>
    </row>
    <row r="80" spans="1:41" x14ac:dyDescent="0.25">
      <c r="AK80" s="251"/>
      <c r="AM80" s="252"/>
      <c r="AN80" s="253"/>
    </row>
    <row r="81" spans="37:40" x14ac:dyDescent="0.25">
      <c r="AK81" s="251"/>
      <c r="AM81" s="252"/>
      <c r="AN81" s="253"/>
    </row>
    <row r="82" spans="37:40" x14ac:dyDescent="0.25">
      <c r="AK82" s="251"/>
      <c r="AM82" s="252"/>
      <c r="AN82" s="253"/>
    </row>
    <row r="83" spans="37:40" x14ac:dyDescent="0.25">
      <c r="AK83" s="251"/>
      <c r="AM83" s="252"/>
      <c r="AN83" s="253"/>
    </row>
    <row r="84" spans="37:40" x14ac:dyDescent="0.25">
      <c r="AK84" s="251"/>
      <c r="AM84" s="252"/>
      <c r="AN84" s="253"/>
    </row>
    <row r="85" spans="37:40" x14ac:dyDescent="0.25">
      <c r="AK85" s="251"/>
      <c r="AM85" s="252"/>
      <c r="AN85" s="253"/>
    </row>
    <row r="86" spans="37:40" x14ac:dyDescent="0.25">
      <c r="AK86" s="251"/>
      <c r="AM86" s="252"/>
      <c r="AN86" s="253"/>
    </row>
    <row r="87" spans="37:40" x14ac:dyDescent="0.25">
      <c r="AK87" s="251"/>
      <c r="AM87" s="252"/>
      <c r="AN87" s="253"/>
    </row>
    <row r="88" spans="37:40" x14ac:dyDescent="0.25">
      <c r="AK88" s="251"/>
      <c r="AM88" s="252"/>
      <c r="AN88" s="253"/>
    </row>
    <row r="89" spans="37:40" x14ac:dyDescent="0.25">
      <c r="AK89" s="251"/>
      <c r="AM89" s="252"/>
      <c r="AN89" s="253"/>
    </row>
    <row r="90" spans="37:40" x14ac:dyDescent="0.25">
      <c r="AK90" s="251"/>
      <c r="AM90" s="252"/>
      <c r="AN90" s="253"/>
    </row>
    <row r="91" spans="37:40" x14ac:dyDescent="0.25">
      <c r="AK91" s="251"/>
      <c r="AM91" s="252"/>
      <c r="AN91" s="253"/>
    </row>
    <row r="92" spans="37:40" x14ac:dyDescent="0.25">
      <c r="AK92" s="251"/>
      <c r="AM92" s="252"/>
      <c r="AN92" s="253"/>
    </row>
    <row r="93" spans="37:40" x14ac:dyDescent="0.25">
      <c r="AK93" s="251"/>
      <c r="AM93" s="252"/>
      <c r="AN93" s="253"/>
    </row>
    <row r="94" spans="37:40" x14ac:dyDescent="0.25">
      <c r="AK94" s="251"/>
      <c r="AM94" s="252"/>
      <c r="AN94" s="253"/>
    </row>
    <row r="95" spans="37:40" x14ac:dyDescent="0.25">
      <c r="AK95" s="251"/>
      <c r="AM95" s="252"/>
      <c r="AN95" s="253"/>
    </row>
    <row r="96" spans="37:40" x14ac:dyDescent="0.25">
      <c r="AK96" s="251"/>
      <c r="AM96" s="252"/>
      <c r="AN96" s="253"/>
    </row>
    <row r="97" spans="37:40" x14ac:dyDescent="0.25">
      <c r="AK97" s="251"/>
      <c r="AM97" s="252"/>
      <c r="AN97" s="253"/>
    </row>
    <row r="98" spans="37:40" x14ac:dyDescent="0.25">
      <c r="AK98" s="251"/>
      <c r="AM98" s="252"/>
      <c r="AN98" s="253"/>
    </row>
    <row r="99" spans="37:40" x14ac:dyDescent="0.25">
      <c r="AK99" s="251"/>
      <c r="AM99" s="252"/>
      <c r="AN99" s="253"/>
    </row>
    <row r="100" spans="37:40" x14ac:dyDescent="0.25">
      <c r="AK100" s="251"/>
      <c r="AM100" s="252"/>
      <c r="AN100" s="253"/>
    </row>
    <row r="101" spans="37:40" x14ac:dyDescent="0.25">
      <c r="AK101" s="251"/>
      <c r="AM101" s="252"/>
      <c r="AN101" s="253"/>
    </row>
    <row r="102" spans="37:40" x14ac:dyDescent="0.25">
      <c r="AK102" s="251"/>
      <c r="AM102" s="252"/>
      <c r="AN102" s="253"/>
    </row>
    <row r="103" spans="37:40" x14ac:dyDescent="0.25">
      <c r="AK103" s="251"/>
      <c r="AM103" s="252"/>
      <c r="AN103" s="253"/>
    </row>
    <row r="104" spans="37:40" x14ac:dyDescent="0.25">
      <c r="AK104" s="251"/>
      <c r="AM104" s="252"/>
      <c r="AN104" s="253"/>
    </row>
    <row r="105" spans="37:40" x14ac:dyDescent="0.25">
      <c r="AK105" s="251"/>
      <c r="AM105" s="252"/>
      <c r="AN105" s="253"/>
    </row>
    <row r="106" spans="37:40" x14ac:dyDescent="0.25">
      <c r="AK106" s="251"/>
      <c r="AM106" s="252"/>
      <c r="AN106" s="253"/>
    </row>
    <row r="107" spans="37:40" x14ac:dyDescent="0.25">
      <c r="AK107" s="251"/>
      <c r="AM107" s="252"/>
      <c r="AN107" s="253"/>
    </row>
    <row r="108" spans="37:40" x14ac:dyDescent="0.25">
      <c r="AK108" s="251"/>
      <c r="AM108" s="252"/>
      <c r="AN108" s="253"/>
    </row>
    <row r="109" spans="37:40" x14ac:dyDescent="0.25">
      <c r="AK109" s="251"/>
      <c r="AM109" s="252"/>
      <c r="AN109" s="253"/>
    </row>
    <row r="110" spans="37:40" x14ac:dyDescent="0.25">
      <c r="AK110" s="251"/>
      <c r="AM110" s="252"/>
      <c r="AN110" s="253"/>
    </row>
    <row r="111" spans="37:40" x14ac:dyDescent="0.25">
      <c r="AK111" s="251"/>
      <c r="AM111" s="252"/>
      <c r="AN111" s="253"/>
    </row>
    <row r="112" spans="37:40" x14ac:dyDescent="0.25">
      <c r="AK112" s="251"/>
      <c r="AM112" s="252"/>
      <c r="AN112" s="253"/>
    </row>
    <row r="113" spans="37:40" x14ac:dyDescent="0.25">
      <c r="AK113" s="251"/>
      <c r="AM113" s="252"/>
      <c r="AN113" s="253"/>
    </row>
    <row r="114" spans="37:40" x14ac:dyDescent="0.25">
      <c r="AK114" s="251"/>
      <c r="AM114" s="252"/>
      <c r="AN114" s="253"/>
    </row>
    <row r="115" spans="37:40" x14ac:dyDescent="0.25">
      <c r="AK115" s="251"/>
      <c r="AM115" s="252"/>
      <c r="AN115" s="253"/>
    </row>
    <row r="116" spans="37:40" x14ac:dyDescent="0.25">
      <c r="AK116" s="251"/>
      <c r="AM116" s="252"/>
      <c r="AN116" s="253"/>
    </row>
    <row r="117" spans="37:40" x14ac:dyDescent="0.25">
      <c r="AK117" s="251"/>
      <c r="AM117" s="252"/>
      <c r="AN117" s="253"/>
    </row>
    <row r="118" spans="37:40" x14ac:dyDescent="0.25">
      <c r="AK118" s="251"/>
      <c r="AM118" s="252"/>
      <c r="AN118" s="253"/>
    </row>
    <row r="119" spans="37:40" x14ac:dyDescent="0.25">
      <c r="AK119" s="251"/>
      <c r="AM119" s="252"/>
      <c r="AN119" s="253"/>
    </row>
    <row r="120" spans="37:40" x14ac:dyDescent="0.25">
      <c r="AK120" s="251"/>
      <c r="AM120" s="252"/>
      <c r="AN120" s="253"/>
    </row>
    <row r="121" spans="37:40" x14ac:dyDescent="0.25">
      <c r="AK121" s="251"/>
      <c r="AM121" s="252"/>
      <c r="AN121" s="253"/>
    </row>
    <row r="122" spans="37:40" x14ac:dyDescent="0.25">
      <c r="AK122" s="251"/>
      <c r="AM122" s="252"/>
      <c r="AN122" s="253"/>
    </row>
    <row r="123" spans="37:40" x14ac:dyDescent="0.25">
      <c r="AK123" s="251"/>
      <c r="AM123" s="252"/>
      <c r="AN123" s="253"/>
    </row>
    <row r="124" spans="37:40" x14ac:dyDescent="0.25">
      <c r="AK124" s="251"/>
      <c r="AM124" s="252"/>
      <c r="AN124" s="253"/>
    </row>
    <row r="125" spans="37:40" x14ac:dyDescent="0.25">
      <c r="AK125" s="251"/>
      <c r="AM125" s="252"/>
      <c r="AN125" s="253"/>
    </row>
    <row r="126" spans="37:40" x14ac:dyDescent="0.25">
      <c r="AK126" s="251"/>
      <c r="AM126" s="252"/>
      <c r="AN126" s="253"/>
    </row>
    <row r="127" spans="37:40" x14ac:dyDescent="0.25">
      <c r="AK127" s="251"/>
      <c r="AM127" s="252"/>
      <c r="AN127" s="253"/>
    </row>
    <row r="128" spans="37:40" x14ac:dyDescent="0.25">
      <c r="AK128" s="251"/>
      <c r="AM128" s="252"/>
      <c r="AN128" s="253"/>
    </row>
    <row r="129" spans="37:40" x14ac:dyDescent="0.25">
      <c r="AK129" s="251"/>
      <c r="AM129" s="252"/>
      <c r="AN129" s="253"/>
    </row>
    <row r="130" spans="37:40" x14ac:dyDescent="0.25">
      <c r="AK130" s="251"/>
      <c r="AM130" s="252"/>
      <c r="AN130" s="253"/>
    </row>
    <row r="131" spans="37:40" x14ac:dyDescent="0.25">
      <c r="AK131" s="251"/>
      <c r="AM131" s="252"/>
      <c r="AN131" s="253"/>
    </row>
    <row r="132" spans="37:40" x14ac:dyDescent="0.25">
      <c r="AK132" s="251"/>
      <c r="AM132" s="252"/>
      <c r="AN132" s="253"/>
    </row>
    <row r="133" spans="37:40" x14ac:dyDescent="0.25">
      <c r="AK133" s="251"/>
      <c r="AM133" s="252"/>
      <c r="AN133" s="253"/>
    </row>
    <row r="134" spans="37:40" x14ac:dyDescent="0.25">
      <c r="AK134" s="251"/>
      <c r="AM134" s="252"/>
      <c r="AN134" s="253"/>
    </row>
    <row r="135" spans="37:40" x14ac:dyDescent="0.25">
      <c r="AK135" s="251"/>
      <c r="AM135" s="252"/>
      <c r="AN135" s="253"/>
    </row>
    <row r="136" spans="37:40" x14ac:dyDescent="0.25">
      <c r="AK136" s="251"/>
      <c r="AM136" s="252"/>
      <c r="AN136" s="253"/>
    </row>
    <row r="137" spans="37:40" x14ac:dyDescent="0.25">
      <c r="AK137" s="251"/>
      <c r="AM137" s="252"/>
      <c r="AN137" s="253"/>
    </row>
    <row r="138" spans="37:40" x14ac:dyDescent="0.25">
      <c r="AK138" s="251"/>
      <c r="AM138" s="252"/>
      <c r="AN138" s="253"/>
    </row>
    <row r="139" spans="37:40" x14ac:dyDescent="0.25">
      <c r="AK139" s="251"/>
      <c r="AM139" s="252"/>
      <c r="AN139" s="253"/>
    </row>
    <row r="140" spans="37:40" x14ac:dyDescent="0.25">
      <c r="AK140" s="251"/>
      <c r="AM140" s="252"/>
      <c r="AN140" s="253"/>
    </row>
    <row r="141" spans="37:40" x14ac:dyDescent="0.25">
      <c r="AK141" s="251"/>
      <c r="AM141" s="252"/>
      <c r="AN141" s="253"/>
    </row>
    <row r="142" spans="37:40" x14ac:dyDescent="0.25">
      <c r="AK142" s="251"/>
      <c r="AM142" s="252"/>
      <c r="AN142" s="253"/>
    </row>
    <row r="143" spans="37:40" x14ac:dyDescent="0.25">
      <c r="AK143" s="251"/>
      <c r="AM143" s="252"/>
      <c r="AN143" s="253"/>
    </row>
    <row r="144" spans="37:40" x14ac:dyDescent="0.25">
      <c r="AK144" s="251"/>
      <c r="AM144" s="252"/>
      <c r="AN144" s="253"/>
    </row>
    <row r="145" spans="37:40" x14ac:dyDescent="0.25">
      <c r="AK145" s="251"/>
      <c r="AM145" s="252"/>
      <c r="AN145" s="253"/>
    </row>
    <row r="146" spans="37:40" x14ac:dyDescent="0.25">
      <c r="AK146" s="251"/>
      <c r="AM146" s="252"/>
      <c r="AN146" s="253"/>
    </row>
    <row r="147" spans="37:40" x14ac:dyDescent="0.25">
      <c r="AK147" s="251"/>
      <c r="AM147" s="252"/>
      <c r="AN147" s="253"/>
    </row>
    <row r="148" spans="37:40" x14ac:dyDescent="0.25">
      <c r="AK148" s="251"/>
      <c r="AM148" s="252"/>
      <c r="AN148" s="253"/>
    </row>
    <row r="149" spans="37:40" x14ac:dyDescent="0.25">
      <c r="AK149" s="251"/>
      <c r="AM149" s="252"/>
      <c r="AN149" s="253"/>
    </row>
    <row r="150" spans="37:40" x14ac:dyDescent="0.25">
      <c r="AK150" s="251"/>
      <c r="AM150" s="252"/>
      <c r="AN150" s="253"/>
    </row>
    <row r="151" spans="37:40" x14ac:dyDescent="0.25">
      <c r="AK151" s="251"/>
      <c r="AM151" s="252"/>
      <c r="AN151" s="2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H1" zoomScale="117" zoomScaleNormal="117" workbookViewId="0">
      <selection sqref="A1:W1048576"/>
    </sheetView>
  </sheetViews>
  <sheetFormatPr defaultRowHeight="13.8" x14ac:dyDescent="0.25"/>
  <cols>
    <col min="1" max="1" width="40.8984375" bestFit="1" customWidth="1"/>
  </cols>
  <sheetData>
    <row r="1" spans="1:23" x14ac:dyDescent="0.25">
      <c r="A1" t="s">
        <v>2444</v>
      </c>
      <c r="B1" t="s">
        <v>2445</v>
      </c>
      <c r="C1" t="s">
        <v>2446</v>
      </c>
      <c r="D1" t="s">
        <v>2447</v>
      </c>
      <c r="E1" t="s">
        <v>2449</v>
      </c>
      <c r="F1" t="s">
        <v>2450</v>
      </c>
      <c r="G1" t="s">
        <v>2453</v>
      </c>
      <c r="H1" t="s">
        <v>2456</v>
      </c>
      <c r="I1" t="s">
        <v>2457</v>
      </c>
      <c r="J1" t="s">
        <v>2458</v>
      </c>
      <c r="K1" t="s">
        <v>2459</v>
      </c>
      <c r="L1" t="s">
        <v>2460</v>
      </c>
      <c r="M1" t="s">
        <v>2462</v>
      </c>
      <c r="N1" t="s">
        <v>2463</v>
      </c>
      <c r="O1" t="s">
        <v>2464</v>
      </c>
      <c r="P1" t="s">
        <v>2465</v>
      </c>
      <c r="Q1" t="s">
        <v>2466</v>
      </c>
      <c r="R1" t="s">
        <v>2467</v>
      </c>
      <c r="S1" t="s">
        <v>2468</v>
      </c>
      <c r="T1" t="s">
        <v>2469</v>
      </c>
      <c r="U1" t="s">
        <v>2470</v>
      </c>
      <c r="V1" t="s">
        <v>2471</v>
      </c>
      <c r="W1" t="s">
        <v>2472</v>
      </c>
    </row>
    <row r="2" spans="1:23" x14ac:dyDescent="0.25">
      <c r="A2" t="s">
        <v>2473</v>
      </c>
      <c r="B2" t="s">
        <v>2474</v>
      </c>
      <c r="C2" t="s">
        <v>2475</v>
      </c>
      <c r="D2" t="s">
        <v>2476</v>
      </c>
      <c r="E2" t="s">
        <v>2478</v>
      </c>
      <c r="F2" t="s">
        <v>2479</v>
      </c>
      <c r="G2" t="s">
        <v>2482</v>
      </c>
      <c r="H2" t="s">
        <v>2485</v>
      </c>
      <c r="I2" t="s">
        <v>2486</v>
      </c>
      <c r="J2" t="s">
        <v>2487</v>
      </c>
      <c r="K2" t="s">
        <v>2488</v>
      </c>
      <c r="L2" t="s">
        <v>2489</v>
      </c>
      <c r="M2" t="s">
        <v>2491</v>
      </c>
      <c r="N2" t="s">
        <v>2492</v>
      </c>
      <c r="O2" t="s">
        <v>2493</v>
      </c>
      <c r="P2" t="s">
        <v>2494</v>
      </c>
      <c r="Q2" t="s">
        <v>2495</v>
      </c>
      <c r="R2" t="s">
        <v>2496</v>
      </c>
      <c r="S2" t="s">
        <v>2497</v>
      </c>
      <c r="T2" t="s">
        <v>2498</v>
      </c>
      <c r="U2" t="s">
        <v>2499</v>
      </c>
      <c r="V2" t="s">
        <v>2500</v>
      </c>
      <c r="W2" t="s">
        <v>2501</v>
      </c>
    </row>
    <row r="3" spans="1:23" x14ac:dyDescent="0.25">
      <c r="A3" t="s">
        <v>2502</v>
      </c>
      <c r="B3">
        <v>61031183.909999996</v>
      </c>
      <c r="C3">
        <v>1591743.25</v>
      </c>
      <c r="D3">
        <v>5708884.5599999996</v>
      </c>
      <c r="E3">
        <v>42371447.259999998</v>
      </c>
      <c r="F3">
        <v>30996495.329999998</v>
      </c>
      <c r="G3">
        <v>1670</v>
      </c>
      <c r="H3">
        <v>-4211.8999999999996</v>
      </c>
      <c r="I3">
        <v>20000</v>
      </c>
      <c r="J3">
        <v>-7570121.9699999997</v>
      </c>
      <c r="K3">
        <v>-37457954.32</v>
      </c>
      <c r="L3">
        <v>180293599.28999999</v>
      </c>
      <c r="M3">
        <v>31261702.789999999</v>
      </c>
      <c r="N3">
        <v>2849546.43</v>
      </c>
      <c r="O3">
        <v>16883.41</v>
      </c>
      <c r="P3">
        <v>29219955.699999999</v>
      </c>
      <c r="Q3">
        <v>938272.17</v>
      </c>
      <c r="R3">
        <v>36733123</v>
      </c>
      <c r="S3">
        <v>37530</v>
      </c>
      <c r="T3">
        <v>20038</v>
      </c>
      <c r="U3">
        <v>12719032.300000001</v>
      </c>
      <c r="V3">
        <v>3237826.64</v>
      </c>
      <c r="W3">
        <v>58000</v>
      </c>
    </row>
    <row r="4" spans="1:23" x14ac:dyDescent="0.25">
      <c r="A4" t="s">
        <v>2507</v>
      </c>
      <c r="B4">
        <v>595478.67000000004</v>
      </c>
      <c r="C4">
        <v>3732</v>
      </c>
      <c r="D4">
        <v>64847.63</v>
      </c>
      <c r="E4">
        <v>2564219.9300000002</v>
      </c>
      <c r="F4">
        <v>149549.69</v>
      </c>
      <c r="H4">
        <v>0</v>
      </c>
      <c r="J4">
        <v>3303680.37</v>
      </c>
      <c r="K4">
        <v>149851.44</v>
      </c>
      <c r="L4">
        <v>198336.84</v>
      </c>
      <c r="M4">
        <v>177243.21</v>
      </c>
      <c r="P4">
        <v>339810</v>
      </c>
      <c r="Q4">
        <v>26404</v>
      </c>
      <c r="R4">
        <v>501688</v>
      </c>
      <c r="U4">
        <v>191116.44</v>
      </c>
      <c r="V4">
        <v>44293.5</v>
      </c>
    </row>
    <row r="5" spans="1:23" x14ac:dyDescent="0.25">
      <c r="A5" t="s">
        <v>2508</v>
      </c>
      <c r="B5">
        <v>666766.03</v>
      </c>
      <c r="C5">
        <v>36437.1</v>
      </c>
      <c r="D5">
        <v>108201.84</v>
      </c>
      <c r="E5">
        <v>391782.22</v>
      </c>
      <c r="F5">
        <v>198462.47</v>
      </c>
      <c r="H5">
        <v>0</v>
      </c>
      <c r="J5">
        <v>-614134.56000000006</v>
      </c>
      <c r="K5">
        <v>143927.69</v>
      </c>
      <c r="L5">
        <v>2159407.13</v>
      </c>
      <c r="M5">
        <v>148287.82</v>
      </c>
      <c r="P5">
        <v>341400</v>
      </c>
      <c r="R5">
        <v>415306</v>
      </c>
      <c r="U5">
        <v>254485.44</v>
      </c>
      <c r="V5">
        <v>43846.98</v>
      </c>
    </row>
    <row r="6" spans="1:23" x14ac:dyDescent="0.25">
      <c r="A6" t="s">
        <v>2509</v>
      </c>
      <c r="B6">
        <v>583533.31000000006</v>
      </c>
      <c r="C6">
        <v>37857.269999999997</v>
      </c>
      <c r="D6">
        <v>54677.65</v>
      </c>
      <c r="E6">
        <v>718586.56</v>
      </c>
      <c r="F6">
        <v>797926.87</v>
      </c>
      <c r="H6">
        <v>0</v>
      </c>
      <c r="J6">
        <v>-813218.3</v>
      </c>
      <c r="K6">
        <v>169051.27</v>
      </c>
      <c r="L6">
        <v>3104237.14</v>
      </c>
      <c r="M6">
        <v>84074.41</v>
      </c>
      <c r="P6">
        <v>618840</v>
      </c>
      <c r="Q6">
        <v>4030</v>
      </c>
      <c r="R6">
        <v>694418</v>
      </c>
      <c r="U6">
        <v>172228.5</v>
      </c>
      <c r="V6">
        <v>30486.36</v>
      </c>
    </row>
    <row r="7" spans="1:23" x14ac:dyDescent="0.25">
      <c r="A7" t="s">
        <v>2510</v>
      </c>
      <c r="B7">
        <v>579174.11</v>
      </c>
      <c r="C7">
        <v>37622.550000000003</v>
      </c>
      <c r="D7">
        <v>38917.71</v>
      </c>
      <c r="E7">
        <v>3</v>
      </c>
      <c r="F7">
        <v>309625.39</v>
      </c>
      <c r="H7">
        <v>0</v>
      </c>
      <c r="J7">
        <v>-301857.08</v>
      </c>
      <c r="K7">
        <v>317453.34000000003</v>
      </c>
      <c r="L7">
        <v>1481598.18</v>
      </c>
      <c r="M7">
        <v>175837.08</v>
      </c>
      <c r="P7">
        <v>454520</v>
      </c>
      <c r="R7">
        <v>610852</v>
      </c>
      <c r="S7">
        <v>920</v>
      </c>
      <c r="U7">
        <v>386287.91</v>
      </c>
      <c r="V7">
        <v>4648.8500000000004</v>
      </c>
    </row>
    <row r="8" spans="1:23" x14ac:dyDescent="0.25">
      <c r="A8" t="s">
        <v>2511</v>
      </c>
      <c r="B8">
        <v>805660.88</v>
      </c>
      <c r="C8">
        <v>17796.07</v>
      </c>
      <c r="D8">
        <v>51137.41</v>
      </c>
      <c r="E8">
        <v>3</v>
      </c>
      <c r="F8">
        <v>919247.74</v>
      </c>
      <c r="H8">
        <v>0</v>
      </c>
      <c r="J8">
        <v>-1615883.46</v>
      </c>
      <c r="K8">
        <v>34170</v>
      </c>
      <c r="L8">
        <v>3577514.61</v>
      </c>
      <c r="M8">
        <v>213583.11</v>
      </c>
      <c r="P8">
        <v>327540</v>
      </c>
      <c r="Q8">
        <v>0</v>
      </c>
      <c r="R8">
        <v>499652</v>
      </c>
      <c r="U8">
        <v>123204.94</v>
      </c>
      <c r="V8">
        <v>14072.22</v>
      </c>
    </row>
    <row r="9" spans="1:23" x14ac:dyDescent="0.25">
      <c r="A9" t="s">
        <v>2512</v>
      </c>
      <c r="B9">
        <v>369579.07</v>
      </c>
      <c r="C9">
        <v>36052.25</v>
      </c>
      <c r="D9">
        <v>42451.31</v>
      </c>
      <c r="E9">
        <v>175479.31</v>
      </c>
      <c r="F9">
        <v>218655.21</v>
      </c>
      <c r="H9">
        <v>0</v>
      </c>
      <c r="J9">
        <v>859141.36</v>
      </c>
      <c r="K9">
        <v>74665.13</v>
      </c>
      <c r="L9">
        <v>80851.62</v>
      </c>
      <c r="M9">
        <v>28785.91</v>
      </c>
      <c r="P9">
        <v>129630</v>
      </c>
      <c r="R9">
        <v>178234</v>
      </c>
      <c r="U9">
        <v>95274.07</v>
      </c>
      <c r="V9">
        <v>31723.8</v>
      </c>
    </row>
    <row r="10" spans="1:23" x14ac:dyDescent="0.25">
      <c r="A10" t="s">
        <v>2513</v>
      </c>
      <c r="B10">
        <v>738283.14</v>
      </c>
      <c r="C10">
        <v>96163.6</v>
      </c>
      <c r="D10">
        <v>215656.27</v>
      </c>
      <c r="E10">
        <v>936932.95</v>
      </c>
      <c r="F10">
        <v>1237749.07</v>
      </c>
      <c r="H10">
        <v>0</v>
      </c>
      <c r="J10">
        <v>924779.47</v>
      </c>
      <c r="K10">
        <v>238491.32</v>
      </c>
      <c r="L10">
        <v>2359303.7200000002</v>
      </c>
      <c r="M10">
        <v>62768.45</v>
      </c>
      <c r="P10">
        <v>532560</v>
      </c>
      <c r="R10">
        <v>652637</v>
      </c>
      <c r="U10">
        <v>112092.81</v>
      </c>
      <c r="V10">
        <v>92238.12</v>
      </c>
    </row>
    <row r="11" spans="1:23" x14ac:dyDescent="0.25">
      <c r="A11" t="s">
        <v>2514</v>
      </c>
      <c r="B11">
        <v>489023.87</v>
      </c>
      <c r="C11">
        <v>2508.1999999999998</v>
      </c>
      <c r="D11">
        <v>29226.05</v>
      </c>
      <c r="E11">
        <v>709110.8</v>
      </c>
      <c r="F11">
        <v>177773.26</v>
      </c>
      <c r="H11">
        <v>0</v>
      </c>
      <c r="J11">
        <v>-706462.6</v>
      </c>
      <c r="K11">
        <v>111739.82</v>
      </c>
      <c r="L11">
        <v>2243800.1</v>
      </c>
      <c r="M11">
        <v>35318.51</v>
      </c>
      <c r="P11">
        <v>326550</v>
      </c>
      <c r="R11">
        <v>405113</v>
      </c>
      <c r="U11">
        <v>117898.54</v>
      </c>
      <c r="V11">
        <v>13642.11</v>
      </c>
    </row>
    <row r="12" spans="1:23" x14ac:dyDescent="0.25">
      <c r="A12" t="s">
        <v>2515</v>
      </c>
      <c r="B12">
        <v>845539.55</v>
      </c>
      <c r="C12">
        <v>10872.3</v>
      </c>
      <c r="D12">
        <v>195168.58</v>
      </c>
      <c r="E12">
        <v>3</v>
      </c>
      <c r="F12">
        <v>206555.26</v>
      </c>
      <c r="H12">
        <v>0</v>
      </c>
      <c r="J12">
        <v>-1196332.52</v>
      </c>
      <c r="K12">
        <v>170579.61</v>
      </c>
      <c r="L12">
        <v>2541297.98</v>
      </c>
      <c r="M12">
        <v>86341.7</v>
      </c>
      <c r="P12">
        <v>405330</v>
      </c>
      <c r="R12">
        <v>493745</v>
      </c>
      <c r="U12">
        <v>184216.4</v>
      </c>
      <c r="V12">
        <v>5416.68</v>
      </c>
    </row>
    <row r="13" spans="1:23" x14ac:dyDescent="0.25">
      <c r="A13" t="s">
        <v>2516</v>
      </c>
      <c r="B13">
        <v>229553.61</v>
      </c>
      <c r="C13">
        <v>3118.18</v>
      </c>
      <c r="D13">
        <v>14653.65</v>
      </c>
      <c r="E13">
        <v>1757379.83</v>
      </c>
      <c r="F13">
        <v>221458.95</v>
      </c>
      <c r="H13">
        <v>0</v>
      </c>
      <c r="J13">
        <v>-155032.76</v>
      </c>
      <c r="K13">
        <v>63682.58</v>
      </c>
      <c r="L13">
        <v>2357450.56</v>
      </c>
      <c r="M13">
        <v>34318.76</v>
      </c>
      <c r="P13">
        <v>126210</v>
      </c>
      <c r="Q13">
        <v>1050</v>
      </c>
      <c r="R13">
        <v>179514</v>
      </c>
      <c r="U13">
        <v>57219.59</v>
      </c>
      <c r="V13">
        <v>23781.33</v>
      </c>
    </row>
    <row r="14" spans="1:23" x14ac:dyDescent="0.25">
      <c r="A14" t="s">
        <v>2517</v>
      </c>
      <c r="B14">
        <v>355050.67</v>
      </c>
      <c r="C14">
        <v>14227.93</v>
      </c>
      <c r="D14">
        <v>49994.34</v>
      </c>
      <c r="E14">
        <v>720380.96</v>
      </c>
      <c r="F14">
        <v>388712.46</v>
      </c>
      <c r="H14">
        <v>0</v>
      </c>
      <c r="J14">
        <v>-1807595.1</v>
      </c>
      <c r="K14">
        <v>73459.3</v>
      </c>
      <c r="L14">
        <v>3416597.09</v>
      </c>
      <c r="M14">
        <v>82067.259999999995</v>
      </c>
      <c r="P14">
        <v>317250</v>
      </c>
      <c r="R14">
        <v>391778</v>
      </c>
      <c r="U14">
        <v>39795.97</v>
      </c>
      <c r="V14">
        <v>75666.66</v>
      </c>
    </row>
    <row r="15" spans="1:23" x14ac:dyDescent="0.25">
      <c r="A15" t="s">
        <v>2518</v>
      </c>
      <c r="B15">
        <v>908495.85</v>
      </c>
      <c r="C15">
        <v>25193.9</v>
      </c>
      <c r="D15">
        <v>38024.99</v>
      </c>
      <c r="E15">
        <v>2065575.72</v>
      </c>
      <c r="F15">
        <v>296046.81</v>
      </c>
      <c r="H15">
        <v>0</v>
      </c>
      <c r="J15">
        <v>306020.83</v>
      </c>
      <c r="K15">
        <v>203243.82</v>
      </c>
      <c r="L15">
        <v>3110817.16</v>
      </c>
      <c r="M15">
        <v>144184.71</v>
      </c>
      <c r="P15">
        <v>362280</v>
      </c>
      <c r="R15">
        <v>510360</v>
      </c>
      <c r="U15">
        <v>183849.65</v>
      </c>
      <c r="V15">
        <v>39258.06</v>
      </c>
    </row>
    <row r="16" spans="1:23" x14ac:dyDescent="0.25">
      <c r="A16" t="s">
        <v>2519</v>
      </c>
      <c r="B16">
        <v>721614.94</v>
      </c>
      <c r="C16">
        <v>15157.87</v>
      </c>
      <c r="D16">
        <v>84391.96</v>
      </c>
      <c r="E16">
        <v>1375658.86</v>
      </c>
      <c r="F16">
        <v>519033.19</v>
      </c>
      <c r="H16">
        <v>0</v>
      </c>
      <c r="J16">
        <v>-1465393.28</v>
      </c>
      <c r="K16">
        <v>158506.38</v>
      </c>
      <c r="L16">
        <v>4381554.71</v>
      </c>
      <c r="M16">
        <v>85287.2</v>
      </c>
      <c r="P16">
        <v>387360</v>
      </c>
      <c r="R16">
        <v>461333</v>
      </c>
      <c r="S16">
        <v>11500</v>
      </c>
      <c r="U16">
        <v>206428.79</v>
      </c>
      <c r="V16">
        <v>55886.400000000001</v>
      </c>
    </row>
    <row r="17" spans="1:22" x14ac:dyDescent="0.25">
      <c r="A17" t="s">
        <v>2520</v>
      </c>
      <c r="B17">
        <v>889501.68</v>
      </c>
      <c r="C17">
        <v>91222.8</v>
      </c>
      <c r="D17">
        <v>47136.15</v>
      </c>
      <c r="E17">
        <v>9727.0499999999993</v>
      </c>
      <c r="F17">
        <v>201817.33</v>
      </c>
      <c r="H17">
        <v>0</v>
      </c>
      <c r="J17">
        <v>-1252991.06</v>
      </c>
      <c r="K17">
        <v>97481.69</v>
      </c>
      <c r="L17">
        <v>2824820.87</v>
      </c>
      <c r="M17">
        <v>122155.21</v>
      </c>
      <c r="P17">
        <v>413190</v>
      </c>
      <c r="R17">
        <v>539939</v>
      </c>
      <c r="U17">
        <v>313357.84000000003</v>
      </c>
      <c r="V17">
        <v>32654.86</v>
      </c>
    </row>
    <row r="18" spans="1:22" x14ac:dyDescent="0.25">
      <c r="A18" t="s">
        <v>2521</v>
      </c>
      <c r="B18">
        <v>840928.27</v>
      </c>
      <c r="C18">
        <v>7008.36</v>
      </c>
      <c r="D18">
        <v>40597.980000000003</v>
      </c>
      <c r="E18">
        <v>12658.35</v>
      </c>
      <c r="F18">
        <v>345101.7</v>
      </c>
      <c r="H18">
        <v>0</v>
      </c>
      <c r="J18">
        <v>-886470.27</v>
      </c>
      <c r="K18">
        <v>227585.23</v>
      </c>
      <c r="L18">
        <v>2287611.84</v>
      </c>
      <c r="M18">
        <v>172703.53</v>
      </c>
      <c r="P18">
        <v>342510</v>
      </c>
      <c r="R18">
        <v>520006</v>
      </c>
      <c r="U18">
        <v>282721.13</v>
      </c>
      <c r="V18">
        <v>6018.54</v>
      </c>
    </row>
    <row r="19" spans="1:22" x14ac:dyDescent="0.25">
      <c r="A19" t="s">
        <v>2522</v>
      </c>
      <c r="B19">
        <v>678517.39</v>
      </c>
      <c r="C19">
        <v>4840.2</v>
      </c>
      <c r="D19">
        <v>60254.58</v>
      </c>
      <c r="E19">
        <v>10004</v>
      </c>
      <c r="F19">
        <v>124069.25</v>
      </c>
      <c r="H19">
        <v>0</v>
      </c>
      <c r="J19">
        <v>-1704007.85</v>
      </c>
      <c r="K19">
        <v>1033.52</v>
      </c>
      <c r="L19">
        <v>2658489.6</v>
      </c>
      <c r="M19">
        <v>183212.49</v>
      </c>
      <c r="P19">
        <v>659130</v>
      </c>
      <c r="Q19">
        <v>10500</v>
      </c>
      <c r="R19">
        <v>715885</v>
      </c>
      <c r="U19">
        <v>154616.14000000001</v>
      </c>
      <c r="V19">
        <v>2971.2</v>
      </c>
    </row>
    <row r="20" spans="1:22" x14ac:dyDescent="0.25">
      <c r="A20" t="s">
        <v>2523</v>
      </c>
      <c r="B20">
        <v>739102.8</v>
      </c>
      <c r="C20">
        <v>12597.25</v>
      </c>
      <c r="D20">
        <v>37106.76</v>
      </c>
      <c r="E20">
        <v>3989819.45</v>
      </c>
      <c r="F20">
        <v>190228.43</v>
      </c>
      <c r="H20">
        <v>-1618</v>
      </c>
      <c r="J20">
        <v>4501432.5199999996</v>
      </c>
      <c r="K20">
        <v>101444.32</v>
      </c>
      <c r="L20">
        <v>712043.8</v>
      </c>
      <c r="M20">
        <v>27847.94</v>
      </c>
      <c r="P20">
        <v>370470</v>
      </c>
      <c r="R20">
        <v>442584</v>
      </c>
      <c r="U20">
        <v>198179.56</v>
      </c>
      <c r="V20">
        <v>44022.33</v>
      </c>
    </row>
    <row r="21" spans="1:22" x14ac:dyDescent="0.25">
      <c r="A21" t="s">
        <v>2524</v>
      </c>
      <c r="B21">
        <v>357698.08</v>
      </c>
      <c r="C21">
        <v>12650.37</v>
      </c>
      <c r="D21">
        <v>66896.649999999994</v>
      </c>
      <c r="E21">
        <v>150299.76</v>
      </c>
      <c r="F21">
        <v>439806.53</v>
      </c>
      <c r="H21">
        <v>0</v>
      </c>
      <c r="J21">
        <v>-3086676.26</v>
      </c>
      <c r="K21">
        <v>133623.93</v>
      </c>
      <c r="L21">
        <v>4272663.5999999996</v>
      </c>
      <c r="M21">
        <v>50828.68</v>
      </c>
      <c r="P21">
        <v>445200</v>
      </c>
      <c r="R21">
        <v>502519</v>
      </c>
      <c r="U21">
        <v>161055.31</v>
      </c>
      <c r="V21">
        <v>45251.85</v>
      </c>
    </row>
    <row r="22" spans="1:22" x14ac:dyDescent="0.25">
      <c r="A22" t="s">
        <v>2525</v>
      </c>
      <c r="B22">
        <v>718576.55</v>
      </c>
      <c r="C22">
        <v>839.95</v>
      </c>
      <c r="D22">
        <v>28954.53</v>
      </c>
      <c r="E22">
        <v>1026927.09</v>
      </c>
      <c r="F22">
        <v>379131.05</v>
      </c>
      <c r="H22">
        <v>0</v>
      </c>
      <c r="J22">
        <v>284081.45</v>
      </c>
      <c r="K22">
        <v>114076.75</v>
      </c>
      <c r="L22">
        <v>2054348.01</v>
      </c>
      <c r="M22">
        <v>90112.5</v>
      </c>
      <c r="P22">
        <v>356250</v>
      </c>
      <c r="R22">
        <v>414118</v>
      </c>
      <c r="U22">
        <v>152568.12</v>
      </c>
      <c r="V22">
        <v>46053.42</v>
      </c>
    </row>
    <row r="23" spans="1:22" x14ac:dyDescent="0.25">
      <c r="A23" t="s">
        <v>2586</v>
      </c>
      <c r="B23">
        <v>1476489.7</v>
      </c>
      <c r="C23">
        <v>43137.35</v>
      </c>
      <c r="D23">
        <v>14828.38</v>
      </c>
      <c r="E23">
        <v>4</v>
      </c>
      <c r="F23">
        <v>56523.12</v>
      </c>
      <c r="H23">
        <v>0</v>
      </c>
      <c r="J23">
        <v>-641799.1</v>
      </c>
      <c r="K23">
        <v>199179.87</v>
      </c>
      <c r="L23">
        <v>2203520.5099999998</v>
      </c>
      <c r="M23">
        <v>115773.85</v>
      </c>
      <c r="P23">
        <v>241860</v>
      </c>
      <c r="Q23">
        <v>100</v>
      </c>
      <c r="R23">
        <v>400024</v>
      </c>
      <c r="U23">
        <v>81301.399999999994</v>
      </c>
      <c r="V23">
        <v>14812.83</v>
      </c>
    </row>
    <row r="24" spans="1:22" x14ac:dyDescent="0.25">
      <c r="A24" t="s">
        <v>2526</v>
      </c>
      <c r="B24">
        <v>1328685.79</v>
      </c>
      <c r="C24">
        <v>12400.4</v>
      </c>
      <c r="D24">
        <v>97637</v>
      </c>
      <c r="E24">
        <v>141271.66</v>
      </c>
      <c r="F24">
        <v>1195693.8400000001</v>
      </c>
      <c r="H24">
        <v>0</v>
      </c>
      <c r="K24">
        <v>190307.48</v>
      </c>
      <c r="L24">
        <v>2350727.5299999998</v>
      </c>
      <c r="M24">
        <v>496197.98</v>
      </c>
      <c r="N24">
        <v>492000</v>
      </c>
      <c r="P24">
        <v>532815.6</v>
      </c>
      <c r="Q24">
        <v>240000</v>
      </c>
      <c r="R24">
        <v>645876.6</v>
      </c>
      <c r="U24">
        <v>714384.29</v>
      </c>
      <c r="V24">
        <v>90461.61</v>
      </c>
    </row>
    <row r="25" spans="1:22" x14ac:dyDescent="0.25">
      <c r="A25" t="s">
        <v>2527</v>
      </c>
      <c r="B25">
        <v>158151.32999999999</v>
      </c>
      <c r="C25">
        <v>15524.25</v>
      </c>
      <c r="D25">
        <v>158948.78</v>
      </c>
      <c r="E25">
        <v>1059025.8500000001</v>
      </c>
      <c r="F25">
        <v>409444.94</v>
      </c>
      <c r="H25">
        <v>0</v>
      </c>
      <c r="K25">
        <v>-1277237.1599999999</v>
      </c>
      <c r="L25">
        <v>3163898.35</v>
      </c>
      <c r="M25">
        <v>320803.61</v>
      </c>
      <c r="P25">
        <v>406045.5</v>
      </c>
      <c r="R25">
        <v>491337.5</v>
      </c>
      <c r="U25">
        <v>231556.09</v>
      </c>
      <c r="V25">
        <v>49171.56</v>
      </c>
    </row>
    <row r="26" spans="1:22" x14ac:dyDescent="0.25">
      <c r="A26" t="s">
        <v>2528</v>
      </c>
      <c r="B26">
        <v>660130.19999999995</v>
      </c>
      <c r="C26">
        <v>16910.5</v>
      </c>
      <c r="D26">
        <v>79947.31</v>
      </c>
      <c r="E26">
        <v>1109379.1000000001</v>
      </c>
      <c r="F26">
        <v>806777.27</v>
      </c>
      <c r="H26">
        <v>985.1</v>
      </c>
      <c r="K26">
        <v>4774385.92</v>
      </c>
      <c r="L26">
        <v>-2060186.09</v>
      </c>
      <c r="M26">
        <v>433474.14</v>
      </c>
      <c r="O26">
        <v>149.19999999999999</v>
      </c>
      <c r="P26">
        <v>633163.5</v>
      </c>
      <c r="R26">
        <v>712668.5</v>
      </c>
      <c r="U26">
        <v>231907.81</v>
      </c>
      <c r="V26">
        <v>95141.01</v>
      </c>
    </row>
    <row r="27" spans="1:22" x14ac:dyDescent="0.25">
      <c r="A27" t="s">
        <v>2529</v>
      </c>
      <c r="B27">
        <v>614271.23</v>
      </c>
      <c r="C27">
        <v>18326.82</v>
      </c>
      <c r="D27">
        <v>81719.360000000001</v>
      </c>
      <c r="E27">
        <v>421091.93</v>
      </c>
      <c r="F27">
        <v>482333.41</v>
      </c>
      <c r="H27">
        <v>0</v>
      </c>
      <c r="K27">
        <v>-1207265.58</v>
      </c>
      <c r="L27">
        <v>2920599.11</v>
      </c>
      <c r="M27">
        <v>385442.73</v>
      </c>
      <c r="N27">
        <v>-25200</v>
      </c>
      <c r="P27">
        <v>620531.69999999995</v>
      </c>
      <c r="R27">
        <v>708876.7</v>
      </c>
      <c r="U27">
        <v>283020.69</v>
      </c>
      <c r="V27">
        <v>55127.82</v>
      </c>
    </row>
    <row r="28" spans="1:22" x14ac:dyDescent="0.25">
      <c r="A28" t="s">
        <v>2530</v>
      </c>
      <c r="B28">
        <v>579985.68000000005</v>
      </c>
      <c r="C28">
        <v>4073.36</v>
      </c>
      <c r="D28">
        <v>40405.17</v>
      </c>
      <c r="E28">
        <v>476387.18</v>
      </c>
      <c r="F28">
        <v>242332.57</v>
      </c>
      <c r="H28">
        <v>0</v>
      </c>
      <c r="K28">
        <v>67100.94</v>
      </c>
      <c r="L28">
        <v>1187021.07</v>
      </c>
      <c r="M28">
        <v>310777.73</v>
      </c>
      <c r="P28">
        <v>668818.5</v>
      </c>
      <c r="R28">
        <v>744280.5</v>
      </c>
      <c r="U28">
        <v>88847.95</v>
      </c>
      <c r="V28">
        <v>35793.03</v>
      </c>
    </row>
    <row r="29" spans="1:22" x14ac:dyDescent="0.25">
      <c r="A29" t="s">
        <v>2531</v>
      </c>
      <c r="B29">
        <v>508014.02</v>
      </c>
      <c r="C29">
        <v>34765.79</v>
      </c>
      <c r="D29">
        <v>82349.31</v>
      </c>
      <c r="E29">
        <v>720455.93</v>
      </c>
      <c r="F29">
        <v>327524.40000000002</v>
      </c>
      <c r="H29">
        <v>0</v>
      </c>
      <c r="K29">
        <v>-1254309.06</v>
      </c>
      <c r="L29">
        <v>2650223.29</v>
      </c>
      <c r="M29">
        <v>355594.48</v>
      </c>
      <c r="N29">
        <v>162000</v>
      </c>
      <c r="P29">
        <v>449988</v>
      </c>
      <c r="Q29">
        <v>7750</v>
      </c>
      <c r="R29">
        <v>475854</v>
      </c>
      <c r="U29">
        <v>139233.85</v>
      </c>
      <c r="V29">
        <v>40249.410000000003</v>
      </c>
    </row>
    <row r="30" spans="1:22" x14ac:dyDescent="0.25">
      <c r="A30" t="s">
        <v>2532</v>
      </c>
      <c r="B30">
        <v>366287.09</v>
      </c>
      <c r="C30">
        <v>16791</v>
      </c>
      <c r="D30">
        <v>160155.04</v>
      </c>
      <c r="E30">
        <v>1864293.29</v>
      </c>
      <c r="F30">
        <v>117554.24000000001</v>
      </c>
      <c r="H30">
        <v>0</v>
      </c>
      <c r="K30">
        <v>899513.53</v>
      </c>
      <c r="L30">
        <v>1714501.17</v>
      </c>
      <c r="M30">
        <v>285768.8</v>
      </c>
      <c r="P30">
        <v>189870</v>
      </c>
      <c r="R30">
        <v>262939</v>
      </c>
      <c r="U30">
        <v>213140.41</v>
      </c>
      <c r="V30">
        <v>43193.43</v>
      </c>
    </row>
    <row r="31" spans="1:22" x14ac:dyDescent="0.25">
      <c r="A31" t="s">
        <v>2533</v>
      </c>
      <c r="B31">
        <v>671730.79</v>
      </c>
      <c r="C31">
        <v>1541.2</v>
      </c>
      <c r="D31">
        <v>64131.44</v>
      </c>
      <c r="E31">
        <v>652136.66</v>
      </c>
      <c r="F31">
        <v>580678.34</v>
      </c>
      <c r="H31">
        <v>0</v>
      </c>
      <c r="K31">
        <v>-559634.57999999996</v>
      </c>
      <c r="L31">
        <v>2482860.59</v>
      </c>
      <c r="M31">
        <v>394668.79</v>
      </c>
      <c r="P31">
        <v>623190</v>
      </c>
      <c r="R31">
        <v>676356</v>
      </c>
      <c r="U31">
        <v>196520.21</v>
      </c>
      <c r="V31">
        <v>61206.06</v>
      </c>
    </row>
    <row r="32" spans="1:22" x14ac:dyDescent="0.25">
      <c r="A32" t="s">
        <v>2534</v>
      </c>
      <c r="B32">
        <v>287909.32</v>
      </c>
      <c r="C32">
        <v>1165.79</v>
      </c>
      <c r="D32">
        <v>55865.11</v>
      </c>
      <c r="E32">
        <v>509469.41</v>
      </c>
      <c r="F32">
        <v>245594.33</v>
      </c>
      <c r="H32">
        <v>3660</v>
      </c>
      <c r="K32">
        <v>-1024908.52</v>
      </c>
      <c r="L32">
        <v>2102364.12</v>
      </c>
      <c r="M32">
        <v>205806.74</v>
      </c>
      <c r="P32">
        <v>390789</v>
      </c>
      <c r="R32">
        <v>422088</v>
      </c>
      <c r="S32">
        <v>1500</v>
      </c>
      <c r="U32">
        <v>94768.19</v>
      </c>
      <c r="V32">
        <v>32351.19</v>
      </c>
    </row>
    <row r="33" spans="1:23" x14ac:dyDescent="0.25">
      <c r="A33" t="s">
        <v>2535</v>
      </c>
      <c r="B33">
        <v>245713.92000000001</v>
      </c>
      <c r="C33">
        <v>4231.46</v>
      </c>
      <c r="D33">
        <v>143224.47</v>
      </c>
      <c r="E33">
        <v>491818.57</v>
      </c>
      <c r="F33">
        <v>522347.18</v>
      </c>
      <c r="H33">
        <v>0</v>
      </c>
      <c r="K33">
        <v>435199.93</v>
      </c>
      <c r="L33">
        <v>923152.19</v>
      </c>
      <c r="M33">
        <v>346762.7</v>
      </c>
      <c r="P33">
        <v>618007.80000000005</v>
      </c>
      <c r="R33">
        <v>708307.8</v>
      </c>
      <c r="U33">
        <v>100643.13</v>
      </c>
      <c r="V33">
        <v>51486.09</v>
      </c>
    </row>
    <row r="34" spans="1:23" x14ac:dyDescent="0.25">
      <c r="A34" t="s">
        <v>2536</v>
      </c>
      <c r="B34">
        <v>728376.82</v>
      </c>
      <c r="C34">
        <v>528</v>
      </c>
      <c r="D34">
        <v>129328.32000000001</v>
      </c>
      <c r="E34">
        <v>1121053.8400000001</v>
      </c>
      <c r="F34">
        <v>359182.39</v>
      </c>
      <c r="H34">
        <v>0</v>
      </c>
      <c r="K34">
        <v>-387706.44</v>
      </c>
      <c r="L34">
        <v>2548141.21</v>
      </c>
      <c r="M34">
        <v>439138.44</v>
      </c>
      <c r="N34">
        <v>144000</v>
      </c>
      <c r="P34">
        <v>439780.5</v>
      </c>
      <c r="R34">
        <v>532439.5</v>
      </c>
      <c r="U34">
        <v>182370.69</v>
      </c>
      <c r="V34">
        <v>81774.149999999994</v>
      </c>
    </row>
    <row r="35" spans="1:23" x14ac:dyDescent="0.25">
      <c r="A35" t="s">
        <v>2589</v>
      </c>
      <c r="B35">
        <v>489090.75</v>
      </c>
      <c r="C35">
        <v>3452.2</v>
      </c>
      <c r="D35">
        <v>153541.42000000001</v>
      </c>
      <c r="E35">
        <v>580798.76</v>
      </c>
      <c r="F35">
        <v>391505.46</v>
      </c>
      <c r="H35">
        <v>0</v>
      </c>
      <c r="K35">
        <v>2384.6999999999998</v>
      </c>
      <c r="L35">
        <v>1650244.41</v>
      </c>
      <c r="M35">
        <v>281553.84999999998</v>
      </c>
      <c r="P35">
        <v>383740.5</v>
      </c>
      <c r="R35">
        <v>414082.5</v>
      </c>
      <c r="U35">
        <v>202401.75</v>
      </c>
      <c r="V35">
        <v>45850.62</v>
      </c>
    </row>
    <row r="36" spans="1:23" x14ac:dyDescent="0.25">
      <c r="A36" t="s">
        <v>2537</v>
      </c>
      <c r="B36">
        <v>571898.86</v>
      </c>
      <c r="C36">
        <v>18242.439999999999</v>
      </c>
      <c r="D36">
        <v>45713.2</v>
      </c>
      <c r="E36">
        <v>49359.14</v>
      </c>
      <c r="F36">
        <v>321749.68</v>
      </c>
      <c r="H36">
        <v>0</v>
      </c>
      <c r="K36">
        <v>-1192470.8400000001</v>
      </c>
      <c r="L36">
        <v>1948644.79</v>
      </c>
      <c r="M36">
        <v>314915.31</v>
      </c>
      <c r="N36">
        <v>54000</v>
      </c>
      <c r="Q36">
        <v>21080</v>
      </c>
      <c r="R36">
        <v>52887</v>
      </c>
      <c r="U36">
        <v>31328.74</v>
      </c>
      <c r="V36">
        <v>16990.2</v>
      </c>
    </row>
    <row r="37" spans="1:23" x14ac:dyDescent="0.25">
      <c r="A37" t="s">
        <v>2538</v>
      </c>
      <c r="B37">
        <v>872468.45</v>
      </c>
      <c r="C37">
        <v>44257.71</v>
      </c>
      <c r="D37">
        <v>89450.92</v>
      </c>
      <c r="E37">
        <v>135387.97</v>
      </c>
      <c r="F37">
        <v>1008648.63</v>
      </c>
      <c r="H37">
        <v>0</v>
      </c>
      <c r="J37">
        <v>-425491.18</v>
      </c>
      <c r="L37">
        <v>2125603</v>
      </c>
      <c r="M37">
        <v>709845.32</v>
      </c>
      <c r="O37">
        <v>240.35</v>
      </c>
      <c r="Q37">
        <v>57160</v>
      </c>
      <c r="R37">
        <v>72046</v>
      </c>
      <c r="U37">
        <v>107565.51</v>
      </c>
      <c r="V37">
        <v>9732.2999999999993</v>
      </c>
    </row>
    <row r="38" spans="1:23" x14ac:dyDescent="0.25">
      <c r="A38" t="s">
        <v>2539</v>
      </c>
      <c r="B38">
        <v>354236.34</v>
      </c>
      <c r="C38">
        <v>2016</v>
      </c>
      <c r="D38">
        <v>29339.05</v>
      </c>
      <c r="E38">
        <v>6653.18</v>
      </c>
      <c r="F38">
        <v>279900.71000000002</v>
      </c>
      <c r="K38">
        <v>-1156596.79</v>
      </c>
      <c r="L38">
        <v>1917883.16</v>
      </c>
      <c r="M38">
        <v>52625.7</v>
      </c>
      <c r="N38">
        <v>48000</v>
      </c>
      <c r="R38">
        <v>96402</v>
      </c>
      <c r="U38">
        <v>48714.05</v>
      </c>
      <c r="V38">
        <v>10960.74</v>
      </c>
    </row>
    <row r="39" spans="1:23" x14ac:dyDescent="0.25">
      <c r="A39" t="s">
        <v>2540</v>
      </c>
      <c r="B39">
        <v>1744943.8</v>
      </c>
      <c r="C39">
        <v>68851.88</v>
      </c>
      <c r="D39">
        <v>70121.649999999994</v>
      </c>
      <c r="E39">
        <v>226224.1</v>
      </c>
      <c r="F39">
        <v>1083096.55</v>
      </c>
      <c r="H39">
        <v>-1298</v>
      </c>
      <c r="K39">
        <v>232299.17</v>
      </c>
      <c r="L39">
        <v>2205072.4900000002</v>
      </c>
      <c r="M39">
        <v>706846.39</v>
      </c>
      <c r="N39">
        <v>246000</v>
      </c>
      <c r="Q39">
        <v>77390</v>
      </c>
      <c r="R39">
        <v>52333</v>
      </c>
      <c r="U39">
        <v>108778.53</v>
      </c>
      <c r="V39">
        <v>52500.54</v>
      </c>
      <c r="W39">
        <v>33500</v>
      </c>
    </row>
    <row r="40" spans="1:23" x14ac:dyDescent="0.25">
      <c r="A40" t="s">
        <v>2541</v>
      </c>
      <c r="B40">
        <v>1291135.57</v>
      </c>
      <c r="C40">
        <v>33345.300000000003</v>
      </c>
      <c r="D40">
        <v>88763.839999999997</v>
      </c>
      <c r="E40">
        <v>966019.11</v>
      </c>
      <c r="F40">
        <v>614299.80000000005</v>
      </c>
      <c r="H40">
        <v>0</v>
      </c>
      <c r="K40">
        <v>941084.37</v>
      </c>
      <c r="L40">
        <v>1879861.02</v>
      </c>
      <c r="M40">
        <v>504709.77</v>
      </c>
      <c r="Q40">
        <v>46100</v>
      </c>
      <c r="R40">
        <v>92304</v>
      </c>
      <c r="T40">
        <v>1000</v>
      </c>
      <c r="U40">
        <v>150365.03</v>
      </c>
      <c r="V40">
        <v>32772.51</v>
      </c>
    </row>
    <row r="41" spans="1:23" x14ac:dyDescent="0.25">
      <c r="A41" t="s">
        <v>2542</v>
      </c>
      <c r="B41">
        <v>1219528.1499999999</v>
      </c>
      <c r="C41">
        <v>13834.85</v>
      </c>
      <c r="D41">
        <v>139337.34</v>
      </c>
      <c r="E41">
        <v>533138.16</v>
      </c>
      <c r="F41">
        <v>-29412.91</v>
      </c>
      <c r="H41">
        <v>0</v>
      </c>
      <c r="K41">
        <v>-2231512.4500000002</v>
      </c>
      <c r="L41">
        <v>3832429.73</v>
      </c>
      <c r="M41">
        <v>524404.03</v>
      </c>
      <c r="Q41">
        <v>14440</v>
      </c>
      <c r="R41">
        <v>53383</v>
      </c>
      <c r="U41">
        <v>70087.39</v>
      </c>
      <c r="V41">
        <v>33465.33</v>
      </c>
    </row>
    <row r="42" spans="1:23" x14ac:dyDescent="0.25">
      <c r="A42" t="s">
        <v>2543</v>
      </c>
      <c r="B42">
        <v>624966.31000000006</v>
      </c>
      <c r="C42">
        <v>15990.3</v>
      </c>
      <c r="D42">
        <v>63131.839999999997</v>
      </c>
      <c r="E42">
        <v>55930.45</v>
      </c>
      <c r="F42">
        <v>1488628.9</v>
      </c>
      <c r="H42">
        <v>255</v>
      </c>
      <c r="K42">
        <v>178726.14</v>
      </c>
      <c r="L42">
        <v>1975418.72</v>
      </c>
      <c r="M42">
        <v>331631.73</v>
      </c>
      <c r="Q42">
        <v>35700</v>
      </c>
      <c r="R42">
        <v>54190</v>
      </c>
      <c r="U42">
        <v>90268.23</v>
      </c>
      <c r="V42">
        <v>49675.56</v>
      </c>
    </row>
    <row r="43" spans="1:23" x14ac:dyDescent="0.25">
      <c r="A43" t="s">
        <v>2544</v>
      </c>
      <c r="B43">
        <v>628443.73</v>
      </c>
      <c r="C43">
        <v>12191.25</v>
      </c>
      <c r="D43">
        <v>29469.91</v>
      </c>
      <c r="E43">
        <v>131042.18</v>
      </c>
      <c r="F43">
        <v>248464.04</v>
      </c>
      <c r="K43">
        <v>-632740.78</v>
      </c>
      <c r="L43">
        <v>1580455.21</v>
      </c>
      <c r="M43">
        <v>237385.25</v>
      </c>
      <c r="Q43">
        <v>19600</v>
      </c>
      <c r="R43">
        <v>38070</v>
      </c>
      <c r="U43">
        <v>44100.55</v>
      </c>
      <c r="V43">
        <v>14668.02</v>
      </c>
      <c r="W43">
        <v>24500</v>
      </c>
    </row>
    <row r="44" spans="1:23" x14ac:dyDescent="0.25">
      <c r="A44" t="s">
        <v>2545</v>
      </c>
      <c r="B44">
        <v>1130876.42</v>
      </c>
      <c r="C44">
        <v>28865.4</v>
      </c>
      <c r="D44">
        <v>79511.399999999994</v>
      </c>
      <c r="E44">
        <v>270040.68</v>
      </c>
      <c r="F44">
        <v>575963.62</v>
      </c>
      <c r="H44">
        <v>0</v>
      </c>
      <c r="K44">
        <v>-806757</v>
      </c>
      <c r="L44">
        <v>2583577.5299999998</v>
      </c>
      <c r="M44">
        <v>512370.56</v>
      </c>
      <c r="Q44">
        <v>48740</v>
      </c>
      <c r="R44">
        <v>44567</v>
      </c>
      <c r="U44">
        <v>94348.57</v>
      </c>
      <c r="V44">
        <v>50208</v>
      </c>
    </row>
    <row r="45" spans="1:23" x14ac:dyDescent="0.25">
      <c r="A45" t="s">
        <v>2546</v>
      </c>
      <c r="B45">
        <v>414328.54</v>
      </c>
      <c r="C45">
        <v>16367.02</v>
      </c>
      <c r="D45">
        <v>13417.28</v>
      </c>
      <c r="E45">
        <v>172343.51</v>
      </c>
      <c r="F45">
        <v>557449.1</v>
      </c>
      <c r="K45">
        <v>-597802.64</v>
      </c>
      <c r="L45">
        <v>1850667.12</v>
      </c>
      <c r="M45">
        <v>64125.3</v>
      </c>
      <c r="R45">
        <v>51194</v>
      </c>
      <c r="U45">
        <v>32996.49</v>
      </c>
      <c r="V45">
        <v>14493.84</v>
      </c>
    </row>
    <row r="46" spans="1:23" x14ac:dyDescent="0.25">
      <c r="A46" t="s">
        <v>2547</v>
      </c>
      <c r="B46">
        <v>469080.91</v>
      </c>
      <c r="C46">
        <v>4820.92</v>
      </c>
      <c r="D46">
        <v>91389.46</v>
      </c>
      <c r="E46">
        <v>205142.86</v>
      </c>
      <c r="F46">
        <v>64309.2</v>
      </c>
      <c r="H46">
        <v>0</v>
      </c>
      <c r="K46">
        <v>-2437920.06</v>
      </c>
      <c r="L46">
        <v>3139393.79</v>
      </c>
      <c r="M46">
        <v>539819.32999999996</v>
      </c>
      <c r="Q46">
        <v>30800</v>
      </c>
      <c r="R46">
        <v>73132</v>
      </c>
      <c r="U46">
        <v>214552.87</v>
      </c>
      <c r="V46">
        <v>32514.84</v>
      </c>
    </row>
    <row r="47" spans="1:23" x14ac:dyDescent="0.25">
      <c r="A47" t="s">
        <v>2548</v>
      </c>
      <c r="B47">
        <v>99450.17</v>
      </c>
      <c r="C47">
        <v>162203</v>
      </c>
      <c r="D47">
        <v>60365.5</v>
      </c>
      <c r="E47">
        <v>117284.07</v>
      </c>
      <c r="F47">
        <v>758987.96</v>
      </c>
      <c r="K47">
        <v>-1471123.4</v>
      </c>
      <c r="L47">
        <v>2592803.14</v>
      </c>
      <c r="M47">
        <v>216128.13</v>
      </c>
      <c r="P47">
        <v>234000</v>
      </c>
      <c r="R47">
        <v>276252</v>
      </c>
      <c r="U47">
        <v>23210.55</v>
      </c>
      <c r="V47">
        <v>32254.62</v>
      </c>
    </row>
    <row r="48" spans="1:23" x14ac:dyDescent="0.25">
      <c r="A48" t="s">
        <v>2549</v>
      </c>
      <c r="B48">
        <v>353620.54</v>
      </c>
      <c r="C48">
        <v>2950</v>
      </c>
      <c r="D48">
        <v>84308.43</v>
      </c>
      <c r="E48">
        <v>106412.18</v>
      </c>
      <c r="F48">
        <v>269065.59000000003</v>
      </c>
      <c r="K48">
        <v>-1312356.77</v>
      </c>
      <c r="L48">
        <v>2213150.63</v>
      </c>
      <c r="M48">
        <v>31678.18</v>
      </c>
      <c r="P48">
        <v>174540</v>
      </c>
      <c r="Q48">
        <v>3000</v>
      </c>
      <c r="R48">
        <v>193654</v>
      </c>
      <c r="U48">
        <v>68942.78</v>
      </c>
      <c r="V48">
        <v>12908.52</v>
      </c>
    </row>
    <row r="49" spans="1:22" x14ac:dyDescent="0.25">
      <c r="A49" t="s">
        <v>2550</v>
      </c>
      <c r="B49">
        <v>622330.81000000006</v>
      </c>
      <c r="D49">
        <v>8172.61</v>
      </c>
      <c r="E49">
        <v>1355403.94</v>
      </c>
      <c r="F49">
        <v>514550.34</v>
      </c>
      <c r="K49">
        <v>449672.36</v>
      </c>
      <c r="L49">
        <v>2118686.35</v>
      </c>
      <c r="M49">
        <v>13023.47</v>
      </c>
      <c r="R49">
        <v>8057</v>
      </c>
      <c r="U49">
        <v>8803.4</v>
      </c>
      <c r="V49">
        <v>42514.080000000002</v>
      </c>
    </row>
    <row r="50" spans="1:22" x14ac:dyDescent="0.25">
      <c r="A50" t="s">
        <v>2551</v>
      </c>
      <c r="B50">
        <v>1267031.95</v>
      </c>
      <c r="C50">
        <v>0</v>
      </c>
      <c r="D50">
        <v>11617.98</v>
      </c>
      <c r="E50">
        <v>742650.75</v>
      </c>
      <c r="F50">
        <v>326684.39</v>
      </c>
      <c r="H50">
        <v>0</v>
      </c>
      <c r="K50">
        <v>-1516994.6</v>
      </c>
      <c r="L50">
        <v>3206691.97</v>
      </c>
      <c r="M50">
        <v>733809.98</v>
      </c>
      <c r="N50">
        <v>444000</v>
      </c>
      <c r="P50">
        <v>674016</v>
      </c>
      <c r="R50">
        <v>792848</v>
      </c>
      <c r="S50">
        <v>6650</v>
      </c>
      <c r="U50">
        <v>232445.36</v>
      </c>
      <c r="V50">
        <v>61804.92</v>
      </c>
    </row>
    <row r="51" spans="1:22" x14ac:dyDescent="0.25">
      <c r="A51" t="s">
        <v>2552</v>
      </c>
      <c r="B51">
        <v>1409593.42</v>
      </c>
      <c r="C51">
        <v>37700</v>
      </c>
      <c r="D51">
        <v>110711.33</v>
      </c>
      <c r="E51">
        <v>4</v>
      </c>
      <c r="F51">
        <v>963487.69</v>
      </c>
      <c r="H51">
        <v>0</v>
      </c>
      <c r="K51">
        <v>-305371.67</v>
      </c>
      <c r="L51">
        <v>2598703.46</v>
      </c>
      <c r="M51">
        <v>794794.86</v>
      </c>
      <c r="P51">
        <v>669826.5</v>
      </c>
      <c r="R51">
        <v>872703.3</v>
      </c>
      <c r="U51">
        <v>157309.1</v>
      </c>
      <c r="V51">
        <v>100544.31</v>
      </c>
    </row>
    <row r="52" spans="1:22" x14ac:dyDescent="0.25">
      <c r="A52" t="s">
        <v>2553</v>
      </c>
      <c r="B52">
        <v>864058.3</v>
      </c>
      <c r="C52">
        <v>84890</v>
      </c>
      <c r="D52">
        <v>58304.14</v>
      </c>
      <c r="E52">
        <v>69613.17</v>
      </c>
      <c r="F52">
        <v>317096.71999999997</v>
      </c>
      <c r="H52">
        <v>0</v>
      </c>
      <c r="K52">
        <v>-1239132.3899999999</v>
      </c>
      <c r="L52">
        <v>2341456.5299999998</v>
      </c>
      <c r="M52">
        <v>640530.12</v>
      </c>
      <c r="P52">
        <v>204340.5</v>
      </c>
      <c r="R52">
        <v>334437.90000000002</v>
      </c>
      <c r="U52">
        <v>85338.53</v>
      </c>
      <c r="V52">
        <v>55031</v>
      </c>
    </row>
    <row r="53" spans="1:22" x14ac:dyDescent="0.25">
      <c r="A53" t="s">
        <v>2554</v>
      </c>
      <c r="B53">
        <v>878911.82</v>
      </c>
      <c r="C53">
        <v>12000</v>
      </c>
      <c r="D53">
        <v>147627.32</v>
      </c>
      <c r="E53">
        <v>1592263.69</v>
      </c>
      <c r="F53">
        <v>540180.07999999996</v>
      </c>
      <c r="H53">
        <v>0</v>
      </c>
      <c r="K53">
        <v>1591516.98</v>
      </c>
      <c r="L53">
        <v>1574485.41</v>
      </c>
      <c r="M53">
        <v>1292007.68</v>
      </c>
      <c r="P53">
        <v>373542.6</v>
      </c>
      <c r="R53">
        <v>640687.6</v>
      </c>
      <c r="T53">
        <v>4060</v>
      </c>
      <c r="U53">
        <v>725208</v>
      </c>
      <c r="V53">
        <v>99539.16</v>
      </c>
    </row>
    <row r="54" spans="1:22" x14ac:dyDescent="0.25">
      <c r="A54" t="s">
        <v>2555</v>
      </c>
      <c r="B54">
        <v>802936.56</v>
      </c>
      <c r="C54">
        <v>0</v>
      </c>
      <c r="D54">
        <v>30934.77</v>
      </c>
      <c r="E54">
        <v>2</v>
      </c>
      <c r="F54">
        <v>219339.08</v>
      </c>
      <c r="H54">
        <v>0</v>
      </c>
      <c r="K54">
        <v>-658340.94999999995</v>
      </c>
      <c r="L54">
        <v>1566508.7</v>
      </c>
      <c r="M54">
        <v>345738.38</v>
      </c>
      <c r="P54">
        <v>451629</v>
      </c>
      <c r="R54">
        <v>523034</v>
      </c>
      <c r="U54">
        <v>40010.1</v>
      </c>
      <c r="V54">
        <v>26978.62</v>
      </c>
    </row>
    <row r="55" spans="1:22" x14ac:dyDescent="0.25">
      <c r="A55" t="s">
        <v>2556</v>
      </c>
      <c r="B55">
        <v>502385</v>
      </c>
      <c r="C55">
        <v>13000</v>
      </c>
      <c r="D55">
        <v>34829.300000000003</v>
      </c>
      <c r="E55">
        <v>10677.2</v>
      </c>
      <c r="F55">
        <v>197250.19</v>
      </c>
      <c r="H55">
        <v>0</v>
      </c>
      <c r="K55">
        <v>-1961778.62</v>
      </c>
      <c r="L55">
        <v>2534998.48</v>
      </c>
      <c r="M55">
        <v>492691.12</v>
      </c>
      <c r="N55">
        <v>102000</v>
      </c>
      <c r="P55">
        <v>699201</v>
      </c>
      <c r="R55">
        <v>812488</v>
      </c>
      <c r="S55">
        <v>960</v>
      </c>
      <c r="T55">
        <v>3100</v>
      </c>
      <c r="U55">
        <v>187463.17</v>
      </c>
      <c r="V55">
        <v>31934.12</v>
      </c>
    </row>
    <row r="56" spans="1:22" x14ac:dyDescent="0.25">
      <c r="A56" t="s">
        <v>2557</v>
      </c>
      <c r="B56">
        <v>1284479.54</v>
      </c>
      <c r="C56">
        <v>0</v>
      </c>
      <c r="D56">
        <v>49176.86</v>
      </c>
      <c r="E56">
        <v>141690.95000000001</v>
      </c>
      <c r="F56">
        <v>300860.24</v>
      </c>
      <c r="H56">
        <v>0</v>
      </c>
      <c r="K56">
        <v>-1442957.02</v>
      </c>
      <c r="L56">
        <v>2415193.5099999998</v>
      </c>
      <c r="M56">
        <v>729559.58</v>
      </c>
      <c r="N56">
        <v>552000</v>
      </c>
      <c r="P56">
        <v>424431</v>
      </c>
      <c r="R56">
        <v>577226</v>
      </c>
      <c r="T56">
        <v>7818</v>
      </c>
      <c r="U56">
        <v>207302.14</v>
      </c>
      <c r="V56">
        <v>32258.34</v>
      </c>
    </row>
    <row r="57" spans="1:22" x14ac:dyDescent="0.25">
      <c r="A57" t="s">
        <v>2558</v>
      </c>
      <c r="B57">
        <v>507845</v>
      </c>
      <c r="C57">
        <v>0</v>
      </c>
      <c r="D57">
        <v>3207.51</v>
      </c>
      <c r="E57">
        <v>123575.96</v>
      </c>
      <c r="F57">
        <v>174185.81</v>
      </c>
      <c r="H57">
        <v>0</v>
      </c>
      <c r="K57">
        <v>-736954.99</v>
      </c>
      <c r="L57">
        <v>1430245.31</v>
      </c>
      <c r="M57">
        <v>389030.12</v>
      </c>
      <c r="P57">
        <v>452196</v>
      </c>
      <c r="R57">
        <v>533164</v>
      </c>
      <c r="U57">
        <v>80571.17</v>
      </c>
      <c r="V57">
        <v>53309.99</v>
      </c>
    </row>
    <row r="58" spans="1:22" x14ac:dyDescent="0.25">
      <c r="A58" t="s">
        <v>2559</v>
      </c>
      <c r="B58">
        <v>608925.86</v>
      </c>
      <c r="C58">
        <v>92670</v>
      </c>
      <c r="D58">
        <v>77145.81</v>
      </c>
      <c r="E58">
        <v>3</v>
      </c>
      <c r="F58">
        <v>1316163.58</v>
      </c>
      <c r="H58">
        <v>0</v>
      </c>
      <c r="K58">
        <v>-1115672.76</v>
      </c>
      <c r="L58">
        <v>2897338.69</v>
      </c>
      <c r="M58">
        <v>742503.27</v>
      </c>
      <c r="N58">
        <v>305996.43</v>
      </c>
      <c r="P58">
        <v>472132.5</v>
      </c>
      <c r="R58">
        <v>561136.5</v>
      </c>
      <c r="U58">
        <v>448372.17</v>
      </c>
      <c r="V58">
        <v>96381.21</v>
      </c>
    </row>
    <row r="59" spans="1:22" x14ac:dyDescent="0.25">
      <c r="A59" t="s">
        <v>2560</v>
      </c>
      <c r="B59">
        <v>644005.56000000006</v>
      </c>
      <c r="C59">
        <v>64320</v>
      </c>
      <c r="D59">
        <v>147617.24</v>
      </c>
      <c r="E59">
        <v>2</v>
      </c>
      <c r="F59">
        <v>267435.48</v>
      </c>
      <c r="H59">
        <v>0</v>
      </c>
      <c r="K59">
        <v>-2546398.81</v>
      </c>
      <c r="L59">
        <v>3457082.1</v>
      </c>
      <c r="M59">
        <v>489572.04</v>
      </c>
      <c r="P59">
        <v>422671.5</v>
      </c>
      <c r="R59">
        <v>495817.5</v>
      </c>
      <c r="U59">
        <v>145724.44</v>
      </c>
      <c r="V59">
        <v>16454.61</v>
      </c>
    </row>
    <row r="60" spans="1:22" x14ac:dyDescent="0.25">
      <c r="A60" t="s">
        <v>2561</v>
      </c>
      <c r="B60">
        <v>321882.68</v>
      </c>
      <c r="C60">
        <v>0</v>
      </c>
      <c r="D60">
        <v>5420</v>
      </c>
      <c r="E60">
        <v>850466.12</v>
      </c>
      <c r="F60">
        <v>212841.39</v>
      </c>
      <c r="H60">
        <v>0</v>
      </c>
      <c r="K60">
        <v>895830.26</v>
      </c>
      <c r="L60">
        <v>339109.18</v>
      </c>
      <c r="M60">
        <v>491767.46</v>
      </c>
      <c r="P60">
        <v>266626.5</v>
      </c>
      <c r="R60">
        <v>416700.5</v>
      </c>
      <c r="U60">
        <v>105753</v>
      </c>
      <c r="V60">
        <v>23494.71</v>
      </c>
    </row>
    <row r="61" spans="1:22" x14ac:dyDescent="0.25">
      <c r="A61" t="s">
        <v>2562</v>
      </c>
      <c r="B61">
        <v>367741.26</v>
      </c>
      <c r="C61">
        <v>0</v>
      </c>
      <c r="D61">
        <v>108000.97</v>
      </c>
      <c r="E61">
        <v>998631.84</v>
      </c>
      <c r="F61">
        <v>85715.83</v>
      </c>
      <c r="H61">
        <v>0</v>
      </c>
      <c r="K61">
        <v>-149423.48000000001</v>
      </c>
      <c r="L61">
        <v>1695206.85</v>
      </c>
      <c r="M61">
        <v>340245.37</v>
      </c>
      <c r="P61">
        <v>289023</v>
      </c>
      <c r="R61">
        <v>412840.85</v>
      </c>
      <c r="U61">
        <v>117271.23</v>
      </c>
      <c r="V61">
        <v>26874.76</v>
      </c>
    </row>
    <row r="62" spans="1:22" x14ac:dyDescent="0.25">
      <c r="A62" t="s">
        <v>2563</v>
      </c>
      <c r="B62">
        <v>803796.47</v>
      </c>
      <c r="C62">
        <v>0</v>
      </c>
      <c r="D62">
        <v>80337.259999999995</v>
      </c>
      <c r="E62">
        <v>69242.880000000005</v>
      </c>
      <c r="F62">
        <v>325548.01</v>
      </c>
      <c r="H62">
        <v>0</v>
      </c>
      <c r="K62">
        <v>-1672131.34</v>
      </c>
      <c r="L62">
        <v>2729343.72</v>
      </c>
      <c r="M62">
        <v>570690.19999999995</v>
      </c>
      <c r="P62">
        <v>405378</v>
      </c>
      <c r="R62">
        <v>540804.19999999995</v>
      </c>
      <c r="U62">
        <v>125181.71</v>
      </c>
      <c r="V62">
        <v>45185.79</v>
      </c>
    </row>
    <row r="63" spans="1:22" x14ac:dyDescent="0.25">
      <c r="A63" t="s">
        <v>2564</v>
      </c>
      <c r="B63">
        <v>1323612.44</v>
      </c>
      <c r="C63">
        <v>0</v>
      </c>
      <c r="D63">
        <v>80903.55</v>
      </c>
      <c r="E63">
        <v>3</v>
      </c>
      <c r="F63">
        <v>484421.67</v>
      </c>
      <c r="H63">
        <v>0</v>
      </c>
      <c r="K63">
        <v>-1672022.51</v>
      </c>
      <c r="L63">
        <v>3207310.61</v>
      </c>
      <c r="M63">
        <v>735452.39</v>
      </c>
      <c r="P63">
        <v>736239</v>
      </c>
      <c r="R63">
        <v>827812.6</v>
      </c>
      <c r="U63">
        <v>170974.34</v>
      </c>
      <c r="V63">
        <v>33751.89</v>
      </c>
    </row>
    <row r="64" spans="1:22" x14ac:dyDescent="0.25">
      <c r="A64" t="s">
        <v>2565</v>
      </c>
      <c r="B64">
        <v>1179402.69</v>
      </c>
      <c r="C64">
        <v>17160</v>
      </c>
      <c r="D64">
        <v>151105.85</v>
      </c>
      <c r="E64">
        <v>1063773.28</v>
      </c>
      <c r="F64">
        <v>373492.74</v>
      </c>
      <c r="H64">
        <v>0</v>
      </c>
      <c r="K64">
        <v>-22224.27</v>
      </c>
      <c r="L64">
        <v>2601971.02</v>
      </c>
      <c r="M64">
        <v>648574.43999999994</v>
      </c>
      <c r="P64">
        <v>410172</v>
      </c>
      <c r="R64">
        <v>518538</v>
      </c>
      <c r="T64">
        <v>4060</v>
      </c>
      <c r="U64">
        <v>187895.7</v>
      </c>
      <c r="V64">
        <v>47589.93</v>
      </c>
    </row>
    <row r="65" spans="1:22" x14ac:dyDescent="0.25">
      <c r="A65" t="s">
        <v>2566</v>
      </c>
      <c r="B65">
        <v>747919.66</v>
      </c>
      <c r="C65">
        <v>3290</v>
      </c>
      <c r="D65">
        <v>53042.68</v>
      </c>
      <c r="E65">
        <v>773836.23</v>
      </c>
      <c r="F65">
        <v>200274.96</v>
      </c>
      <c r="H65">
        <v>0</v>
      </c>
      <c r="K65">
        <v>-1398038.26</v>
      </c>
      <c r="L65">
        <v>3048211.32</v>
      </c>
      <c r="M65">
        <v>502217.67</v>
      </c>
      <c r="P65">
        <v>522168</v>
      </c>
      <c r="R65">
        <v>619632</v>
      </c>
      <c r="U65">
        <v>157129.60000000001</v>
      </c>
      <c r="V65">
        <v>36033.599999999999</v>
      </c>
    </row>
    <row r="66" spans="1:22" x14ac:dyDescent="0.25">
      <c r="A66" t="s">
        <v>2587</v>
      </c>
      <c r="B66">
        <v>1061196.18</v>
      </c>
      <c r="C66">
        <v>0</v>
      </c>
      <c r="D66">
        <v>29712.67</v>
      </c>
      <c r="E66">
        <v>251688.5</v>
      </c>
      <c r="F66">
        <v>231451.87</v>
      </c>
      <c r="H66">
        <v>0</v>
      </c>
      <c r="K66">
        <v>79704.56</v>
      </c>
      <c r="L66">
        <v>1312112.72</v>
      </c>
      <c r="M66">
        <v>557500</v>
      </c>
      <c r="P66">
        <v>287763</v>
      </c>
      <c r="R66">
        <v>409284</v>
      </c>
      <c r="U66">
        <v>131947.66</v>
      </c>
      <c r="V66">
        <v>72959.399999999994</v>
      </c>
    </row>
    <row r="67" spans="1:22" x14ac:dyDescent="0.25">
      <c r="A67" t="s">
        <v>2567</v>
      </c>
      <c r="B67">
        <v>989403.35</v>
      </c>
      <c r="C67">
        <v>16836.580000000002</v>
      </c>
      <c r="D67">
        <v>63890</v>
      </c>
      <c r="E67">
        <v>644217</v>
      </c>
      <c r="F67">
        <v>253700.73</v>
      </c>
      <c r="H67">
        <v>0</v>
      </c>
      <c r="K67">
        <v>952499.98</v>
      </c>
      <c r="L67">
        <v>834867.89</v>
      </c>
      <c r="M67">
        <v>403292.82</v>
      </c>
      <c r="P67">
        <v>384720</v>
      </c>
      <c r="Q67">
        <v>1140.3599999999999</v>
      </c>
      <c r="R67">
        <v>448413</v>
      </c>
      <c r="U67">
        <v>55079.27</v>
      </c>
      <c r="V67">
        <v>33081.120000000003</v>
      </c>
    </row>
    <row r="68" spans="1:22" x14ac:dyDescent="0.25">
      <c r="A68" t="s">
        <v>2568</v>
      </c>
      <c r="B68">
        <v>631934.97</v>
      </c>
      <c r="C68">
        <v>13075.79</v>
      </c>
      <c r="D68">
        <v>35254.49</v>
      </c>
      <c r="E68">
        <v>-1117747.3</v>
      </c>
      <c r="F68">
        <v>-103933.04</v>
      </c>
      <c r="G68">
        <v>1670</v>
      </c>
      <c r="H68">
        <v>0</v>
      </c>
      <c r="K68">
        <v>-2735364.35</v>
      </c>
      <c r="L68">
        <v>1896116.26</v>
      </c>
      <c r="M68">
        <v>550042.74</v>
      </c>
      <c r="O68">
        <v>128.05000000000001</v>
      </c>
      <c r="P68">
        <v>306690</v>
      </c>
      <c r="R68">
        <v>368816</v>
      </c>
      <c r="U68">
        <v>95168.639999999999</v>
      </c>
      <c r="V68">
        <v>23763.15</v>
      </c>
    </row>
    <row r="69" spans="1:22" x14ac:dyDescent="0.25">
      <c r="A69" t="s">
        <v>2569</v>
      </c>
      <c r="B69">
        <v>1338746.67</v>
      </c>
      <c r="C69">
        <v>11749.03</v>
      </c>
      <c r="D69">
        <v>65460.160000000003</v>
      </c>
      <c r="E69">
        <v>199713.96</v>
      </c>
      <c r="F69">
        <v>666612.9</v>
      </c>
      <c r="H69">
        <v>0</v>
      </c>
      <c r="K69">
        <v>1528941.92</v>
      </c>
      <c r="L69">
        <v>63741.19</v>
      </c>
      <c r="M69">
        <v>1174281.1499999999</v>
      </c>
      <c r="O69">
        <v>53.81</v>
      </c>
      <c r="P69">
        <v>432040</v>
      </c>
      <c r="Q69">
        <v>34344</v>
      </c>
      <c r="R69">
        <v>631420</v>
      </c>
      <c r="U69">
        <v>201395.99</v>
      </c>
      <c r="V69">
        <v>29103.360000000001</v>
      </c>
    </row>
    <row r="70" spans="1:22" x14ac:dyDescent="0.25">
      <c r="A70" t="s">
        <v>2570</v>
      </c>
      <c r="B70">
        <v>54547.85</v>
      </c>
      <c r="C70">
        <v>0</v>
      </c>
      <c r="D70">
        <v>41129.519999999997</v>
      </c>
      <c r="E70">
        <v>300003</v>
      </c>
      <c r="F70">
        <v>-2207.3000000000002</v>
      </c>
      <c r="J70">
        <v>-214008.78</v>
      </c>
      <c r="L70">
        <v>607615.71</v>
      </c>
      <c r="M70">
        <v>45957.71</v>
      </c>
      <c r="P70">
        <v>316740</v>
      </c>
      <c r="R70">
        <v>316740</v>
      </c>
      <c r="U70">
        <v>43877.27</v>
      </c>
      <c r="V70">
        <v>2214.3000000000002</v>
      </c>
    </row>
    <row r="71" spans="1:22" x14ac:dyDescent="0.25">
      <c r="A71" t="s">
        <v>2571</v>
      </c>
      <c r="B71">
        <v>989403.35</v>
      </c>
      <c r="C71">
        <v>16836.580000000002</v>
      </c>
      <c r="D71">
        <v>63890</v>
      </c>
      <c r="E71">
        <v>644217</v>
      </c>
      <c r="F71">
        <v>253700.73</v>
      </c>
      <c r="H71">
        <v>0</v>
      </c>
      <c r="K71">
        <v>952499.98</v>
      </c>
      <c r="L71">
        <v>834867.89</v>
      </c>
      <c r="M71">
        <v>403292.82</v>
      </c>
      <c r="P71">
        <v>384720</v>
      </c>
      <c r="Q71">
        <v>1140.3599999999999</v>
      </c>
      <c r="R71">
        <v>448413</v>
      </c>
      <c r="U71">
        <v>55079.27</v>
      </c>
      <c r="V71">
        <v>33081.120000000003</v>
      </c>
    </row>
    <row r="72" spans="1:22" x14ac:dyDescent="0.25">
      <c r="A72" t="s">
        <v>2572</v>
      </c>
      <c r="B72">
        <v>649756.52</v>
      </c>
      <c r="C72">
        <v>42399.56</v>
      </c>
      <c r="D72">
        <v>63030.02</v>
      </c>
      <c r="E72">
        <v>352318.78</v>
      </c>
      <c r="F72">
        <v>191184.73</v>
      </c>
      <c r="H72">
        <v>-1943</v>
      </c>
      <c r="K72">
        <v>-829128.51</v>
      </c>
      <c r="L72">
        <v>1909993.72</v>
      </c>
      <c r="M72">
        <v>423128.9</v>
      </c>
      <c r="P72">
        <v>339080</v>
      </c>
      <c r="Q72">
        <v>69233</v>
      </c>
      <c r="R72">
        <v>466506</v>
      </c>
      <c r="U72">
        <v>205924.26</v>
      </c>
      <c r="V72">
        <v>36519.24</v>
      </c>
    </row>
    <row r="73" spans="1:22" x14ac:dyDescent="0.25">
      <c r="A73" t="s">
        <v>2573</v>
      </c>
      <c r="B73">
        <v>672688.95</v>
      </c>
      <c r="C73">
        <v>20752.169999999998</v>
      </c>
      <c r="D73">
        <v>65416.09</v>
      </c>
      <c r="E73">
        <v>286477.23</v>
      </c>
      <c r="F73">
        <v>16712.12</v>
      </c>
      <c r="H73">
        <v>-4253</v>
      </c>
      <c r="K73">
        <v>-759973.81</v>
      </c>
      <c r="L73">
        <v>1701950.45</v>
      </c>
      <c r="M73">
        <v>526570.4</v>
      </c>
      <c r="P73">
        <v>291870</v>
      </c>
      <c r="Q73">
        <v>79757</v>
      </c>
      <c r="R73">
        <v>419400</v>
      </c>
      <c r="U73">
        <v>195760.17</v>
      </c>
      <c r="V73">
        <v>35241.57</v>
      </c>
    </row>
    <row r="74" spans="1:22" x14ac:dyDescent="0.25">
      <c r="A74" t="s">
        <v>2574</v>
      </c>
      <c r="B74">
        <v>1019311.05</v>
      </c>
      <c r="C74">
        <v>13461.96</v>
      </c>
      <c r="D74">
        <v>65376.11</v>
      </c>
      <c r="E74">
        <v>744600.67</v>
      </c>
      <c r="F74">
        <v>233288.97</v>
      </c>
      <c r="H74">
        <v>0</v>
      </c>
      <c r="K74">
        <v>-3320369.32</v>
      </c>
      <c r="L74">
        <v>4971323.6399999997</v>
      </c>
      <c r="M74">
        <v>718194.04</v>
      </c>
      <c r="P74">
        <v>466530</v>
      </c>
      <c r="Q74">
        <v>57210</v>
      </c>
      <c r="R74">
        <v>614985</v>
      </c>
      <c r="U74">
        <v>75161.55</v>
      </c>
      <c r="V74">
        <v>32803.050000000003</v>
      </c>
    </row>
    <row r="75" spans="1:22" x14ac:dyDescent="0.25">
      <c r="A75" t="s">
        <v>2575</v>
      </c>
      <c r="B75">
        <v>469431.69</v>
      </c>
      <c r="C75">
        <v>0</v>
      </c>
      <c r="D75">
        <v>76989.73</v>
      </c>
      <c r="E75">
        <v>120835.4</v>
      </c>
      <c r="F75">
        <v>125258.57</v>
      </c>
      <c r="H75">
        <v>0</v>
      </c>
      <c r="K75">
        <v>282674.23</v>
      </c>
      <c r="L75">
        <v>318970.07</v>
      </c>
      <c r="M75">
        <v>415278.85</v>
      </c>
      <c r="O75">
        <v>16312</v>
      </c>
      <c r="P75">
        <v>399420</v>
      </c>
      <c r="Q75">
        <v>51540</v>
      </c>
      <c r="R75">
        <v>524406</v>
      </c>
      <c r="U75">
        <v>96562.94</v>
      </c>
      <c r="V75">
        <v>20222.34</v>
      </c>
    </row>
    <row r="76" spans="1:22" x14ac:dyDescent="0.25">
      <c r="A76" t="s">
        <v>2576</v>
      </c>
      <c r="B76">
        <v>247262.24</v>
      </c>
      <c r="C76">
        <v>0</v>
      </c>
      <c r="D76">
        <v>17439.650000000001</v>
      </c>
      <c r="E76">
        <v>105144.12</v>
      </c>
      <c r="F76">
        <v>124667.67</v>
      </c>
      <c r="H76">
        <v>0</v>
      </c>
      <c r="K76">
        <v>-2831361.3</v>
      </c>
      <c r="L76">
        <v>3125887.14</v>
      </c>
      <c r="M76">
        <v>392952.37</v>
      </c>
      <c r="P76">
        <v>272070</v>
      </c>
      <c r="Q76">
        <v>63.45</v>
      </c>
      <c r="R76">
        <v>352063.45</v>
      </c>
      <c r="U76">
        <v>83591.149999999994</v>
      </c>
      <c r="V76">
        <v>35143.379999999997</v>
      </c>
    </row>
    <row r="77" spans="1:22" x14ac:dyDescent="0.25">
      <c r="A77" t="s">
        <v>2577</v>
      </c>
      <c r="B77">
        <v>897796.01</v>
      </c>
      <c r="C77">
        <v>31756.47</v>
      </c>
      <c r="D77">
        <v>74017.03</v>
      </c>
      <c r="E77">
        <v>389600.31</v>
      </c>
      <c r="F77">
        <v>145717.22</v>
      </c>
      <c r="H77">
        <v>0</v>
      </c>
      <c r="K77">
        <v>-1319614.56</v>
      </c>
      <c r="L77">
        <v>2488810.16</v>
      </c>
      <c r="M77">
        <v>734540.28</v>
      </c>
      <c r="P77">
        <v>593400</v>
      </c>
      <c r="R77">
        <v>652394</v>
      </c>
      <c r="U77">
        <v>131519</v>
      </c>
      <c r="V77">
        <v>15285.84</v>
      </c>
    </row>
    <row r="78" spans="1:22" x14ac:dyDescent="0.25">
      <c r="A78" t="s">
        <v>2585</v>
      </c>
      <c r="B78">
        <v>213293.88</v>
      </c>
      <c r="C78">
        <v>0</v>
      </c>
      <c r="D78">
        <v>22634.44</v>
      </c>
      <c r="E78">
        <v>77781.16</v>
      </c>
      <c r="F78">
        <v>17397.38</v>
      </c>
      <c r="J78">
        <v>-861903.81</v>
      </c>
      <c r="L78">
        <v>1219746.8700000001</v>
      </c>
      <c r="M78">
        <v>23708.92</v>
      </c>
      <c r="P78">
        <v>291870</v>
      </c>
      <c r="R78">
        <v>291870</v>
      </c>
      <c r="U78">
        <v>22752.240000000002</v>
      </c>
      <c r="V78">
        <v>27692.880000000001</v>
      </c>
    </row>
    <row r="79" spans="1:22" x14ac:dyDescent="0.25">
      <c r="A79" t="s">
        <v>2588</v>
      </c>
      <c r="B79">
        <v>780631.81</v>
      </c>
      <c r="C79">
        <v>-5656.92</v>
      </c>
      <c r="D79">
        <v>70809.48</v>
      </c>
      <c r="E79">
        <v>380899.62</v>
      </c>
      <c r="F79">
        <v>16442.16</v>
      </c>
      <c r="H79">
        <v>0</v>
      </c>
      <c r="K79">
        <v>-1367601.7</v>
      </c>
      <c r="L79">
        <v>2288777.11</v>
      </c>
      <c r="M79">
        <v>382905.26</v>
      </c>
      <c r="P79">
        <v>526620</v>
      </c>
      <c r="R79">
        <v>587068</v>
      </c>
      <c r="U79">
        <v>67256.509999999995</v>
      </c>
      <c r="V79">
        <v>32300.01</v>
      </c>
    </row>
    <row r="80" spans="1:22" x14ac:dyDescent="0.25">
      <c r="A80" t="s">
        <v>2578</v>
      </c>
      <c r="B80">
        <v>1021930.52</v>
      </c>
      <c r="C80">
        <v>1810</v>
      </c>
      <c r="D80">
        <v>36979.72</v>
      </c>
      <c r="E80">
        <v>334759.56</v>
      </c>
      <c r="F80">
        <v>373503.33</v>
      </c>
      <c r="H80">
        <v>0</v>
      </c>
      <c r="I80">
        <v>20000</v>
      </c>
      <c r="K80">
        <v>-1005958.99</v>
      </c>
      <c r="L80">
        <v>2500428.33</v>
      </c>
      <c r="M80">
        <v>610702.71</v>
      </c>
      <c r="N80">
        <v>750</v>
      </c>
      <c r="P80">
        <v>494800</v>
      </c>
      <c r="R80">
        <v>613402</v>
      </c>
      <c r="S80">
        <v>16000</v>
      </c>
      <c r="U80">
        <v>104477.55</v>
      </c>
      <c r="V80">
        <v>52769.37</v>
      </c>
    </row>
    <row r="81" spans="1:22" x14ac:dyDescent="0.25">
      <c r="A81" t="s">
        <v>2579</v>
      </c>
      <c r="B81">
        <v>606871.5</v>
      </c>
      <c r="C81">
        <v>905</v>
      </c>
      <c r="D81">
        <v>36851.15</v>
      </c>
      <c r="E81">
        <v>5</v>
      </c>
      <c r="F81">
        <v>152527.99</v>
      </c>
      <c r="H81">
        <v>0</v>
      </c>
      <c r="K81">
        <v>-1461658.49</v>
      </c>
      <c r="L81">
        <v>2140561.41</v>
      </c>
      <c r="M81">
        <v>358786.1</v>
      </c>
      <c r="P81">
        <v>341712</v>
      </c>
      <c r="R81">
        <v>450804</v>
      </c>
      <c r="U81">
        <v>76537.850000000006</v>
      </c>
      <c r="V81">
        <v>19648.53</v>
      </c>
    </row>
    <row r="82" spans="1:22" x14ac:dyDescent="0.25">
      <c r="A82" t="s">
        <v>2580</v>
      </c>
      <c r="B82">
        <v>1211780.95</v>
      </c>
      <c r="C82">
        <v>1077</v>
      </c>
      <c r="D82">
        <v>70031.64</v>
      </c>
      <c r="E82">
        <v>604845.13</v>
      </c>
      <c r="F82">
        <v>561776.6</v>
      </c>
      <c r="H82">
        <v>0</v>
      </c>
      <c r="K82">
        <v>58732.34</v>
      </c>
      <c r="L82">
        <v>2191938.59</v>
      </c>
      <c r="M82">
        <v>513539.14</v>
      </c>
      <c r="P82">
        <v>211585.5</v>
      </c>
      <c r="R82">
        <v>266487.5</v>
      </c>
      <c r="U82">
        <v>121025</v>
      </c>
      <c r="V82">
        <v>62196.75</v>
      </c>
    </row>
    <row r="83" spans="1:22" x14ac:dyDescent="0.25">
      <c r="A83" t="s">
        <v>2581</v>
      </c>
      <c r="B83">
        <v>1578535.52</v>
      </c>
      <c r="C83">
        <v>2036</v>
      </c>
      <c r="D83">
        <v>45073.61</v>
      </c>
      <c r="E83">
        <v>734029.05</v>
      </c>
      <c r="F83">
        <v>225647.41</v>
      </c>
      <c r="H83">
        <v>0</v>
      </c>
      <c r="K83">
        <v>-1994338.91</v>
      </c>
      <c r="L83">
        <v>4194803.6500000004</v>
      </c>
      <c r="M83">
        <v>494088.42</v>
      </c>
      <c r="N83">
        <v>222000</v>
      </c>
      <c r="P83">
        <v>455221.5</v>
      </c>
      <c r="R83">
        <v>558097.5</v>
      </c>
      <c r="U83">
        <v>113098.64</v>
      </c>
      <c r="V83">
        <v>66763.23</v>
      </c>
    </row>
    <row r="84" spans="1:22" x14ac:dyDescent="0.25">
      <c r="A84" t="s">
        <v>2582</v>
      </c>
      <c r="B84">
        <v>383937.78</v>
      </c>
      <c r="C84">
        <v>13504</v>
      </c>
      <c r="D84">
        <v>25945.5</v>
      </c>
      <c r="E84">
        <v>430538.33</v>
      </c>
      <c r="F84">
        <v>98413.99</v>
      </c>
      <c r="H84">
        <v>0</v>
      </c>
      <c r="K84">
        <v>-1321215.21</v>
      </c>
      <c r="L84">
        <v>2119139.65</v>
      </c>
      <c r="M84">
        <v>307414.67</v>
      </c>
      <c r="N84">
        <v>102000</v>
      </c>
      <c r="P84">
        <v>346560</v>
      </c>
      <c r="R84">
        <v>427903</v>
      </c>
      <c r="U84">
        <v>53854.48</v>
      </c>
      <c r="V84">
        <v>20052.03</v>
      </c>
    </row>
    <row r="85" spans="1:22" x14ac:dyDescent="0.25">
      <c r="A85" t="s">
        <v>2583</v>
      </c>
      <c r="B85">
        <v>813122.97</v>
      </c>
      <c r="C85">
        <v>1659</v>
      </c>
      <c r="D85">
        <v>114248.2</v>
      </c>
      <c r="E85">
        <v>145844.06</v>
      </c>
      <c r="F85">
        <v>112383.92</v>
      </c>
      <c r="H85">
        <v>0</v>
      </c>
      <c r="K85">
        <v>-129379.33</v>
      </c>
      <c r="L85">
        <v>1096893.17</v>
      </c>
      <c r="M85">
        <v>654495.47</v>
      </c>
      <c r="P85">
        <v>408820</v>
      </c>
      <c r="R85">
        <v>550814</v>
      </c>
      <c r="U85">
        <v>206457.18</v>
      </c>
      <c r="V85">
        <v>23749.98</v>
      </c>
    </row>
    <row r="86" spans="1:22" x14ac:dyDescent="0.25">
      <c r="A86" t="s">
        <v>2584</v>
      </c>
      <c r="B86">
        <v>1260848.23</v>
      </c>
      <c r="C86">
        <v>21828.69</v>
      </c>
      <c r="D86">
        <v>51853.2</v>
      </c>
      <c r="E86">
        <v>213121.06</v>
      </c>
      <c r="F86">
        <v>183126.16</v>
      </c>
      <c r="H86">
        <v>0</v>
      </c>
      <c r="K86">
        <v>-1690527.9</v>
      </c>
      <c r="L86">
        <v>3207738.11</v>
      </c>
      <c r="M86">
        <v>495614.55</v>
      </c>
      <c r="P86">
        <v>330960</v>
      </c>
      <c r="R86">
        <v>370683</v>
      </c>
      <c r="U86">
        <v>167799.62</v>
      </c>
      <c r="V86">
        <v>21857.85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zoomScale="94" zoomScaleNormal="94" workbookViewId="0">
      <selection activeCell="F4" sqref="F4"/>
    </sheetView>
  </sheetViews>
  <sheetFormatPr defaultColWidth="2.69921875" defaultRowHeight="13.8" x14ac:dyDescent="0.25"/>
  <cols>
    <col min="1" max="1" width="5.5" style="250" bestFit="1" customWidth="1"/>
    <col min="2" max="2" width="14.69921875" style="250" customWidth="1"/>
    <col min="3" max="3" width="7.5" style="260" bestFit="1" customWidth="1"/>
    <col min="4" max="4" width="44.59765625" style="260" bestFit="1" customWidth="1"/>
    <col min="5" max="5" width="40.8984375" bestFit="1" customWidth="1"/>
    <col min="6" max="7" width="8.796875" style="301"/>
    <col min="8" max="8" width="22.09765625" style="301" bestFit="1" customWidth="1"/>
    <col min="9" max="10" width="8.796875"/>
    <col min="11" max="11" width="8.796875" style="301"/>
    <col min="12" max="12" width="19.5" style="301" bestFit="1" customWidth="1"/>
    <col min="13" max="16" width="8.796875"/>
    <col min="17" max="21" width="8.796875" style="301"/>
    <col min="22" max="27" width="8.796875"/>
    <col min="28" max="28" width="16.3984375" style="244" customWidth="1"/>
    <col min="29" max="29" width="15.8984375" style="267" bestFit="1" customWidth="1"/>
    <col min="30" max="30" width="17.3984375" style="261" bestFit="1" customWidth="1"/>
    <col min="31" max="31" width="17.59765625" style="263" bestFit="1" customWidth="1"/>
    <col min="32" max="32" width="19.09765625" style="264" bestFit="1" customWidth="1"/>
    <col min="33" max="33" width="14.59765625" style="268" bestFit="1" customWidth="1"/>
    <col min="34" max="16384" width="2.69921875" style="250"/>
  </cols>
  <sheetData>
    <row r="1" spans="1:33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t="s">
        <v>2449</v>
      </c>
      <c r="J1" t="s">
        <v>2450</v>
      </c>
      <c r="K1" s="301" t="s">
        <v>2453</v>
      </c>
      <c r="L1" s="301" t="s">
        <v>2456</v>
      </c>
      <c r="M1" t="s">
        <v>2457</v>
      </c>
      <c r="N1" t="s">
        <v>2458</v>
      </c>
      <c r="O1" t="s">
        <v>2459</v>
      </c>
      <c r="P1" t="s">
        <v>2460</v>
      </c>
      <c r="Q1" s="301" t="s">
        <v>2462</v>
      </c>
      <c r="R1" s="301" t="s">
        <v>2463</v>
      </c>
      <c r="S1" s="301" t="s">
        <v>2464</v>
      </c>
      <c r="T1" s="301" t="s">
        <v>2465</v>
      </c>
      <c r="U1" s="301" t="s">
        <v>2466</v>
      </c>
      <c r="V1" t="s">
        <v>2467</v>
      </c>
      <c r="W1" t="s">
        <v>2468</v>
      </c>
      <c r="X1" t="s">
        <v>2469</v>
      </c>
      <c r="Y1" t="s">
        <v>2470</v>
      </c>
      <c r="Z1" t="s">
        <v>2471</v>
      </c>
      <c r="AA1" t="s">
        <v>2472</v>
      </c>
      <c r="AB1" s="244" t="s">
        <v>6</v>
      </c>
      <c r="AC1" s="245" t="s">
        <v>7</v>
      </c>
      <c r="AD1" s="261" t="s">
        <v>8</v>
      </c>
      <c r="AE1" s="262" t="s">
        <v>9</v>
      </c>
      <c r="AF1" s="247" t="s">
        <v>10</v>
      </c>
      <c r="AG1" s="249" t="s">
        <v>11</v>
      </c>
    </row>
    <row r="2" spans="1:33" x14ac:dyDescent="0.25">
      <c r="B2" s="250" t="s">
        <v>43</v>
      </c>
      <c r="C2" s="260" t="s">
        <v>154</v>
      </c>
      <c r="E2" t="s">
        <v>2473</v>
      </c>
      <c r="F2" s="301" t="s">
        <v>2474</v>
      </c>
      <c r="G2" s="301" t="s">
        <v>2475</v>
      </c>
      <c r="H2" s="301" t="s">
        <v>2476</v>
      </c>
      <c r="I2" t="s">
        <v>2478</v>
      </c>
      <c r="J2" t="s">
        <v>2479</v>
      </c>
      <c r="K2" s="301" t="s">
        <v>2482</v>
      </c>
      <c r="L2" s="301" t="s">
        <v>2485</v>
      </c>
      <c r="M2" t="s">
        <v>2486</v>
      </c>
      <c r="N2" t="s">
        <v>2487</v>
      </c>
      <c r="O2" t="s">
        <v>2488</v>
      </c>
      <c r="P2" t="s">
        <v>2489</v>
      </c>
      <c r="Q2" s="301" t="s">
        <v>2491</v>
      </c>
      <c r="R2" s="301" t="s">
        <v>2492</v>
      </c>
      <c r="S2" s="301" t="s">
        <v>2493</v>
      </c>
      <c r="T2" s="301" t="s">
        <v>2494</v>
      </c>
      <c r="U2" s="301" t="s">
        <v>2495</v>
      </c>
      <c r="V2" t="s">
        <v>2496</v>
      </c>
      <c r="W2" t="s">
        <v>2497</v>
      </c>
      <c r="X2" t="s">
        <v>2498</v>
      </c>
      <c r="Y2" t="s">
        <v>2499</v>
      </c>
      <c r="Z2" t="s">
        <v>2500</v>
      </c>
      <c r="AA2" t="s">
        <v>2501</v>
      </c>
      <c r="AC2" s="245"/>
      <c r="AG2" s="246"/>
    </row>
    <row r="3" spans="1:33" x14ac:dyDescent="0.25">
      <c r="E3" t="s">
        <v>2502</v>
      </c>
      <c r="F3" s="301">
        <v>61031183.909999996</v>
      </c>
      <c r="G3" s="301">
        <v>1591743.25</v>
      </c>
      <c r="H3" s="301">
        <v>5708884.5599999996</v>
      </c>
      <c r="I3">
        <v>42371447.259999998</v>
      </c>
      <c r="J3">
        <v>30996495.329999998</v>
      </c>
      <c r="K3" s="301">
        <v>1670</v>
      </c>
      <c r="L3" s="301">
        <v>-4211.8999999999996</v>
      </c>
      <c r="M3">
        <v>20000</v>
      </c>
      <c r="N3">
        <v>-7570121.9699999997</v>
      </c>
      <c r="O3">
        <v>-37457954.32</v>
      </c>
      <c r="P3">
        <v>180293599.28999999</v>
      </c>
      <c r="Q3" s="301">
        <v>31261702.789999999</v>
      </c>
      <c r="R3" s="301">
        <v>2849546.43</v>
      </c>
      <c r="S3" s="301">
        <v>16883.41</v>
      </c>
      <c r="T3" s="301">
        <v>29219955.699999999</v>
      </c>
      <c r="U3" s="301">
        <v>938272.17</v>
      </c>
      <c r="V3">
        <v>36733123</v>
      </c>
      <c r="W3">
        <v>37530</v>
      </c>
      <c r="X3">
        <v>20038</v>
      </c>
      <c r="Y3">
        <v>12719032.300000001</v>
      </c>
      <c r="Z3">
        <v>3237826.64</v>
      </c>
      <c r="AA3">
        <v>58000</v>
      </c>
      <c r="AB3" s="244">
        <f t="shared" ref="AB3:AG3" si="0">SUM(AB4:AB86)</f>
        <v>68331811.719999999</v>
      </c>
      <c r="AC3" s="245">
        <f t="shared" si="0"/>
        <v>-2541.9</v>
      </c>
      <c r="AD3" s="261">
        <f t="shared" si="0"/>
        <v>68334353.61999999</v>
      </c>
      <c r="AE3" s="263">
        <f t="shared" si="0"/>
        <v>64286360.5</v>
      </c>
      <c r="AF3" s="264">
        <f t="shared" si="0"/>
        <v>105050759.40999998</v>
      </c>
      <c r="AG3" s="246">
        <f t="shared" si="0"/>
        <v>-40764398.910000034</v>
      </c>
    </row>
    <row r="4" spans="1:33" x14ac:dyDescent="0.25">
      <c r="A4" s="250" t="s">
        <v>267</v>
      </c>
      <c r="B4" s="250" t="s">
        <v>0</v>
      </c>
      <c r="C4" s="260">
        <v>5737</v>
      </c>
      <c r="D4" s="260" t="s">
        <v>588</v>
      </c>
      <c r="E4" t="s">
        <v>2507</v>
      </c>
      <c r="F4" s="301">
        <v>595478.67000000004</v>
      </c>
      <c r="G4" s="301">
        <v>3732</v>
      </c>
      <c r="H4" s="301">
        <v>64847.63</v>
      </c>
      <c r="I4">
        <v>2564219.9300000002</v>
      </c>
      <c r="J4">
        <v>149549.69</v>
      </c>
      <c r="L4" s="301">
        <v>0</v>
      </c>
      <c r="N4">
        <v>3303680.37</v>
      </c>
      <c r="O4">
        <v>149851.44</v>
      </c>
      <c r="P4">
        <v>198336.84</v>
      </c>
      <c r="Q4" s="301">
        <v>177243.21</v>
      </c>
      <c r="T4" s="301">
        <v>339810</v>
      </c>
      <c r="U4" s="301">
        <v>26404</v>
      </c>
      <c r="V4">
        <v>501688</v>
      </c>
      <c r="Y4">
        <v>191116.44</v>
      </c>
      <c r="Z4">
        <v>44293.5</v>
      </c>
      <c r="AB4" s="244">
        <f>SUM(F4:H4)</f>
        <v>664058.30000000005</v>
      </c>
      <c r="AC4" s="251">
        <f>SUM(K4:L4)</f>
        <v>0</v>
      </c>
      <c r="AD4" s="265">
        <f>AB4-AC4</f>
        <v>664058.30000000005</v>
      </c>
      <c r="AE4" s="266">
        <f>SUM(Q4:U4)</f>
        <v>543457.21</v>
      </c>
      <c r="AF4" s="266">
        <f>SUM(V3:AA3)</f>
        <v>52805549.939999998</v>
      </c>
      <c r="AG4" s="246">
        <f>AE4-AF4</f>
        <v>-52262092.729999997</v>
      </c>
    </row>
    <row r="5" spans="1:33" x14ac:dyDescent="0.25">
      <c r="A5" s="250" t="s">
        <v>267</v>
      </c>
      <c r="B5" s="250" t="s">
        <v>0</v>
      </c>
      <c r="C5" s="260">
        <v>4213</v>
      </c>
      <c r="D5" s="260" t="s">
        <v>589</v>
      </c>
      <c r="E5" t="s">
        <v>2508</v>
      </c>
      <c r="F5" s="301">
        <v>666766.03</v>
      </c>
      <c r="G5" s="301">
        <v>36437.1</v>
      </c>
      <c r="H5" s="301">
        <v>108201.84</v>
      </c>
      <c r="I5">
        <v>391782.22</v>
      </c>
      <c r="J5">
        <v>198462.47</v>
      </c>
      <c r="L5" s="301">
        <v>0</v>
      </c>
      <c r="N5">
        <v>-614134.56000000006</v>
      </c>
      <c r="O5">
        <v>143927.69</v>
      </c>
      <c r="P5">
        <v>2159407.13</v>
      </c>
      <c r="Q5" s="301">
        <v>148287.82</v>
      </c>
      <c r="T5" s="301">
        <v>341400</v>
      </c>
      <c r="V5">
        <v>415306</v>
      </c>
      <c r="Y5">
        <v>254485.44</v>
      </c>
      <c r="Z5">
        <v>43846.98</v>
      </c>
      <c r="AB5" s="244">
        <f t="shared" ref="AB5:AB68" si="1">SUM(F5:H5)</f>
        <v>811404.97</v>
      </c>
      <c r="AC5" s="251">
        <f t="shared" ref="AC5:AC68" si="2">SUM(K5:L5)</f>
        <v>0</v>
      </c>
      <c r="AD5" s="265">
        <f t="shared" ref="AD5:AD68" si="3">AB5-AC5</f>
        <v>811404.97</v>
      </c>
      <c r="AE5" s="266">
        <f t="shared" ref="AE5:AE68" si="4">SUM(Q5:U5)</f>
        <v>489687.82</v>
      </c>
      <c r="AF5" s="266">
        <f t="shared" ref="AF5:AF68" si="5">SUM(V4:AA4)</f>
        <v>737097.94</v>
      </c>
      <c r="AG5" s="246">
        <f t="shared" ref="AG5:AG68" si="6">AE5-AF5</f>
        <v>-247410.11999999994</v>
      </c>
    </row>
    <row r="6" spans="1:33" x14ac:dyDescent="0.25">
      <c r="A6" s="250" t="s">
        <v>267</v>
      </c>
      <c r="B6" s="250" t="s">
        <v>0</v>
      </c>
      <c r="C6" s="260">
        <v>4949</v>
      </c>
      <c r="D6" s="260" t="s">
        <v>590</v>
      </c>
      <c r="E6" t="s">
        <v>2509</v>
      </c>
      <c r="F6" s="301">
        <v>583533.31000000006</v>
      </c>
      <c r="G6" s="301">
        <v>37857.269999999997</v>
      </c>
      <c r="H6" s="301">
        <v>54677.65</v>
      </c>
      <c r="I6">
        <v>718586.56</v>
      </c>
      <c r="J6">
        <v>797926.87</v>
      </c>
      <c r="L6" s="301">
        <v>0</v>
      </c>
      <c r="N6">
        <v>-813218.3</v>
      </c>
      <c r="O6">
        <v>169051.27</v>
      </c>
      <c r="P6">
        <v>3104237.14</v>
      </c>
      <c r="Q6" s="301">
        <v>84074.41</v>
      </c>
      <c r="T6" s="301">
        <v>618840</v>
      </c>
      <c r="U6" s="301">
        <v>4030</v>
      </c>
      <c r="V6">
        <v>694418</v>
      </c>
      <c r="Y6">
        <v>172228.5</v>
      </c>
      <c r="Z6">
        <v>30486.36</v>
      </c>
      <c r="AB6" s="244">
        <f t="shared" si="1"/>
        <v>676068.2300000001</v>
      </c>
      <c r="AC6" s="251">
        <f t="shared" si="2"/>
        <v>0</v>
      </c>
      <c r="AD6" s="265">
        <f t="shared" si="3"/>
        <v>676068.2300000001</v>
      </c>
      <c r="AE6" s="266">
        <f t="shared" si="4"/>
        <v>706944.41</v>
      </c>
      <c r="AF6" s="266">
        <f t="shared" si="5"/>
        <v>713638.41999999993</v>
      </c>
      <c r="AG6" s="246">
        <f t="shared" si="6"/>
        <v>-6694.0099999998929</v>
      </c>
    </row>
    <row r="7" spans="1:33" x14ac:dyDescent="0.25">
      <c r="A7" s="250" t="s">
        <v>267</v>
      </c>
      <c r="B7" s="250" t="s">
        <v>0</v>
      </c>
      <c r="C7" s="260">
        <v>7233</v>
      </c>
      <c r="D7" s="260" t="s">
        <v>591</v>
      </c>
      <c r="E7" t="s">
        <v>2510</v>
      </c>
      <c r="F7" s="301">
        <v>579174.11</v>
      </c>
      <c r="G7" s="301">
        <v>37622.550000000003</v>
      </c>
      <c r="H7" s="301">
        <v>38917.71</v>
      </c>
      <c r="I7">
        <v>3</v>
      </c>
      <c r="J7">
        <v>309625.39</v>
      </c>
      <c r="L7" s="301">
        <v>0</v>
      </c>
      <c r="N7">
        <v>-301857.08</v>
      </c>
      <c r="O7">
        <v>317453.34000000003</v>
      </c>
      <c r="P7">
        <v>1481598.18</v>
      </c>
      <c r="Q7" s="301">
        <v>175837.08</v>
      </c>
      <c r="T7" s="301">
        <v>454520</v>
      </c>
      <c r="V7">
        <v>610852</v>
      </c>
      <c r="W7">
        <v>920</v>
      </c>
      <c r="Y7">
        <v>386287.91</v>
      </c>
      <c r="Z7">
        <v>4648.8500000000004</v>
      </c>
      <c r="AB7" s="244">
        <f t="shared" si="1"/>
        <v>655714.37</v>
      </c>
      <c r="AC7" s="251">
        <f t="shared" si="2"/>
        <v>0</v>
      </c>
      <c r="AD7" s="265">
        <f t="shared" si="3"/>
        <v>655714.37</v>
      </c>
      <c r="AE7" s="266">
        <f t="shared" si="4"/>
        <v>630357.07999999996</v>
      </c>
      <c r="AF7" s="266">
        <f t="shared" si="5"/>
        <v>897132.86</v>
      </c>
      <c r="AG7" s="246">
        <f t="shared" si="6"/>
        <v>-266775.78000000003</v>
      </c>
    </row>
    <row r="8" spans="1:33" x14ac:dyDescent="0.25">
      <c r="A8" s="250" t="s">
        <v>267</v>
      </c>
      <c r="B8" s="250" t="s">
        <v>0</v>
      </c>
      <c r="C8" s="260">
        <v>5081</v>
      </c>
      <c r="D8" s="260" t="s">
        <v>592</v>
      </c>
      <c r="E8" t="s">
        <v>2511</v>
      </c>
      <c r="F8" s="301">
        <v>805660.88</v>
      </c>
      <c r="G8" s="301">
        <v>17796.07</v>
      </c>
      <c r="H8" s="301">
        <v>51137.41</v>
      </c>
      <c r="I8">
        <v>3</v>
      </c>
      <c r="J8">
        <v>919247.74</v>
      </c>
      <c r="L8" s="301">
        <v>0</v>
      </c>
      <c r="N8">
        <v>-1615883.46</v>
      </c>
      <c r="O8">
        <v>34170</v>
      </c>
      <c r="P8">
        <v>3577514.61</v>
      </c>
      <c r="Q8" s="301">
        <v>213583.11</v>
      </c>
      <c r="T8" s="301">
        <v>327540</v>
      </c>
      <c r="U8" s="301">
        <v>0</v>
      </c>
      <c r="V8">
        <v>499652</v>
      </c>
      <c r="Y8">
        <v>123204.94</v>
      </c>
      <c r="Z8">
        <v>14072.22</v>
      </c>
      <c r="AB8" s="244">
        <f t="shared" si="1"/>
        <v>874594.36</v>
      </c>
      <c r="AC8" s="251">
        <f t="shared" si="2"/>
        <v>0</v>
      </c>
      <c r="AD8" s="265">
        <f t="shared" si="3"/>
        <v>874594.36</v>
      </c>
      <c r="AE8" s="266">
        <f t="shared" si="4"/>
        <v>541123.11</v>
      </c>
      <c r="AF8" s="266">
        <f t="shared" si="5"/>
        <v>1002708.7599999999</v>
      </c>
      <c r="AG8" s="246">
        <f t="shared" si="6"/>
        <v>-461585.64999999991</v>
      </c>
    </row>
    <row r="9" spans="1:33" x14ac:dyDescent="0.25">
      <c r="A9" s="250" t="s">
        <v>267</v>
      </c>
      <c r="B9" s="250" t="s">
        <v>0</v>
      </c>
      <c r="C9" s="260">
        <v>1868</v>
      </c>
      <c r="D9" s="260" t="s">
        <v>593</v>
      </c>
      <c r="E9" t="s">
        <v>2512</v>
      </c>
      <c r="F9" s="301">
        <v>369579.07</v>
      </c>
      <c r="G9" s="301">
        <v>36052.25</v>
      </c>
      <c r="H9" s="301">
        <v>42451.31</v>
      </c>
      <c r="I9">
        <v>175479.31</v>
      </c>
      <c r="J9">
        <v>218655.21</v>
      </c>
      <c r="L9" s="301">
        <v>0</v>
      </c>
      <c r="N9">
        <v>859141.36</v>
      </c>
      <c r="O9">
        <v>74665.13</v>
      </c>
      <c r="P9">
        <v>80851.62</v>
      </c>
      <c r="Q9" s="301">
        <v>28785.91</v>
      </c>
      <c r="T9" s="301">
        <v>129630</v>
      </c>
      <c r="V9">
        <v>178234</v>
      </c>
      <c r="Y9">
        <v>95274.07</v>
      </c>
      <c r="Z9">
        <v>31723.8</v>
      </c>
      <c r="AB9" s="244">
        <f t="shared" si="1"/>
        <v>448082.63</v>
      </c>
      <c r="AC9" s="251">
        <f t="shared" si="2"/>
        <v>0</v>
      </c>
      <c r="AD9" s="265">
        <f t="shared" si="3"/>
        <v>448082.63</v>
      </c>
      <c r="AE9" s="266">
        <f t="shared" si="4"/>
        <v>158415.91</v>
      </c>
      <c r="AF9" s="266">
        <f t="shared" si="5"/>
        <v>636929.15999999992</v>
      </c>
      <c r="AG9" s="246">
        <f t="shared" si="6"/>
        <v>-478513.24999999988</v>
      </c>
    </row>
    <row r="10" spans="1:33" x14ac:dyDescent="0.25">
      <c r="A10" s="250" t="s">
        <v>267</v>
      </c>
      <c r="B10" s="250" t="s">
        <v>0</v>
      </c>
      <c r="C10" s="260">
        <v>7126</v>
      </c>
      <c r="D10" s="260" t="s">
        <v>594</v>
      </c>
      <c r="E10" t="s">
        <v>2513</v>
      </c>
      <c r="F10" s="301">
        <v>738283.14</v>
      </c>
      <c r="G10" s="301">
        <v>96163.6</v>
      </c>
      <c r="H10" s="301">
        <v>215656.27</v>
      </c>
      <c r="I10">
        <v>936932.95</v>
      </c>
      <c r="J10">
        <v>1237749.07</v>
      </c>
      <c r="L10" s="301">
        <v>0</v>
      </c>
      <c r="N10">
        <v>924779.47</v>
      </c>
      <c r="O10">
        <v>238491.32</v>
      </c>
      <c r="P10">
        <v>2359303.7200000002</v>
      </c>
      <c r="Q10" s="301">
        <v>62768.45</v>
      </c>
      <c r="T10" s="301">
        <v>532560</v>
      </c>
      <c r="V10">
        <v>652637</v>
      </c>
      <c r="Y10">
        <v>112092.81</v>
      </c>
      <c r="Z10">
        <v>92238.12</v>
      </c>
      <c r="AB10" s="244">
        <f t="shared" si="1"/>
        <v>1050103.01</v>
      </c>
      <c r="AC10" s="251">
        <f t="shared" si="2"/>
        <v>0</v>
      </c>
      <c r="AD10" s="265">
        <f t="shared" si="3"/>
        <v>1050103.01</v>
      </c>
      <c r="AE10" s="266">
        <f t="shared" si="4"/>
        <v>595328.44999999995</v>
      </c>
      <c r="AF10" s="266">
        <f t="shared" si="5"/>
        <v>305231.87</v>
      </c>
      <c r="AG10" s="246">
        <f t="shared" si="6"/>
        <v>290096.57999999996</v>
      </c>
    </row>
    <row r="11" spans="1:33" x14ac:dyDescent="0.25">
      <c r="A11" s="250" t="s">
        <v>267</v>
      </c>
      <c r="B11" s="250" t="s">
        <v>0</v>
      </c>
      <c r="C11" s="260">
        <v>2671</v>
      </c>
      <c r="D11" s="260" t="s">
        <v>595</v>
      </c>
      <c r="E11" t="s">
        <v>2514</v>
      </c>
      <c r="F11" s="301">
        <v>489023.87</v>
      </c>
      <c r="G11" s="301">
        <v>2508.1999999999998</v>
      </c>
      <c r="H11" s="301">
        <v>29226.05</v>
      </c>
      <c r="I11">
        <v>709110.8</v>
      </c>
      <c r="J11">
        <v>177773.26</v>
      </c>
      <c r="L11" s="301">
        <v>0</v>
      </c>
      <c r="N11">
        <v>-706462.6</v>
      </c>
      <c r="O11">
        <v>111739.82</v>
      </c>
      <c r="P11">
        <v>2243800.1</v>
      </c>
      <c r="Q11" s="301">
        <v>35318.51</v>
      </c>
      <c r="T11" s="301">
        <v>326550</v>
      </c>
      <c r="V11">
        <v>405113</v>
      </c>
      <c r="Y11">
        <v>117898.54</v>
      </c>
      <c r="Z11">
        <v>13642.11</v>
      </c>
      <c r="AB11" s="244">
        <f t="shared" si="1"/>
        <v>520758.12</v>
      </c>
      <c r="AC11" s="251">
        <f t="shared" si="2"/>
        <v>0</v>
      </c>
      <c r="AD11" s="265">
        <f t="shared" si="3"/>
        <v>520758.12</v>
      </c>
      <c r="AE11" s="266">
        <f t="shared" si="4"/>
        <v>361868.51</v>
      </c>
      <c r="AF11" s="266">
        <f t="shared" si="5"/>
        <v>856967.93</v>
      </c>
      <c r="AG11" s="246">
        <f t="shared" si="6"/>
        <v>-495099.42000000004</v>
      </c>
    </row>
    <row r="12" spans="1:33" ht="13.5" customHeight="1" x14ac:dyDescent="0.25">
      <c r="A12" s="250" t="s">
        <v>267</v>
      </c>
      <c r="B12" s="250" t="s">
        <v>0</v>
      </c>
      <c r="C12" s="260">
        <v>4454</v>
      </c>
      <c r="D12" s="260" t="s">
        <v>596</v>
      </c>
      <c r="E12" t="s">
        <v>2515</v>
      </c>
      <c r="F12" s="301">
        <v>845539.55</v>
      </c>
      <c r="G12" s="301">
        <v>10872.3</v>
      </c>
      <c r="H12" s="301">
        <v>195168.58</v>
      </c>
      <c r="I12">
        <v>3</v>
      </c>
      <c r="J12">
        <v>206555.26</v>
      </c>
      <c r="L12" s="301">
        <v>0</v>
      </c>
      <c r="N12">
        <v>-1196332.52</v>
      </c>
      <c r="O12">
        <v>170579.61</v>
      </c>
      <c r="P12">
        <v>2541297.98</v>
      </c>
      <c r="Q12" s="301">
        <v>86341.7</v>
      </c>
      <c r="T12" s="301">
        <v>405330</v>
      </c>
      <c r="V12">
        <v>493745</v>
      </c>
      <c r="Y12">
        <v>184216.4</v>
      </c>
      <c r="Z12">
        <v>5416.68</v>
      </c>
      <c r="AB12" s="244">
        <f t="shared" si="1"/>
        <v>1051580.4300000002</v>
      </c>
      <c r="AC12" s="251">
        <f t="shared" si="2"/>
        <v>0</v>
      </c>
      <c r="AD12" s="265">
        <f t="shared" si="3"/>
        <v>1051580.4300000002</v>
      </c>
      <c r="AE12" s="266">
        <f t="shared" si="4"/>
        <v>491671.7</v>
      </c>
      <c r="AF12" s="266">
        <f t="shared" si="5"/>
        <v>536653.65</v>
      </c>
      <c r="AG12" s="246">
        <f t="shared" si="6"/>
        <v>-44981.950000000012</v>
      </c>
    </row>
    <row r="13" spans="1:33" x14ac:dyDescent="0.25">
      <c r="A13" s="250" t="s">
        <v>267</v>
      </c>
      <c r="B13" s="250" t="s">
        <v>0</v>
      </c>
      <c r="C13" s="260">
        <v>3077</v>
      </c>
      <c r="D13" s="260" t="s">
        <v>597</v>
      </c>
      <c r="E13" t="s">
        <v>2516</v>
      </c>
      <c r="F13" s="301">
        <v>229553.61</v>
      </c>
      <c r="G13" s="301">
        <v>3118.18</v>
      </c>
      <c r="H13" s="301">
        <v>14653.65</v>
      </c>
      <c r="I13">
        <v>1757379.83</v>
      </c>
      <c r="J13">
        <v>221458.95</v>
      </c>
      <c r="L13" s="301">
        <v>0</v>
      </c>
      <c r="N13">
        <v>-155032.76</v>
      </c>
      <c r="O13">
        <v>63682.58</v>
      </c>
      <c r="P13">
        <v>2357450.56</v>
      </c>
      <c r="Q13" s="301">
        <v>34318.76</v>
      </c>
      <c r="T13" s="301">
        <v>126210</v>
      </c>
      <c r="U13" s="301">
        <v>1050</v>
      </c>
      <c r="V13">
        <v>179514</v>
      </c>
      <c r="Y13">
        <v>57219.59</v>
      </c>
      <c r="Z13">
        <v>23781.33</v>
      </c>
      <c r="AB13" s="244">
        <f t="shared" si="1"/>
        <v>247325.43999999997</v>
      </c>
      <c r="AC13" s="251">
        <f t="shared" si="2"/>
        <v>0</v>
      </c>
      <c r="AD13" s="265">
        <f t="shared" si="3"/>
        <v>247325.43999999997</v>
      </c>
      <c r="AE13" s="266">
        <f t="shared" si="4"/>
        <v>161578.76</v>
      </c>
      <c r="AF13" s="266">
        <f t="shared" si="5"/>
        <v>683378.08000000007</v>
      </c>
      <c r="AG13" s="246">
        <f t="shared" si="6"/>
        <v>-521799.32000000007</v>
      </c>
    </row>
    <row r="14" spans="1:33" x14ac:dyDescent="0.25">
      <c r="A14" s="250" t="s">
        <v>267</v>
      </c>
      <c r="B14" s="250" t="s">
        <v>0</v>
      </c>
      <c r="C14" s="260">
        <v>2778</v>
      </c>
      <c r="D14" s="260" t="s">
        <v>598</v>
      </c>
      <c r="E14" t="s">
        <v>2517</v>
      </c>
      <c r="F14" s="301">
        <v>355050.67</v>
      </c>
      <c r="G14" s="301">
        <v>14227.93</v>
      </c>
      <c r="H14" s="301">
        <v>49994.34</v>
      </c>
      <c r="I14">
        <v>720380.96</v>
      </c>
      <c r="J14">
        <v>388712.46</v>
      </c>
      <c r="L14" s="301">
        <v>0</v>
      </c>
      <c r="N14">
        <v>-1807595.1</v>
      </c>
      <c r="O14">
        <v>73459.3</v>
      </c>
      <c r="P14">
        <v>3416597.09</v>
      </c>
      <c r="Q14" s="301">
        <v>82067.259999999995</v>
      </c>
      <c r="T14" s="301">
        <v>317250</v>
      </c>
      <c r="V14">
        <v>391778</v>
      </c>
      <c r="Y14">
        <v>39795.97</v>
      </c>
      <c r="Z14">
        <v>75666.66</v>
      </c>
      <c r="AB14" s="244">
        <f t="shared" si="1"/>
        <v>419272.93999999994</v>
      </c>
      <c r="AC14" s="251">
        <f t="shared" si="2"/>
        <v>0</v>
      </c>
      <c r="AD14" s="265">
        <f t="shared" si="3"/>
        <v>419272.93999999994</v>
      </c>
      <c r="AE14" s="266">
        <f t="shared" si="4"/>
        <v>399317.26</v>
      </c>
      <c r="AF14" s="266">
        <f t="shared" si="5"/>
        <v>260514.91999999998</v>
      </c>
      <c r="AG14" s="246">
        <f t="shared" si="6"/>
        <v>138802.34000000003</v>
      </c>
    </row>
    <row r="15" spans="1:33" x14ac:dyDescent="0.25">
      <c r="A15" s="250" t="s">
        <v>267</v>
      </c>
      <c r="B15" s="250" t="s">
        <v>0</v>
      </c>
      <c r="C15" s="260">
        <v>4143</v>
      </c>
      <c r="D15" s="260" t="s">
        <v>599</v>
      </c>
      <c r="E15" t="s">
        <v>2518</v>
      </c>
      <c r="F15" s="301">
        <v>908495.85</v>
      </c>
      <c r="G15" s="301">
        <v>25193.9</v>
      </c>
      <c r="H15" s="301">
        <v>38024.99</v>
      </c>
      <c r="I15">
        <v>2065575.72</v>
      </c>
      <c r="J15">
        <v>296046.81</v>
      </c>
      <c r="L15" s="301">
        <v>0</v>
      </c>
      <c r="N15">
        <v>306020.83</v>
      </c>
      <c r="O15">
        <v>203243.82</v>
      </c>
      <c r="P15">
        <v>3110817.16</v>
      </c>
      <c r="Q15" s="301">
        <v>144184.71</v>
      </c>
      <c r="T15" s="301">
        <v>362280</v>
      </c>
      <c r="V15">
        <v>510360</v>
      </c>
      <c r="Y15">
        <v>183849.65</v>
      </c>
      <c r="Z15">
        <v>39258.06</v>
      </c>
      <c r="AB15" s="244">
        <f t="shared" si="1"/>
        <v>971714.74</v>
      </c>
      <c r="AC15" s="251">
        <f t="shared" si="2"/>
        <v>0</v>
      </c>
      <c r="AD15" s="265">
        <f t="shared" si="3"/>
        <v>971714.74</v>
      </c>
      <c r="AE15" s="266">
        <f t="shared" si="4"/>
        <v>506464.70999999996</v>
      </c>
      <c r="AF15" s="266">
        <f t="shared" si="5"/>
        <v>507240.63</v>
      </c>
      <c r="AG15" s="246">
        <f t="shared" si="6"/>
        <v>-775.92000000004191</v>
      </c>
    </row>
    <row r="16" spans="1:33" x14ac:dyDescent="0.25">
      <c r="A16" s="250" t="s">
        <v>267</v>
      </c>
      <c r="B16" s="250" t="s">
        <v>0</v>
      </c>
      <c r="C16" s="260">
        <v>5018</v>
      </c>
      <c r="D16" s="260" t="s">
        <v>600</v>
      </c>
      <c r="E16" t="s">
        <v>2519</v>
      </c>
      <c r="F16" s="301">
        <v>721614.94</v>
      </c>
      <c r="G16" s="301">
        <v>15157.87</v>
      </c>
      <c r="H16" s="301">
        <v>84391.96</v>
      </c>
      <c r="I16">
        <v>1375658.86</v>
      </c>
      <c r="J16">
        <v>519033.19</v>
      </c>
      <c r="L16" s="301">
        <v>0</v>
      </c>
      <c r="N16">
        <v>-1465393.28</v>
      </c>
      <c r="O16">
        <v>158506.38</v>
      </c>
      <c r="P16">
        <v>4381554.71</v>
      </c>
      <c r="Q16" s="301">
        <v>85287.2</v>
      </c>
      <c r="T16" s="301">
        <v>387360</v>
      </c>
      <c r="V16">
        <v>461333</v>
      </c>
      <c r="W16">
        <v>11500</v>
      </c>
      <c r="Y16">
        <v>206428.79</v>
      </c>
      <c r="Z16">
        <v>55886.400000000001</v>
      </c>
      <c r="AB16" s="244">
        <f t="shared" si="1"/>
        <v>821164.7699999999</v>
      </c>
      <c r="AC16" s="251">
        <f t="shared" si="2"/>
        <v>0</v>
      </c>
      <c r="AD16" s="265">
        <f t="shared" si="3"/>
        <v>821164.7699999999</v>
      </c>
      <c r="AE16" s="266">
        <f t="shared" si="4"/>
        <v>472647.2</v>
      </c>
      <c r="AF16" s="266">
        <f t="shared" si="5"/>
        <v>733467.71</v>
      </c>
      <c r="AG16" s="246">
        <f t="shared" si="6"/>
        <v>-260820.50999999995</v>
      </c>
    </row>
    <row r="17" spans="1:33" x14ac:dyDescent="0.25">
      <c r="A17" s="250" t="s">
        <v>267</v>
      </c>
      <c r="B17" s="250" t="s">
        <v>0</v>
      </c>
      <c r="C17" s="260">
        <v>3532</v>
      </c>
      <c r="D17" s="260" t="s">
        <v>601</v>
      </c>
      <c r="E17" t="s">
        <v>2520</v>
      </c>
      <c r="F17" s="301">
        <v>889501.68</v>
      </c>
      <c r="G17" s="301">
        <v>91222.8</v>
      </c>
      <c r="H17" s="301">
        <v>47136.15</v>
      </c>
      <c r="I17">
        <v>9727.0499999999993</v>
      </c>
      <c r="J17">
        <v>201817.33</v>
      </c>
      <c r="L17" s="301">
        <v>0</v>
      </c>
      <c r="N17">
        <v>-1252991.06</v>
      </c>
      <c r="O17">
        <v>97481.69</v>
      </c>
      <c r="P17">
        <v>2824820.87</v>
      </c>
      <c r="Q17" s="301">
        <v>122155.21</v>
      </c>
      <c r="T17" s="301">
        <v>413190</v>
      </c>
      <c r="V17">
        <v>539939</v>
      </c>
      <c r="Y17">
        <v>313357.84000000003</v>
      </c>
      <c r="Z17">
        <v>32654.86</v>
      </c>
      <c r="AB17" s="244">
        <f t="shared" si="1"/>
        <v>1027860.6300000001</v>
      </c>
      <c r="AC17" s="251">
        <f t="shared" si="2"/>
        <v>0</v>
      </c>
      <c r="AD17" s="265">
        <f t="shared" si="3"/>
        <v>1027860.6300000001</v>
      </c>
      <c r="AE17" s="266">
        <f t="shared" si="4"/>
        <v>535345.21</v>
      </c>
      <c r="AF17" s="266">
        <f t="shared" si="5"/>
        <v>735148.19000000006</v>
      </c>
      <c r="AG17" s="246">
        <f t="shared" si="6"/>
        <v>-199802.9800000001</v>
      </c>
    </row>
    <row r="18" spans="1:33" x14ac:dyDescent="0.25">
      <c r="A18" s="250" t="s">
        <v>267</v>
      </c>
      <c r="B18" s="250" t="s">
        <v>0</v>
      </c>
      <c r="C18" s="260">
        <v>5707</v>
      </c>
      <c r="D18" s="260" t="s">
        <v>602</v>
      </c>
      <c r="E18" t="s">
        <v>2521</v>
      </c>
      <c r="F18" s="301">
        <v>840928.27</v>
      </c>
      <c r="G18" s="301">
        <v>7008.36</v>
      </c>
      <c r="H18" s="301">
        <v>40597.980000000003</v>
      </c>
      <c r="I18">
        <v>12658.35</v>
      </c>
      <c r="J18">
        <v>345101.7</v>
      </c>
      <c r="L18" s="301">
        <v>0</v>
      </c>
      <c r="N18">
        <v>-886470.27</v>
      </c>
      <c r="O18">
        <v>227585.23</v>
      </c>
      <c r="P18">
        <v>2287611.84</v>
      </c>
      <c r="Q18" s="301">
        <v>172703.53</v>
      </c>
      <c r="T18" s="301">
        <v>342510</v>
      </c>
      <c r="V18">
        <v>520006</v>
      </c>
      <c r="Y18">
        <v>282721.13</v>
      </c>
      <c r="Z18">
        <v>6018.54</v>
      </c>
      <c r="AB18" s="244">
        <f t="shared" si="1"/>
        <v>888534.61</v>
      </c>
      <c r="AC18" s="251">
        <f t="shared" si="2"/>
        <v>0</v>
      </c>
      <c r="AD18" s="265">
        <f t="shared" si="3"/>
        <v>888534.61</v>
      </c>
      <c r="AE18" s="266">
        <f t="shared" si="4"/>
        <v>515213.53</v>
      </c>
      <c r="AF18" s="266">
        <f t="shared" si="5"/>
        <v>885951.70000000007</v>
      </c>
      <c r="AG18" s="246">
        <f t="shared" si="6"/>
        <v>-370738.17000000004</v>
      </c>
    </row>
    <row r="19" spans="1:33" x14ac:dyDescent="0.25">
      <c r="A19" s="250" t="s">
        <v>267</v>
      </c>
      <c r="B19" s="250" t="s">
        <v>0</v>
      </c>
      <c r="C19" s="260">
        <v>3845</v>
      </c>
      <c r="D19" s="260" t="s">
        <v>603</v>
      </c>
      <c r="E19" t="s">
        <v>2522</v>
      </c>
      <c r="F19" s="301">
        <v>678517.39</v>
      </c>
      <c r="G19" s="301">
        <v>4840.2</v>
      </c>
      <c r="H19" s="301">
        <v>60254.58</v>
      </c>
      <c r="I19">
        <v>10004</v>
      </c>
      <c r="J19">
        <v>124069.25</v>
      </c>
      <c r="L19" s="301">
        <v>0</v>
      </c>
      <c r="N19">
        <v>-1704007.85</v>
      </c>
      <c r="O19">
        <v>1033.52</v>
      </c>
      <c r="P19">
        <v>2658489.6</v>
      </c>
      <c r="Q19" s="301">
        <v>183212.49</v>
      </c>
      <c r="T19" s="301">
        <v>659130</v>
      </c>
      <c r="U19" s="301">
        <v>10500</v>
      </c>
      <c r="V19">
        <v>715885</v>
      </c>
      <c r="Y19">
        <v>154616.14000000001</v>
      </c>
      <c r="Z19">
        <v>2971.2</v>
      </c>
      <c r="AB19" s="244">
        <f t="shared" si="1"/>
        <v>743612.16999999993</v>
      </c>
      <c r="AC19" s="251">
        <f t="shared" si="2"/>
        <v>0</v>
      </c>
      <c r="AD19" s="265">
        <f t="shared" si="3"/>
        <v>743612.16999999993</v>
      </c>
      <c r="AE19" s="266">
        <f t="shared" si="4"/>
        <v>852842.49</v>
      </c>
      <c r="AF19" s="266">
        <f t="shared" si="5"/>
        <v>808745.67</v>
      </c>
      <c r="AG19" s="246">
        <f t="shared" si="6"/>
        <v>44096.819999999949</v>
      </c>
    </row>
    <row r="20" spans="1:33" x14ac:dyDescent="0.25">
      <c r="A20" s="250" t="s">
        <v>267</v>
      </c>
      <c r="B20" s="250" t="s">
        <v>0</v>
      </c>
      <c r="C20" s="260">
        <v>2875</v>
      </c>
      <c r="D20" s="260" t="s">
        <v>604</v>
      </c>
      <c r="E20" t="s">
        <v>2523</v>
      </c>
      <c r="F20" s="301">
        <v>739102.8</v>
      </c>
      <c r="G20" s="301">
        <v>12597.25</v>
      </c>
      <c r="H20" s="301">
        <v>37106.76</v>
      </c>
      <c r="I20">
        <v>3989819.45</v>
      </c>
      <c r="J20">
        <v>190228.43</v>
      </c>
      <c r="L20" s="301">
        <v>-1618</v>
      </c>
      <c r="N20">
        <v>4501432.5199999996</v>
      </c>
      <c r="O20">
        <v>101444.32</v>
      </c>
      <c r="P20">
        <v>712043.8</v>
      </c>
      <c r="Q20" s="301">
        <v>27847.94</v>
      </c>
      <c r="T20" s="301">
        <v>370470</v>
      </c>
      <c r="V20">
        <v>442584</v>
      </c>
      <c r="Y20">
        <v>198179.56</v>
      </c>
      <c r="Z20">
        <v>44022.33</v>
      </c>
      <c r="AB20" s="244">
        <f t="shared" si="1"/>
        <v>788806.81</v>
      </c>
      <c r="AC20" s="251">
        <f t="shared" si="2"/>
        <v>-1618</v>
      </c>
      <c r="AD20" s="265">
        <f t="shared" si="3"/>
        <v>790424.81</v>
      </c>
      <c r="AE20" s="266">
        <f t="shared" si="4"/>
        <v>398317.94</v>
      </c>
      <c r="AF20" s="266">
        <f t="shared" si="5"/>
        <v>873472.34</v>
      </c>
      <c r="AG20" s="246">
        <f t="shared" si="6"/>
        <v>-475154.39999999997</v>
      </c>
    </row>
    <row r="21" spans="1:33" x14ac:dyDescent="0.25">
      <c r="A21" s="250" t="s">
        <v>267</v>
      </c>
      <c r="B21" s="250" t="s">
        <v>0</v>
      </c>
      <c r="C21" s="260">
        <v>3123</v>
      </c>
      <c r="D21" s="260" t="s">
        <v>605</v>
      </c>
      <c r="E21" t="s">
        <v>2524</v>
      </c>
      <c r="F21" s="301">
        <v>357698.08</v>
      </c>
      <c r="G21" s="301">
        <v>12650.37</v>
      </c>
      <c r="H21" s="301">
        <v>66896.649999999994</v>
      </c>
      <c r="I21">
        <v>150299.76</v>
      </c>
      <c r="J21">
        <v>439806.53</v>
      </c>
      <c r="L21" s="301">
        <v>0</v>
      </c>
      <c r="N21">
        <v>-3086676.26</v>
      </c>
      <c r="O21">
        <v>133623.93</v>
      </c>
      <c r="P21">
        <v>4272663.5999999996</v>
      </c>
      <c r="Q21" s="301">
        <v>50828.68</v>
      </c>
      <c r="T21" s="301">
        <v>445200</v>
      </c>
      <c r="V21">
        <v>502519</v>
      </c>
      <c r="Y21">
        <v>161055.31</v>
      </c>
      <c r="Z21">
        <v>45251.85</v>
      </c>
      <c r="AB21" s="244">
        <f t="shared" si="1"/>
        <v>437245.1</v>
      </c>
      <c r="AC21" s="251">
        <f t="shared" si="2"/>
        <v>0</v>
      </c>
      <c r="AD21" s="265">
        <f t="shared" si="3"/>
        <v>437245.1</v>
      </c>
      <c r="AE21" s="266">
        <f t="shared" si="4"/>
        <v>496028.68</v>
      </c>
      <c r="AF21" s="266">
        <f t="shared" si="5"/>
        <v>684785.89</v>
      </c>
      <c r="AG21" s="246">
        <f t="shared" si="6"/>
        <v>-188757.21000000002</v>
      </c>
    </row>
    <row r="22" spans="1:33" x14ac:dyDescent="0.25">
      <c r="A22" s="250" t="s">
        <v>267</v>
      </c>
      <c r="B22" s="250" t="s">
        <v>0</v>
      </c>
      <c r="C22" s="260">
        <v>3601</v>
      </c>
      <c r="D22" s="260" t="s">
        <v>606</v>
      </c>
      <c r="E22" t="s">
        <v>2525</v>
      </c>
      <c r="F22" s="301">
        <v>718576.55</v>
      </c>
      <c r="G22" s="301">
        <v>839.95</v>
      </c>
      <c r="H22" s="301">
        <v>28954.53</v>
      </c>
      <c r="I22">
        <v>1026927.09</v>
      </c>
      <c r="J22">
        <v>379131.05</v>
      </c>
      <c r="L22" s="301">
        <v>0</v>
      </c>
      <c r="N22">
        <v>284081.45</v>
      </c>
      <c r="O22">
        <v>114076.75</v>
      </c>
      <c r="P22">
        <v>2054348.01</v>
      </c>
      <c r="Q22" s="301">
        <v>90112.5</v>
      </c>
      <c r="T22" s="301">
        <v>356250</v>
      </c>
      <c r="V22">
        <v>414118</v>
      </c>
      <c r="Y22">
        <v>152568.12</v>
      </c>
      <c r="Z22">
        <v>46053.42</v>
      </c>
      <c r="AB22" s="244">
        <f t="shared" si="1"/>
        <v>748371.03</v>
      </c>
      <c r="AC22" s="251">
        <f t="shared" si="2"/>
        <v>0</v>
      </c>
      <c r="AD22" s="265">
        <f t="shared" si="3"/>
        <v>748371.03</v>
      </c>
      <c r="AE22" s="266">
        <f t="shared" si="4"/>
        <v>446362.5</v>
      </c>
      <c r="AF22" s="266">
        <f t="shared" si="5"/>
        <v>708826.16</v>
      </c>
      <c r="AG22" s="246">
        <f t="shared" si="6"/>
        <v>-262463.66000000003</v>
      </c>
    </row>
    <row r="23" spans="1:33" x14ac:dyDescent="0.25">
      <c r="A23" s="250" t="s">
        <v>267</v>
      </c>
      <c r="B23" s="250" t="s">
        <v>0</v>
      </c>
      <c r="C23" s="260">
        <v>3870</v>
      </c>
      <c r="D23" s="260" t="s">
        <v>607</v>
      </c>
      <c r="E23" t="s">
        <v>2586</v>
      </c>
      <c r="F23" s="301">
        <v>1476489.7</v>
      </c>
      <c r="G23" s="301">
        <v>43137.35</v>
      </c>
      <c r="H23" s="301">
        <v>14828.38</v>
      </c>
      <c r="I23">
        <v>4</v>
      </c>
      <c r="J23">
        <v>56523.12</v>
      </c>
      <c r="L23" s="301">
        <v>0</v>
      </c>
      <c r="N23">
        <v>-641799.1</v>
      </c>
      <c r="O23">
        <v>199179.87</v>
      </c>
      <c r="P23">
        <v>2203520.5099999998</v>
      </c>
      <c r="Q23" s="301">
        <v>115773.85</v>
      </c>
      <c r="T23" s="301">
        <v>241860</v>
      </c>
      <c r="U23" s="301">
        <v>100</v>
      </c>
      <c r="V23">
        <v>400024</v>
      </c>
      <c r="Y23">
        <v>81301.399999999994</v>
      </c>
      <c r="Z23">
        <v>14812.83</v>
      </c>
      <c r="AB23" s="244">
        <f t="shared" si="1"/>
        <v>1534455.43</v>
      </c>
      <c r="AC23" s="251">
        <f t="shared" si="2"/>
        <v>0</v>
      </c>
      <c r="AD23" s="265">
        <f t="shared" si="3"/>
        <v>1534455.43</v>
      </c>
      <c r="AE23" s="266">
        <f t="shared" si="4"/>
        <v>357733.85</v>
      </c>
      <c r="AF23" s="266">
        <f t="shared" si="5"/>
        <v>612739.54</v>
      </c>
      <c r="AG23" s="246">
        <f t="shared" si="6"/>
        <v>-255005.69000000006</v>
      </c>
    </row>
    <row r="24" spans="1:33" x14ac:dyDescent="0.25">
      <c r="A24" s="250" t="s">
        <v>271</v>
      </c>
      <c r="B24" s="250" t="s">
        <v>1</v>
      </c>
      <c r="C24" s="260">
        <v>7346</v>
      </c>
      <c r="D24" s="260" t="s">
        <v>608</v>
      </c>
      <c r="E24" t="s">
        <v>2526</v>
      </c>
      <c r="F24" s="301">
        <v>1328685.79</v>
      </c>
      <c r="G24" s="301">
        <v>12400.4</v>
      </c>
      <c r="H24" s="301">
        <v>97637</v>
      </c>
      <c r="I24">
        <v>141271.66</v>
      </c>
      <c r="J24">
        <v>1195693.8400000001</v>
      </c>
      <c r="L24" s="301">
        <v>0</v>
      </c>
      <c r="O24">
        <v>190307.48</v>
      </c>
      <c r="P24">
        <v>2350727.5299999998</v>
      </c>
      <c r="Q24" s="301">
        <v>496197.98</v>
      </c>
      <c r="R24" s="301">
        <v>492000</v>
      </c>
      <c r="T24" s="301">
        <v>532815.6</v>
      </c>
      <c r="U24" s="301">
        <v>240000</v>
      </c>
      <c r="V24">
        <v>645876.6</v>
      </c>
      <c r="Y24">
        <v>714384.29</v>
      </c>
      <c r="Z24">
        <v>90461.61</v>
      </c>
      <c r="AB24" s="244">
        <f t="shared" si="1"/>
        <v>1438723.19</v>
      </c>
      <c r="AC24" s="251">
        <f t="shared" si="2"/>
        <v>0</v>
      </c>
      <c r="AD24" s="265">
        <f t="shared" si="3"/>
        <v>1438723.19</v>
      </c>
      <c r="AE24" s="266">
        <f t="shared" si="4"/>
        <v>1761013.58</v>
      </c>
      <c r="AF24" s="266">
        <f t="shared" si="5"/>
        <v>496138.23000000004</v>
      </c>
      <c r="AG24" s="246">
        <f t="shared" si="6"/>
        <v>1264875.3500000001</v>
      </c>
    </row>
    <row r="25" spans="1:33" x14ac:dyDescent="0.25">
      <c r="A25" s="250" t="s">
        <v>271</v>
      </c>
      <c r="B25" s="250" t="s">
        <v>1</v>
      </c>
      <c r="C25" s="260">
        <v>4269</v>
      </c>
      <c r="D25" s="260" t="s">
        <v>609</v>
      </c>
      <c r="E25" t="s">
        <v>2527</v>
      </c>
      <c r="F25" s="301">
        <v>158151.32999999999</v>
      </c>
      <c r="G25" s="301">
        <v>15524.25</v>
      </c>
      <c r="H25" s="301">
        <v>158948.78</v>
      </c>
      <c r="I25">
        <v>1059025.8500000001</v>
      </c>
      <c r="J25">
        <v>409444.94</v>
      </c>
      <c r="L25" s="301">
        <v>0</v>
      </c>
      <c r="O25">
        <v>-1277237.1599999999</v>
      </c>
      <c r="P25">
        <v>3163898.35</v>
      </c>
      <c r="Q25" s="301">
        <v>320803.61</v>
      </c>
      <c r="T25" s="301">
        <v>406045.5</v>
      </c>
      <c r="V25">
        <v>491337.5</v>
      </c>
      <c r="Y25">
        <v>231556.09</v>
      </c>
      <c r="Z25">
        <v>49171.56</v>
      </c>
      <c r="AB25" s="244">
        <f t="shared" si="1"/>
        <v>332624.36</v>
      </c>
      <c r="AC25" s="251">
        <f t="shared" si="2"/>
        <v>0</v>
      </c>
      <c r="AD25" s="265">
        <f t="shared" si="3"/>
        <v>332624.36</v>
      </c>
      <c r="AE25" s="266">
        <f t="shared" si="4"/>
        <v>726849.11</v>
      </c>
      <c r="AF25" s="266">
        <f t="shared" si="5"/>
        <v>1450722.5000000002</v>
      </c>
      <c r="AG25" s="246">
        <f t="shared" si="6"/>
        <v>-723873.39000000025</v>
      </c>
    </row>
    <row r="26" spans="1:33" x14ac:dyDescent="0.25">
      <c r="A26" s="250" t="s">
        <v>271</v>
      </c>
      <c r="B26" s="250" t="s">
        <v>1</v>
      </c>
      <c r="C26" s="260">
        <v>7452</v>
      </c>
      <c r="D26" s="260" t="s">
        <v>610</v>
      </c>
      <c r="E26" t="s">
        <v>2528</v>
      </c>
      <c r="F26" s="301">
        <v>660130.19999999995</v>
      </c>
      <c r="G26" s="301">
        <v>16910.5</v>
      </c>
      <c r="H26" s="301">
        <v>79947.31</v>
      </c>
      <c r="I26">
        <v>1109379.1000000001</v>
      </c>
      <c r="J26">
        <v>806777.27</v>
      </c>
      <c r="L26" s="301">
        <v>985.1</v>
      </c>
      <c r="O26">
        <v>4774385.92</v>
      </c>
      <c r="P26">
        <v>-2060186.09</v>
      </c>
      <c r="Q26" s="301">
        <v>433474.14</v>
      </c>
      <c r="S26" s="301">
        <v>149.19999999999999</v>
      </c>
      <c r="T26" s="301">
        <v>633163.5</v>
      </c>
      <c r="V26">
        <v>712668.5</v>
      </c>
      <c r="Y26">
        <v>231907.81</v>
      </c>
      <c r="Z26">
        <v>95141.01</v>
      </c>
      <c r="AB26" s="244">
        <f t="shared" si="1"/>
        <v>756988.01</v>
      </c>
      <c r="AC26" s="251">
        <f t="shared" si="2"/>
        <v>985.1</v>
      </c>
      <c r="AD26" s="265">
        <f t="shared" si="3"/>
        <v>756002.91</v>
      </c>
      <c r="AE26" s="266">
        <f t="shared" si="4"/>
        <v>1066786.8400000001</v>
      </c>
      <c r="AF26" s="266">
        <f t="shared" si="5"/>
        <v>772065.14999999991</v>
      </c>
      <c r="AG26" s="246">
        <f t="shared" si="6"/>
        <v>294721.69000000018</v>
      </c>
    </row>
    <row r="27" spans="1:33" x14ac:dyDescent="0.25">
      <c r="A27" s="250" t="s">
        <v>271</v>
      </c>
      <c r="B27" s="250" t="s">
        <v>1</v>
      </c>
      <c r="C27" s="260">
        <v>5116</v>
      </c>
      <c r="D27" s="260" t="s">
        <v>611</v>
      </c>
      <c r="E27" t="s">
        <v>2529</v>
      </c>
      <c r="F27" s="301">
        <v>614271.23</v>
      </c>
      <c r="G27" s="301">
        <v>18326.82</v>
      </c>
      <c r="H27" s="301">
        <v>81719.360000000001</v>
      </c>
      <c r="I27">
        <v>421091.93</v>
      </c>
      <c r="J27">
        <v>482333.41</v>
      </c>
      <c r="L27" s="301">
        <v>0</v>
      </c>
      <c r="O27">
        <v>-1207265.58</v>
      </c>
      <c r="P27">
        <v>2920599.11</v>
      </c>
      <c r="Q27" s="301">
        <v>385442.73</v>
      </c>
      <c r="R27" s="301">
        <v>-25200</v>
      </c>
      <c r="T27" s="301">
        <v>620531.69999999995</v>
      </c>
      <c r="V27">
        <v>708876.7</v>
      </c>
      <c r="Y27">
        <v>283020.69</v>
      </c>
      <c r="Z27">
        <v>55127.82</v>
      </c>
      <c r="AB27" s="244">
        <f t="shared" si="1"/>
        <v>714317.40999999992</v>
      </c>
      <c r="AC27" s="251">
        <f t="shared" si="2"/>
        <v>0</v>
      </c>
      <c r="AD27" s="265">
        <f t="shared" si="3"/>
        <v>714317.40999999992</v>
      </c>
      <c r="AE27" s="266">
        <f t="shared" si="4"/>
        <v>980774.42999999993</v>
      </c>
      <c r="AF27" s="266">
        <f t="shared" si="5"/>
        <v>1039717.3200000001</v>
      </c>
      <c r="AG27" s="246">
        <f t="shared" si="6"/>
        <v>-58942.89000000013</v>
      </c>
    </row>
    <row r="28" spans="1:33" x14ac:dyDescent="0.25">
      <c r="A28" s="250" t="s">
        <v>271</v>
      </c>
      <c r="B28" s="250" t="s">
        <v>1</v>
      </c>
      <c r="C28" s="260">
        <v>3330</v>
      </c>
      <c r="D28" s="260" t="s">
        <v>612</v>
      </c>
      <c r="E28" t="s">
        <v>2530</v>
      </c>
      <c r="F28" s="301">
        <v>579985.68000000005</v>
      </c>
      <c r="G28" s="301">
        <v>4073.36</v>
      </c>
      <c r="H28" s="301">
        <v>40405.17</v>
      </c>
      <c r="I28">
        <v>476387.18</v>
      </c>
      <c r="J28">
        <v>242332.57</v>
      </c>
      <c r="L28" s="301">
        <v>0</v>
      </c>
      <c r="O28">
        <v>67100.94</v>
      </c>
      <c r="P28">
        <v>1187021.07</v>
      </c>
      <c r="Q28" s="301">
        <v>310777.73</v>
      </c>
      <c r="T28" s="301">
        <v>668818.5</v>
      </c>
      <c r="V28">
        <v>744280.5</v>
      </c>
      <c r="Y28">
        <v>88847.95</v>
      </c>
      <c r="Z28">
        <v>35793.03</v>
      </c>
      <c r="AB28" s="244">
        <f t="shared" si="1"/>
        <v>624464.21000000008</v>
      </c>
      <c r="AC28" s="251">
        <f t="shared" si="2"/>
        <v>0</v>
      </c>
      <c r="AD28" s="265">
        <f t="shared" si="3"/>
        <v>624464.21000000008</v>
      </c>
      <c r="AE28" s="266">
        <f t="shared" si="4"/>
        <v>979596.23</v>
      </c>
      <c r="AF28" s="266">
        <f t="shared" si="5"/>
        <v>1047025.2099999998</v>
      </c>
      <c r="AG28" s="246">
        <f t="shared" si="6"/>
        <v>-67428.979999999865</v>
      </c>
    </row>
    <row r="29" spans="1:33" x14ac:dyDescent="0.25">
      <c r="A29" s="250" t="s">
        <v>271</v>
      </c>
      <c r="B29" s="250" t="s">
        <v>1</v>
      </c>
      <c r="C29" s="260">
        <v>3774</v>
      </c>
      <c r="D29" s="260" t="s">
        <v>613</v>
      </c>
      <c r="E29" t="s">
        <v>2531</v>
      </c>
      <c r="F29" s="301">
        <v>508014.02</v>
      </c>
      <c r="G29" s="301">
        <v>34765.79</v>
      </c>
      <c r="H29" s="301">
        <v>82349.31</v>
      </c>
      <c r="I29">
        <v>720455.93</v>
      </c>
      <c r="J29">
        <v>327524.40000000002</v>
      </c>
      <c r="L29" s="301">
        <v>0</v>
      </c>
      <c r="O29">
        <v>-1254309.06</v>
      </c>
      <c r="P29">
        <v>2650223.29</v>
      </c>
      <c r="Q29" s="301">
        <v>355594.48</v>
      </c>
      <c r="R29" s="301">
        <v>162000</v>
      </c>
      <c r="T29" s="301">
        <v>449988</v>
      </c>
      <c r="U29" s="301">
        <v>7750</v>
      </c>
      <c r="V29">
        <v>475854</v>
      </c>
      <c r="Y29">
        <v>139233.85</v>
      </c>
      <c r="Z29">
        <v>40249.410000000003</v>
      </c>
      <c r="AB29" s="244">
        <f t="shared" si="1"/>
        <v>625129.12000000011</v>
      </c>
      <c r="AC29" s="251">
        <f t="shared" si="2"/>
        <v>0</v>
      </c>
      <c r="AD29" s="265">
        <f t="shared" si="3"/>
        <v>625129.12000000011</v>
      </c>
      <c r="AE29" s="266">
        <f t="shared" si="4"/>
        <v>975332.48</v>
      </c>
      <c r="AF29" s="266">
        <f t="shared" si="5"/>
        <v>868921.48</v>
      </c>
      <c r="AG29" s="246">
        <f t="shared" si="6"/>
        <v>106411</v>
      </c>
    </row>
    <row r="30" spans="1:33" x14ac:dyDescent="0.25">
      <c r="A30" s="250" t="s">
        <v>271</v>
      </c>
      <c r="B30" s="250" t="s">
        <v>1</v>
      </c>
      <c r="C30" s="260">
        <v>2996</v>
      </c>
      <c r="D30" s="260" t="s">
        <v>614</v>
      </c>
      <c r="E30" t="s">
        <v>2532</v>
      </c>
      <c r="F30" s="301">
        <v>366287.09</v>
      </c>
      <c r="G30" s="301">
        <v>16791</v>
      </c>
      <c r="H30" s="301">
        <v>160155.04</v>
      </c>
      <c r="I30">
        <v>1864293.29</v>
      </c>
      <c r="J30">
        <v>117554.24000000001</v>
      </c>
      <c r="L30" s="301">
        <v>0</v>
      </c>
      <c r="O30">
        <v>899513.53</v>
      </c>
      <c r="P30">
        <v>1714501.17</v>
      </c>
      <c r="Q30" s="301">
        <v>285768.8</v>
      </c>
      <c r="T30" s="301">
        <v>189870</v>
      </c>
      <c r="V30">
        <v>262939</v>
      </c>
      <c r="Y30">
        <v>213140.41</v>
      </c>
      <c r="Z30">
        <v>43193.43</v>
      </c>
      <c r="AB30" s="244">
        <f t="shared" si="1"/>
        <v>543233.13</v>
      </c>
      <c r="AC30" s="251">
        <f t="shared" si="2"/>
        <v>0</v>
      </c>
      <c r="AD30" s="265">
        <f t="shared" si="3"/>
        <v>543233.13</v>
      </c>
      <c r="AE30" s="266">
        <f t="shared" si="4"/>
        <v>475638.8</v>
      </c>
      <c r="AF30" s="266">
        <f t="shared" si="5"/>
        <v>655337.26</v>
      </c>
      <c r="AG30" s="246">
        <f t="shared" si="6"/>
        <v>-179698.46000000002</v>
      </c>
    </row>
    <row r="31" spans="1:33" x14ac:dyDescent="0.25">
      <c r="A31" s="250" t="s">
        <v>271</v>
      </c>
      <c r="B31" s="250" t="s">
        <v>1</v>
      </c>
      <c r="C31" s="260">
        <v>6600</v>
      </c>
      <c r="D31" s="260" t="s">
        <v>615</v>
      </c>
      <c r="E31" t="s">
        <v>2533</v>
      </c>
      <c r="F31" s="301">
        <v>671730.79</v>
      </c>
      <c r="G31" s="301">
        <v>1541.2</v>
      </c>
      <c r="H31" s="301">
        <v>64131.44</v>
      </c>
      <c r="I31">
        <v>652136.66</v>
      </c>
      <c r="J31">
        <v>580678.34</v>
      </c>
      <c r="L31" s="301">
        <v>0</v>
      </c>
      <c r="O31">
        <v>-559634.57999999996</v>
      </c>
      <c r="P31">
        <v>2482860.59</v>
      </c>
      <c r="Q31" s="301">
        <v>394668.79</v>
      </c>
      <c r="T31" s="301">
        <v>623190</v>
      </c>
      <c r="V31">
        <v>676356</v>
      </c>
      <c r="Y31">
        <v>196520.21</v>
      </c>
      <c r="Z31">
        <v>61206.06</v>
      </c>
      <c r="AB31" s="244">
        <f t="shared" si="1"/>
        <v>737403.42999999993</v>
      </c>
      <c r="AC31" s="251">
        <f t="shared" si="2"/>
        <v>0</v>
      </c>
      <c r="AD31" s="265">
        <f t="shared" si="3"/>
        <v>737403.42999999993</v>
      </c>
      <c r="AE31" s="266">
        <f t="shared" si="4"/>
        <v>1017858.79</v>
      </c>
      <c r="AF31" s="266">
        <f t="shared" si="5"/>
        <v>519272.84</v>
      </c>
      <c r="AG31" s="246">
        <f t="shared" si="6"/>
        <v>498585.95</v>
      </c>
    </row>
    <row r="32" spans="1:33" x14ac:dyDescent="0.25">
      <c r="A32" s="250" t="s">
        <v>271</v>
      </c>
      <c r="B32" s="250" t="s">
        <v>1</v>
      </c>
      <c r="C32" s="260">
        <v>2814</v>
      </c>
      <c r="D32" s="260" t="s">
        <v>616</v>
      </c>
      <c r="E32" t="s">
        <v>2534</v>
      </c>
      <c r="F32" s="301">
        <v>287909.32</v>
      </c>
      <c r="G32" s="301">
        <v>1165.79</v>
      </c>
      <c r="H32" s="301">
        <v>55865.11</v>
      </c>
      <c r="I32">
        <v>509469.41</v>
      </c>
      <c r="J32">
        <v>245594.33</v>
      </c>
      <c r="L32" s="301">
        <v>3660</v>
      </c>
      <c r="O32">
        <v>-1024908.52</v>
      </c>
      <c r="P32">
        <v>2102364.12</v>
      </c>
      <c r="Q32" s="301">
        <v>205806.74</v>
      </c>
      <c r="T32" s="301">
        <v>390789</v>
      </c>
      <c r="V32">
        <v>422088</v>
      </c>
      <c r="W32">
        <v>1500</v>
      </c>
      <c r="Y32">
        <v>94768.19</v>
      </c>
      <c r="Z32">
        <v>32351.19</v>
      </c>
      <c r="AB32" s="244">
        <f t="shared" si="1"/>
        <v>344940.22</v>
      </c>
      <c r="AC32" s="251">
        <f t="shared" si="2"/>
        <v>3660</v>
      </c>
      <c r="AD32" s="265">
        <f t="shared" si="3"/>
        <v>341280.22</v>
      </c>
      <c r="AE32" s="266">
        <f t="shared" si="4"/>
        <v>596595.74</v>
      </c>
      <c r="AF32" s="266">
        <f t="shared" si="5"/>
        <v>934082.27</v>
      </c>
      <c r="AG32" s="246">
        <f t="shared" si="6"/>
        <v>-337486.53</v>
      </c>
    </row>
    <row r="33" spans="1:33" x14ac:dyDescent="0.25">
      <c r="A33" s="250" t="s">
        <v>271</v>
      </c>
      <c r="B33" s="250" t="s">
        <v>1</v>
      </c>
      <c r="C33" s="260">
        <v>5791</v>
      </c>
      <c r="D33" s="260" t="s">
        <v>617</v>
      </c>
      <c r="E33" t="s">
        <v>2535</v>
      </c>
      <c r="F33" s="301">
        <v>245713.92000000001</v>
      </c>
      <c r="G33" s="301">
        <v>4231.46</v>
      </c>
      <c r="H33" s="301">
        <v>143224.47</v>
      </c>
      <c r="I33">
        <v>491818.57</v>
      </c>
      <c r="J33">
        <v>522347.18</v>
      </c>
      <c r="L33" s="301">
        <v>0</v>
      </c>
      <c r="O33">
        <v>435199.93</v>
      </c>
      <c r="P33">
        <v>923152.19</v>
      </c>
      <c r="Q33" s="301">
        <v>346762.7</v>
      </c>
      <c r="T33" s="301">
        <v>618007.80000000005</v>
      </c>
      <c r="V33">
        <v>708307.8</v>
      </c>
      <c r="Y33">
        <v>100643.13</v>
      </c>
      <c r="Z33">
        <v>51486.09</v>
      </c>
      <c r="AB33" s="244">
        <f t="shared" si="1"/>
        <v>393169.85</v>
      </c>
      <c r="AC33" s="251">
        <f t="shared" si="2"/>
        <v>0</v>
      </c>
      <c r="AD33" s="265">
        <f t="shared" si="3"/>
        <v>393169.85</v>
      </c>
      <c r="AE33" s="266">
        <f t="shared" si="4"/>
        <v>964770.5</v>
      </c>
      <c r="AF33" s="266">
        <f t="shared" si="5"/>
        <v>550707.38</v>
      </c>
      <c r="AG33" s="246">
        <f t="shared" si="6"/>
        <v>414063.12</v>
      </c>
    </row>
    <row r="34" spans="1:33" x14ac:dyDescent="0.25">
      <c r="A34" s="250" t="s">
        <v>271</v>
      </c>
      <c r="B34" s="250" t="s">
        <v>1</v>
      </c>
      <c r="C34" s="260">
        <v>5865</v>
      </c>
      <c r="D34" s="260" t="s">
        <v>618</v>
      </c>
      <c r="E34" t="s">
        <v>2536</v>
      </c>
      <c r="F34" s="301">
        <v>728376.82</v>
      </c>
      <c r="G34" s="301">
        <v>528</v>
      </c>
      <c r="H34" s="301">
        <v>129328.32000000001</v>
      </c>
      <c r="I34">
        <v>1121053.8400000001</v>
      </c>
      <c r="J34">
        <v>359182.39</v>
      </c>
      <c r="L34" s="301">
        <v>0</v>
      </c>
      <c r="O34">
        <v>-387706.44</v>
      </c>
      <c r="P34">
        <v>2548141.21</v>
      </c>
      <c r="Q34" s="301">
        <v>439138.44</v>
      </c>
      <c r="R34" s="301">
        <v>144000</v>
      </c>
      <c r="T34" s="301">
        <v>439780.5</v>
      </c>
      <c r="V34">
        <v>532439.5</v>
      </c>
      <c r="Y34">
        <v>182370.69</v>
      </c>
      <c r="Z34">
        <v>81774.149999999994</v>
      </c>
      <c r="AB34" s="244">
        <f t="shared" si="1"/>
        <v>858233.1399999999</v>
      </c>
      <c r="AC34" s="251">
        <f t="shared" si="2"/>
        <v>0</v>
      </c>
      <c r="AD34" s="265">
        <f t="shared" si="3"/>
        <v>858233.1399999999</v>
      </c>
      <c r="AE34" s="266">
        <f t="shared" si="4"/>
        <v>1022918.94</v>
      </c>
      <c r="AF34" s="266">
        <f t="shared" si="5"/>
        <v>860437.02</v>
      </c>
      <c r="AG34" s="246">
        <f t="shared" si="6"/>
        <v>162481.91999999993</v>
      </c>
    </row>
    <row r="35" spans="1:33" x14ac:dyDescent="0.25">
      <c r="A35" s="250" t="s">
        <v>271</v>
      </c>
      <c r="B35" s="250" t="s">
        <v>1</v>
      </c>
      <c r="C35" s="260">
        <v>4329</v>
      </c>
      <c r="D35" s="260" t="s">
        <v>619</v>
      </c>
      <c r="E35" t="s">
        <v>2589</v>
      </c>
      <c r="F35" s="301">
        <v>489090.75</v>
      </c>
      <c r="G35" s="301">
        <v>3452.2</v>
      </c>
      <c r="H35" s="301">
        <v>153541.42000000001</v>
      </c>
      <c r="I35">
        <v>580798.76</v>
      </c>
      <c r="J35">
        <v>391505.46</v>
      </c>
      <c r="L35" s="301">
        <v>0</v>
      </c>
      <c r="O35">
        <v>2384.6999999999998</v>
      </c>
      <c r="P35">
        <v>1650244.41</v>
      </c>
      <c r="Q35" s="301">
        <v>281553.84999999998</v>
      </c>
      <c r="T35" s="301">
        <v>383740.5</v>
      </c>
      <c r="V35">
        <v>414082.5</v>
      </c>
      <c r="Y35">
        <v>202401.75</v>
      </c>
      <c r="Z35">
        <v>45850.62</v>
      </c>
      <c r="AB35" s="244">
        <f t="shared" si="1"/>
        <v>646084.37</v>
      </c>
      <c r="AC35" s="251">
        <f t="shared" si="2"/>
        <v>0</v>
      </c>
      <c r="AD35" s="265">
        <f t="shared" si="3"/>
        <v>646084.37</v>
      </c>
      <c r="AE35" s="266">
        <f t="shared" si="4"/>
        <v>665294.35</v>
      </c>
      <c r="AF35" s="266">
        <f t="shared" si="5"/>
        <v>796584.34</v>
      </c>
      <c r="AG35" s="246">
        <f t="shared" si="6"/>
        <v>-131289.99</v>
      </c>
    </row>
    <row r="36" spans="1:33" x14ac:dyDescent="0.25">
      <c r="A36" s="250" t="s">
        <v>274</v>
      </c>
      <c r="B36" s="250" t="s">
        <v>2</v>
      </c>
      <c r="C36" s="260">
        <v>1955</v>
      </c>
      <c r="D36" s="260" t="s">
        <v>620</v>
      </c>
      <c r="E36" t="s">
        <v>2537</v>
      </c>
      <c r="F36" s="301">
        <v>571898.86</v>
      </c>
      <c r="G36" s="301">
        <v>18242.439999999999</v>
      </c>
      <c r="H36" s="301">
        <v>45713.2</v>
      </c>
      <c r="I36">
        <v>49359.14</v>
      </c>
      <c r="J36">
        <v>321749.68</v>
      </c>
      <c r="L36" s="301">
        <v>0</v>
      </c>
      <c r="O36">
        <v>-1192470.8400000001</v>
      </c>
      <c r="P36">
        <v>1948644.79</v>
      </c>
      <c r="Q36" s="301">
        <v>314915.31</v>
      </c>
      <c r="R36" s="301">
        <v>54000</v>
      </c>
      <c r="U36" s="301">
        <v>21080</v>
      </c>
      <c r="V36">
        <v>52887</v>
      </c>
      <c r="Y36">
        <v>31328.74</v>
      </c>
      <c r="Z36">
        <v>16990.2</v>
      </c>
      <c r="AB36" s="244">
        <f t="shared" si="1"/>
        <v>635854.49999999988</v>
      </c>
      <c r="AC36" s="251">
        <f t="shared" si="2"/>
        <v>0</v>
      </c>
      <c r="AD36" s="265">
        <f t="shared" si="3"/>
        <v>635854.49999999988</v>
      </c>
      <c r="AE36" s="266">
        <f t="shared" si="4"/>
        <v>389995.31</v>
      </c>
      <c r="AF36" s="266">
        <f t="shared" si="5"/>
        <v>662334.87</v>
      </c>
      <c r="AG36" s="246">
        <f t="shared" si="6"/>
        <v>-272339.56</v>
      </c>
    </row>
    <row r="37" spans="1:33" x14ac:dyDescent="0.25">
      <c r="A37" s="250" t="s">
        <v>274</v>
      </c>
      <c r="B37" s="250" t="s">
        <v>2</v>
      </c>
      <c r="C37" s="260">
        <v>4228</v>
      </c>
      <c r="D37" s="260" t="s">
        <v>621</v>
      </c>
      <c r="E37" t="s">
        <v>2538</v>
      </c>
      <c r="F37" s="301">
        <v>872468.45</v>
      </c>
      <c r="G37" s="301">
        <v>44257.71</v>
      </c>
      <c r="H37" s="301">
        <v>89450.92</v>
      </c>
      <c r="I37">
        <v>135387.97</v>
      </c>
      <c r="J37">
        <v>1008648.63</v>
      </c>
      <c r="L37" s="301">
        <v>0</v>
      </c>
      <c r="N37">
        <v>-425491.18</v>
      </c>
      <c r="P37">
        <v>2125603</v>
      </c>
      <c r="Q37" s="301">
        <v>709845.32</v>
      </c>
      <c r="S37" s="301">
        <v>240.35</v>
      </c>
      <c r="U37" s="301">
        <v>57160</v>
      </c>
      <c r="V37">
        <v>72046</v>
      </c>
      <c r="Y37">
        <v>107565.51</v>
      </c>
      <c r="Z37">
        <v>9732.2999999999993</v>
      </c>
      <c r="AB37" s="244">
        <f t="shared" si="1"/>
        <v>1006177.08</v>
      </c>
      <c r="AC37" s="251">
        <f t="shared" si="2"/>
        <v>0</v>
      </c>
      <c r="AD37" s="265">
        <f t="shared" si="3"/>
        <v>1006177.08</v>
      </c>
      <c r="AE37" s="266">
        <f t="shared" si="4"/>
        <v>767245.66999999993</v>
      </c>
      <c r="AF37" s="266">
        <f t="shared" si="5"/>
        <v>101205.94</v>
      </c>
      <c r="AG37" s="246">
        <f t="shared" si="6"/>
        <v>666039.73</v>
      </c>
    </row>
    <row r="38" spans="1:33" x14ac:dyDescent="0.25">
      <c r="A38" s="250" t="s">
        <v>274</v>
      </c>
      <c r="B38" s="250" t="s">
        <v>2</v>
      </c>
      <c r="C38" s="260">
        <v>1245</v>
      </c>
      <c r="D38" s="260" t="s">
        <v>622</v>
      </c>
      <c r="E38" t="s">
        <v>2539</v>
      </c>
      <c r="F38" s="301">
        <v>354236.34</v>
      </c>
      <c r="G38" s="301">
        <v>2016</v>
      </c>
      <c r="H38" s="301">
        <v>29339.05</v>
      </c>
      <c r="I38">
        <v>6653.18</v>
      </c>
      <c r="J38">
        <v>279900.71000000002</v>
      </c>
      <c r="O38">
        <v>-1156596.79</v>
      </c>
      <c r="P38">
        <v>1917883.16</v>
      </c>
      <c r="Q38" s="301">
        <v>52625.7</v>
      </c>
      <c r="R38" s="301">
        <v>48000</v>
      </c>
      <c r="V38">
        <v>96402</v>
      </c>
      <c r="Y38">
        <v>48714.05</v>
      </c>
      <c r="Z38">
        <v>10960.74</v>
      </c>
      <c r="AB38" s="244">
        <f t="shared" si="1"/>
        <v>385591.39</v>
      </c>
      <c r="AC38" s="251">
        <f t="shared" si="2"/>
        <v>0</v>
      </c>
      <c r="AD38" s="265">
        <f t="shared" si="3"/>
        <v>385591.39</v>
      </c>
      <c r="AE38" s="266">
        <f t="shared" si="4"/>
        <v>100625.7</v>
      </c>
      <c r="AF38" s="266">
        <f t="shared" si="5"/>
        <v>189343.81</v>
      </c>
      <c r="AG38" s="246">
        <f t="shared" si="6"/>
        <v>-88718.11</v>
      </c>
    </row>
    <row r="39" spans="1:33" x14ac:dyDescent="0.25">
      <c r="A39" s="250" t="s">
        <v>274</v>
      </c>
      <c r="B39" s="250" t="s">
        <v>2</v>
      </c>
      <c r="C39" s="260">
        <v>5421</v>
      </c>
      <c r="D39" s="260" t="s">
        <v>623</v>
      </c>
      <c r="E39" t="s">
        <v>2540</v>
      </c>
      <c r="F39" s="301">
        <v>1744943.8</v>
      </c>
      <c r="G39" s="301">
        <v>68851.88</v>
      </c>
      <c r="H39" s="301">
        <v>70121.649999999994</v>
      </c>
      <c r="I39">
        <v>226224.1</v>
      </c>
      <c r="J39">
        <v>1083096.55</v>
      </c>
      <c r="L39" s="301">
        <v>-1298</v>
      </c>
      <c r="O39">
        <v>232299.17</v>
      </c>
      <c r="P39">
        <v>2205072.4900000002</v>
      </c>
      <c r="Q39" s="301">
        <v>706846.39</v>
      </c>
      <c r="R39" s="301">
        <v>246000</v>
      </c>
      <c r="U39" s="301">
        <v>77390</v>
      </c>
      <c r="V39">
        <v>52333</v>
      </c>
      <c r="Y39">
        <v>108778.53</v>
      </c>
      <c r="Z39">
        <v>52500.54</v>
      </c>
      <c r="AA39">
        <v>33500</v>
      </c>
      <c r="AB39" s="244">
        <f t="shared" si="1"/>
        <v>1883917.33</v>
      </c>
      <c r="AC39" s="251">
        <f t="shared" si="2"/>
        <v>-1298</v>
      </c>
      <c r="AD39" s="265">
        <f t="shared" si="3"/>
        <v>1885215.33</v>
      </c>
      <c r="AE39" s="266">
        <f t="shared" si="4"/>
        <v>1030236.39</v>
      </c>
      <c r="AF39" s="266">
        <f t="shared" si="5"/>
        <v>156076.78999999998</v>
      </c>
      <c r="AG39" s="246">
        <f t="shared" si="6"/>
        <v>874159.60000000009</v>
      </c>
    </row>
    <row r="40" spans="1:33" x14ac:dyDescent="0.25">
      <c r="A40" s="250" t="s">
        <v>274</v>
      </c>
      <c r="B40" s="250" t="s">
        <v>2</v>
      </c>
      <c r="C40" s="260">
        <v>3481</v>
      </c>
      <c r="D40" s="260" t="s">
        <v>624</v>
      </c>
      <c r="E40" t="s">
        <v>2541</v>
      </c>
      <c r="F40" s="301">
        <v>1291135.57</v>
      </c>
      <c r="G40" s="301">
        <v>33345.300000000003</v>
      </c>
      <c r="H40" s="301">
        <v>88763.839999999997</v>
      </c>
      <c r="I40">
        <v>966019.11</v>
      </c>
      <c r="J40">
        <v>614299.80000000005</v>
      </c>
      <c r="L40" s="301">
        <v>0</v>
      </c>
      <c r="O40">
        <v>941084.37</v>
      </c>
      <c r="P40">
        <v>1879861.02</v>
      </c>
      <c r="Q40" s="301">
        <v>504709.77</v>
      </c>
      <c r="U40" s="301">
        <v>46100</v>
      </c>
      <c r="V40">
        <v>92304</v>
      </c>
      <c r="X40">
        <v>1000</v>
      </c>
      <c r="Y40">
        <v>150365.03</v>
      </c>
      <c r="Z40">
        <v>32772.51</v>
      </c>
      <c r="AB40" s="244">
        <f t="shared" si="1"/>
        <v>1413244.7100000002</v>
      </c>
      <c r="AC40" s="251">
        <f t="shared" si="2"/>
        <v>0</v>
      </c>
      <c r="AD40" s="265">
        <f t="shared" si="3"/>
        <v>1413244.7100000002</v>
      </c>
      <c r="AE40" s="266">
        <f t="shared" si="4"/>
        <v>550809.77</v>
      </c>
      <c r="AF40" s="266">
        <f t="shared" si="5"/>
        <v>247112.07</v>
      </c>
      <c r="AG40" s="246">
        <f t="shared" si="6"/>
        <v>303697.7</v>
      </c>
    </row>
    <row r="41" spans="1:33" x14ac:dyDescent="0.25">
      <c r="A41" s="250" t="s">
        <v>274</v>
      </c>
      <c r="B41" s="250" t="s">
        <v>2</v>
      </c>
      <c r="C41" s="260">
        <v>3499</v>
      </c>
      <c r="D41" s="260" t="s">
        <v>625</v>
      </c>
      <c r="E41" t="s">
        <v>2542</v>
      </c>
      <c r="F41" s="301">
        <v>1219528.1499999999</v>
      </c>
      <c r="G41" s="301">
        <v>13834.85</v>
      </c>
      <c r="H41" s="301">
        <v>139337.34</v>
      </c>
      <c r="I41">
        <v>533138.16</v>
      </c>
      <c r="J41">
        <v>-29412.91</v>
      </c>
      <c r="L41" s="301">
        <v>0</v>
      </c>
      <c r="O41">
        <v>-2231512.4500000002</v>
      </c>
      <c r="P41">
        <v>3832429.73</v>
      </c>
      <c r="Q41" s="301">
        <v>524404.03</v>
      </c>
      <c r="U41" s="301">
        <v>14440</v>
      </c>
      <c r="V41">
        <v>53383</v>
      </c>
      <c r="Y41">
        <v>70087.39</v>
      </c>
      <c r="Z41">
        <v>33465.33</v>
      </c>
      <c r="AB41" s="244">
        <f t="shared" si="1"/>
        <v>1372700.34</v>
      </c>
      <c r="AC41" s="251">
        <f t="shared" si="2"/>
        <v>0</v>
      </c>
      <c r="AD41" s="265">
        <f t="shared" si="3"/>
        <v>1372700.34</v>
      </c>
      <c r="AE41" s="266">
        <f t="shared" si="4"/>
        <v>538844.03</v>
      </c>
      <c r="AF41" s="266">
        <f t="shared" si="5"/>
        <v>276441.53999999998</v>
      </c>
      <c r="AG41" s="246">
        <f t="shared" si="6"/>
        <v>262402.49000000005</v>
      </c>
    </row>
    <row r="42" spans="1:33" x14ac:dyDescent="0.25">
      <c r="A42" s="250" t="s">
        <v>274</v>
      </c>
      <c r="B42" s="250" t="s">
        <v>2</v>
      </c>
      <c r="C42" s="260">
        <v>1888</v>
      </c>
      <c r="D42" s="260" t="s">
        <v>626</v>
      </c>
      <c r="E42" t="s">
        <v>2543</v>
      </c>
      <c r="F42" s="301">
        <v>624966.31000000006</v>
      </c>
      <c r="G42" s="301">
        <v>15990.3</v>
      </c>
      <c r="H42" s="301">
        <v>63131.839999999997</v>
      </c>
      <c r="I42">
        <v>55930.45</v>
      </c>
      <c r="J42">
        <v>1488628.9</v>
      </c>
      <c r="L42" s="301">
        <v>255</v>
      </c>
      <c r="O42">
        <v>178726.14</v>
      </c>
      <c r="P42">
        <v>1975418.72</v>
      </c>
      <c r="Q42" s="301">
        <v>331631.73</v>
      </c>
      <c r="U42" s="301">
        <v>35700</v>
      </c>
      <c r="V42">
        <v>54190</v>
      </c>
      <c r="Y42">
        <v>90268.23</v>
      </c>
      <c r="Z42">
        <v>49675.56</v>
      </c>
      <c r="AB42" s="244">
        <f t="shared" si="1"/>
        <v>704088.45000000007</v>
      </c>
      <c r="AC42" s="251">
        <f t="shared" si="2"/>
        <v>255</v>
      </c>
      <c r="AD42" s="265">
        <f t="shared" si="3"/>
        <v>703833.45000000007</v>
      </c>
      <c r="AE42" s="266">
        <f t="shared" si="4"/>
        <v>367331.73</v>
      </c>
      <c r="AF42" s="266">
        <f t="shared" si="5"/>
        <v>156935.72</v>
      </c>
      <c r="AG42" s="246">
        <f t="shared" si="6"/>
        <v>210396.00999999998</v>
      </c>
    </row>
    <row r="43" spans="1:33" x14ac:dyDescent="0.25">
      <c r="A43" s="250" t="s">
        <v>274</v>
      </c>
      <c r="B43" s="250" t="s">
        <v>2</v>
      </c>
      <c r="C43" s="260">
        <v>1651</v>
      </c>
      <c r="D43" s="260" t="s">
        <v>627</v>
      </c>
      <c r="E43" t="s">
        <v>2544</v>
      </c>
      <c r="F43" s="301">
        <v>628443.73</v>
      </c>
      <c r="G43" s="301">
        <v>12191.25</v>
      </c>
      <c r="H43" s="301">
        <v>29469.91</v>
      </c>
      <c r="I43">
        <v>131042.18</v>
      </c>
      <c r="J43">
        <v>248464.04</v>
      </c>
      <c r="O43">
        <v>-632740.78</v>
      </c>
      <c r="P43">
        <v>1580455.21</v>
      </c>
      <c r="Q43" s="301">
        <v>237385.25</v>
      </c>
      <c r="U43" s="301">
        <v>19600</v>
      </c>
      <c r="V43">
        <v>38070</v>
      </c>
      <c r="Y43">
        <v>44100.55</v>
      </c>
      <c r="Z43">
        <v>14668.02</v>
      </c>
      <c r="AA43">
        <v>24500</v>
      </c>
      <c r="AB43" s="244">
        <f t="shared" si="1"/>
        <v>670104.89</v>
      </c>
      <c r="AC43" s="251">
        <f t="shared" si="2"/>
        <v>0</v>
      </c>
      <c r="AD43" s="265">
        <f t="shared" si="3"/>
        <v>670104.89</v>
      </c>
      <c r="AE43" s="266">
        <f t="shared" si="4"/>
        <v>256985.25</v>
      </c>
      <c r="AF43" s="266">
        <f t="shared" si="5"/>
        <v>194133.78999999998</v>
      </c>
      <c r="AG43" s="246">
        <f t="shared" si="6"/>
        <v>62851.460000000021</v>
      </c>
    </row>
    <row r="44" spans="1:33" x14ac:dyDescent="0.25">
      <c r="A44" s="250" t="s">
        <v>274</v>
      </c>
      <c r="B44" s="250" t="s">
        <v>2</v>
      </c>
      <c r="C44" s="260">
        <v>3959</v>
      </c>
      <c r="D44" s="260" t="s">
        <v>628</v>
      </c>
      <c r="E44" t="s">
        <v>2545</v>
      </c>
      <c r="F44" s="301">
        <v>1130876.42</v>
      </c>
      <c r="G44" s="301">
        <v>28865.4</v>
      </c>
      <c r="H44" s="301">
        <v>79511.399999999994</v>
      </c>
      <c r="I44">
        <v>270040.68</v>
      </c>
      <c r="J44">
        <v>575963.62</v>
      </c>
      <c r="L44" s="301">
        <v>0</v>
      </c>
      <c r="O44">
        <v>-806757</v>
      </c>
      <c r="P44">
        <v>2583577.5299999998</v>
      </c>
      <c r="Q44" s="301">
        <v>512370.56</v>
      </c>
      <c r="U44" s="301">
        <v>48740</v>
      </c>
      <c r="V44">
        <v>44567</v>
      </c>
      <c r="Y44">
        <v>94348.57</v>
      </c>
      <c r="Z44">
        <v>50208</v>
      </c>
      <c r="AB44" s="244">
        <f t="shared" si="1"/>
        <v>1239253.2199999997</v>
      </c>
      <c r="AC44" s="251">
        <f t="shared" si="2"/>
        <v>0</v>
      </c>
      <c r="AD44" s="265">
        <f t="shared" si="3"/>
        <v>1239253.2199999997</v>
      </c>
      <c r="AE44" s="266">
        <f t="shared" si="4"/>
        <v>561110.56000000006</v>
      </c>
      <c r="AF44" s="266">
        <f t="shared" si="5"/>
        <v>121338.57</v>
      </c>
      <c r="AG44" s="246">
        <f t="shared" si="6"/>
        <v>439771.99000000005</v>
      </c>
    </row>
    <row r="45" spans="1:33" x14ac:dyDescent="0.25">
      <c r="A45" s="250" t="s">
        <v>274</v>
      </c>
      <c r="B45" s="250" t="s">
        <v>2</v>
      </c>
      <c r="C45" s="260">
        <v>2503</v>
      </c>
      <c r="D45" s="260" t="s">
        <v>629</v>
      </c>
      <c r="E45" t="s">
        <v>2546</v>
      </c>
      <c r="F45" s="301">
        <v>414328.54</v>
      </c>
      <c r="G45" s="301">
        <v>16367.02</v>
      </c>
      <c r="H45" s="301">
        <v>13417.28</v>
      </c>
      <c r="I45">
        <v>172343.51</v>
      </c>
      <c r="J45">
        <v>557449.1</v>
      </c>
      <c r="O45">
        <v>-597802.64</v>
      </c>
      <c r="P45">
        <v>1850667.12</v>
      </c>
      <c r="Q45" s="301">
        <v>64125.3</v>
      </c>
      <c r="V45">
        <v>51194</v>
      </c>
      <c r="Y45">
        <v>32996.49</v>
      </c>
      <c r="Z45">
        <v>14493.84</v>
      </c>
      <c r="AB45" s="244">
        <f t="shared" si="1"/>
        <v>444112.84</v>
      </c>
      <c r="AC45" s="251">
        <f t="shared" si="2"/>
        <v>0</v>
      </c>
      <c r="AD45" s="265">
        <f t="shared" si="3"/>
        <v>444112.84</v>
      </c>
      <c r="AE45" s="266">
        <f t="shared" si="4"/>
        <v>64125.3</v>
      </c>
      <c r="AF45" s="266">
        <f t="shared" si="5"/>
        <v>189123.57</v>
      </c>
      <c r="AG45" s="246">
        <f t="shared" si="6"/>
        <v>-124998.27</v>
      </c>
    </row>
    <row r="46" spans="1:33" x14ac:dyDescent="0.25">
      <c r="A46" s="250" t="s">
        <v>274</v>
      </c>
      <c r="B46" s="250" t="s">
        <v>2</v>
      </c>
      <c r="C46" s="260">
        <v>3619</v>
      </c>
      <c r="D46" s="260" t="s">
        <v>630</v>
      </c>
      <c r="E46" t="s">
        <v>2547</v>
      </c>
      <c r="F46" s="301">
        <v>469080.91</v>
      </c>
      <c r="G46" s="301">
        <v>4820.92</v>
      </c>
      <c r="H46" s="301">
        <v>91389.46</v>
      </c>
      <c r="I46">
        <v>205142.86</v>
      </c>
      <c r="J46">
        <v>64309.2</v>
      </c>
      <c r="L46" s="301">
        <v>0</v>
      </c>
      <c r="O46">
        <v>-2437920.06</v>
      </c>
      <c r="P46">
        <v>3139393.79</v>
      </c>
      <c r="Q46" s="301">
        <v>539819.32999999996</v>
      </c>
      <c r="U46" s="301">
        <v>30800</v>
      </c>
      <c r="V46">
        <v>73132</v>
      </c>
      <c r="Y46">
        <v>214552.87</v>
      </c>
      <c r="Z46">
        <v>32514.84</v>
      </c>
      <c r="AB46" s="244">
        <f t="shared" si="1"/>
        <v>565291.28999999992</v>
      </c>
      <c r="AC46" s="251">
        <f t="shared" si="2"/>
        <v>0</v>
      </c>
      <c r="AD46" s="265">
        <f t="shared" si="3"/>
        <v>565291.28999999992</v>
      </c>
      <c r="AE46" s="266">
        <f t="shared" si="4"/>
        <v>570619.32999999996</v>
      </c>
      <c r="AF46" s="266">
        <f t="shared" si="5"/>
        <v>98684.329999999987</v>
      </c>
      <c r="AG46" s="246">
        <f t="shared" si="6"/>
        <v>471935</v>
      </c>
    </row>
    <row r="47" spans="1:33" x14ac:dyDescent="0.25">
      <c r="A47" s="250" t="s">
        <v>274</v>
      </c>
      <c r="B47" s="250" t="s">
        <v>2</v>
      </c>
      <c r="C47" s="260">
        <v>2593</v>
      </c>
      <c r="D47" s="260" t="s">
        <v>631</v>
      </c>
      <c r="E47" t="s">
        <v>2548</v>
      </c>
      <c r="F47" s="301">
        <v>99450.17</v>
      </c>
      <c r="G47" s="301">
        <v>162203</v>
      </c>
      <c r="H47" s="301">
        <v>60365.5</v>
      </c>
      <c r="I47">
        <v>117284.07</v>
      </c>
      <c r="J47">
        <v>758987.96</v>
      </c>
      <c r="O47">
        <v>-1471123.4</v>
      </c>
      <c r="P47">
        <v>2592803.14</v>
      </c>
      <c r="Q47" s="301">
        <v>216128.13</v>
      </c>
      <c r="T47" s="301">
        <v>234000</v>
      </c>
      <c r="V47">
        <v>276252</v>
      </c>
      <c r="Y47">
        <v>23210.55</v>
      </c>
      <c r="Z47">
        <v>32254.62</v>
      </c>
      <c r="AB47" s="244">
        <f t="shared" si="1"/>
        <v>322018.67</v>
      </c>
      <c r="AC47" s="251">
        <f t="shared" si="2"/>
        <v>0</v>
      </c>
      <c r="AD47" s="265">
        <f t="shared" si="3"/>
        <v>322018.67</v>
      </c>
      <c r="AE47" s="266">
        <f t="shared" si="4"/>
        <v>450128.13</v>
      </c>
      <c r="AF47" s="266">
        <f t="shared" si="5"/>
        <v>320199.71000000002</v>
      </c>
      <c r="AG47" s="246">
        <f t="shared" si="6"/>
        <v>129928.41999999998</v>
      </c>
    </row>
    <row r="48" spans="1:33" x14ac:dyDescent="0.25">
      <c r="A48" s="250" t="s">
        <v>274</v>
      </c>
      <c r="B48" s="250" t="s">
        <v>2</v>
      </c>
      <c r="C48" s="260">
        <v>1622</v>
      </c>
      <c r="D48" s="260" t="s">
        <v>632</v>
      </c>
      <c r="E48" t="s">
        <v>2549</v>
      </c>
      <c r="F48" s="301">
        <v>353620.54</v>
      </c>
      <c r="G48" s="301">
        <v>2950</v>
      </c>
      <c r="H48" s="301">
        <v>84308.43</v>
      </c>
      <c r="I48">
        <v>106412.18</v>
      </c>
      <c r="J48">
        <v>269065.59000000003</v>
      </c>
      <c r="O48">
        <v>-1312356.77</v>
      </c>
      <c r="P48">
        <v>2213150.63</v>
      </c>
      <c r="Q48" s="301">
        <v>31678.18</v>
      </c>
      <c r="T48" s="301">
        <v>174540</v>
      </c>
      <c r="U48" s="301">
        <v>3000</v>
      </c>
      <c r="V48">
        <v>193654</v>
      </c>
      <c r="Y48">
        <v>68942.78</v>
      </c>
      <c r="Z48">
        <v>12908.52</v>
      </c>
      <c r="AB48" s="244">
        <f t="shared" si="1"/>
        <v>440878.97</v>
      </c>
      <c r="AC48" s="251">
        <f t="shared" si="2"/>
        <v>0</v>
      </c>
      <c r="AD48" s="265">
        <f t="shared" si="3"/>
        <v>440878.97</v>
      </c>
      <c r="AE48" s="266">
        <f t="shared" si="4"/>
        <v>209218.18</v>
      </c>
      <c r="AF48" s="266">
        <f t="shared" si="5"/>
        <v>331717.17</v>
      </c>
      <c r="AG48" s="246">
        <f t="shared" si="6"/>
        <v>-122498.98999999999</v>
      </c>
    </row>
    <row r="49" spans="1:33" x14ac:dyDescent="0.25">
      <c r="A49" s="250" t="s">
        <v>274</v>
      </c>
      <c r="B49" s="250" t="s">
        <v>2</v>
      </c>
      <c r="C49" s="260">
        <v>2164</v>
      </c>
      <c r="D49" s="260" t="s">
        <v>633</v>
      </c>
      <c r="E49" t="s">
        <v>2550</v>
      </c>
      <c r="F49" s="301">
        <v>622330.81000000006</v>
      </c>
      <c r="H49" s="301">
        <v>8172.61</v>
      </c>
      <c r="I49">
        <v>1355403.94</v>
      </c>
      <c r="J49">
        <v>514550.34</v>
      </c>
      <c r="O49">
        <v>449672.36</v>
      </c>
      <c r="P49">
        <v>2118686.35</v>
      </c>
      <c r="Q49" s="301">
        <v>13023.47</v>
      </c>
      <c r="V49">
        <v>8057</v>
      </c>
      <c r="Y49">
        <v>8803.4</v>
      </c>
      <c r="Z49">
        <v>42514.080000000002</v>
      </c>
      <c r="AB49" s="244">
        <f t="shared" si="1"/>
        <v>630503.42000000004</v>
      </c>
      <c r="AC49" s="251">
        <f t="shared" si="2"/>
        <v>0</v>
      </c>
      <c r="AD49" s="265">
        <f t="shared" si="3"/>
        <v>630503.42000000004</v>
      </c>
      <c r="AE49" s="266">
        <f t="shared" si="4"/>
        <v>13023.47</v>
      </c>
      <c r="AF49" s="266">
        <f t="shared" si="5"/>
        <v>275505.30000000005</v>
      </c>
      <c r="AG49" s="246">
        <f t="shared" si="6"/>
        <v>-262481.83000000007</v>
      </c>
    </row>
    <row r="50" spans="1:33" x14ac:dyDescent="0.25">
      <c r="A50" s="250" t="s">
        <v>277</v>
      </c>
      <c r="B50" s="250" t="s">
        <v>3</v>
      </c>
      <c r="C50" s="260">
        <v>5944</v>
      </c>
      <c r="D50" s="260" t="s">
        <v>634</v>
      </c>
      <c r="E50" t="s">
        <v>2551</v>
      </c>
      <c r="F50" s="301">
        <v>1267031.95</v>
      </c>
      <c r="G50" s="301">
        <v>0</v>
      </c>
      <c r="H50" s="301">
        <v>11617.98</v>
      </c>
      <c r="I50">
        <v>742650.75</v>
      </c>
      <c r="J50">
        <v>326684.39</v>
      </c>
      <c r="L50" s="301">
        <v>0</v>
      </c>
      <c r="O50">
        <v>-1516994.6</v>
      </c>
      <c r="P50">
        <v>3206691.97</v>
      </c>
      <c r="Q50" s="301">
        <v>733809.98</v>
      </c>
      <c r="R50" s="301">
        <v>444000</v>
      </c>
      <c r="T50" s="301">
        <v>674016</v>
      </c>
      <c r="V50">
        <v>792848</v>
      </c>
      <c r="W50">
        <v>6650</v>
      </c>
      <c r="Y50">
        <v>232445.36</v>
      </c>
      <c r="Z50">
        <v>61804.92</v>
      </c>
      <c r="AB50" s="244">
        <f t="shared" si="1"/>
        <v>1278649.93</v>
      </c>
      <c r="AC50" s="251">
        <f t="shared" si="2"/>
        <v>0</v>
      </c>
      <c r="AD50" s="265">
        <f t="shared" si="3"/>
        <v>1278649.93</v>
      </c>
      <c r="AE50" s="266">
        <f t="shared" si="4"/>
        <v>1851825.98</v>
      </c>
      <c r="AF50" s="266">
        <f t="shared" si="5"/>
        <v>59374.48</v>
      </c>
      <c r="AG50" s="246">
        <f t="shared" si="6"/>
        <v>1792451.5</v>
      </c>
    </row>
    <row r="51" spans="1:33" x14ac:dyDescent="0.25">
      <c r="A51" s="250" t="s">
        <v>277</v>
      </c>
      <c r="B51" s="250" t="s">
        <v>3</v>
      </c>
      <c r="C51" s="260">
        <v>5439</v>
      </c>
      <c r="D51" s="260" t="s">
        <v>635</v>
      </c>
      <c r="E51" t="s">
        <v>2552</v>
      </c>
      <c r="F51" s="301">
        <v>1409593.42</v>
      </c>
      <c r="G51" s="301">
        <v>37700</v>
      </c>
      <c r="H51" s="301">
        <v>110711.33</v>
      </c>
      <c r="I51">
        <v>4</v>
      </c>
      <c r="J51">
        <v>963487.69</v>
      </c>
      <c r="L51" s="301">
        <v>0</v>
      </c>
      <c r="O51">
        <v>-305371.67</v>
      </c>
      <c r="P51">
        <v>2598703.46</v>
      </c>
      <c r="Q51" s="301">
        <v>794794.86</v>
      </c>
      <c r="T51" s="301">
        <v>669826.5</v>
      </c>
      <c r="V51">
        <v>872703.3</v>
      </c>
      <c r="Y51">
        <v>157309.1</v>
      </c>
      <c r="Z51">
        <v>100544.31</v>
      </c>
      <c r="AB51" s="244">
        <f t="shared" si="1"/>
        <v>1558004.75</v>
      </c>
      <c r="AC51" s="251">
        <f t="shared" si="2"/>
        <v>0</v>
      </c>
      <c r="AD51" s="265">
        <f t="shared" si="3"/>
        <v>1558004.75</v>
      </c>
      <c r="AE51" s="266">
        <f t="shared" si="4"/>
        <v>1464621.3599999999</v>
      </c>
      <c r="AF51" s="266">
        <f t="shared" si="5"/>
        <v>1093748.28</v>
      </c>
      <c r="AG51" s="246">
        <f t="shared" si="6"/>
        <v>370873.07999999984</v>
      </c>
    </row>
    <row r="52" spans="1:33" x14ac:dyDescent="0.25">
      <c r="A52" s="250" t="s">
        <v>277</v>
      </c>
      <c r="B52" s="250" t="s">
        <v>3</v>
      </c>
      <c r="C52" s="260">
        <v>3683</v>
      </c>
      <c r="D52" s="260" t="s">
        <v>636</v>
      </c>
      <c r="E52" t="s">
        <v>2553</v>
      </c>
      <c r="F52" s="301">
        <v>864058.3</v>
      </c>
      <c r="G52" s="301">
        <v>84890</v>
      </c>
      <c r="H52" s="301">
        <v>58304.14</v>
      </c>
      <c r="I52">
        <v>69613.17</v>
      </c>
      <c r="J52">
        <v>317096.71999999997</v>
      </c>
      <c r="L52" s="301">
        <v>0</v>
      </c>
      <c r="O52">
        <v>-1239132.3899999999</v>
      </c>
      <c r="P52">
        <v>2341456.5299999998</v>
      </c>
      <c r="Q52" s="301">
        <v>640530.12</v>
      </c>
      <c r="T52" s="301">
        <v>204340.5</v>
      </c>
      <c r="V52">
        <v>334437.90000000002</v>
      </c>
      <c r="Y52">
        <v>85338.53</v>
      </c>
      <c r="Z52">
        <v>55031</v>
      </c>
      <c r="AB52" s="244">
        <f t="shared" si="1"/>
        <v>1007252.4400000001</v>
      </c>
      <c r="AC52" s="251">
        <f t="shared" si="2"/>
        <v>0</v>
      </c>
      <c r="AD52" s="265">
        <f t="shared" si="3"/>
        <v>1007252.4400000001</v>
      </c>
      <c r="AE52" s="266">
        <f t="shared" si="4"/>
        <v>844870.62</v>
      </c>
      <c r="AF52" s="266">
        <f t="shared" si="5"/>
        <v>1130556.71</v>
      </c>
      <c r="AG52" s="246">
        <f t="shared" si="6"/>
        <v>-285686.08999999997</v>
      </c>
    </row>
    <row r="53" spans="1:33" x14ac:dyDescent="0.25">
      <c r="A53" s="250" t="s">
        <v>277</v>
      </c>
      <c r="B53" s="250" t="s">
        <v>3</v>
      </c>
      <c r="C53" s="260">
        <v>10514</v>
      </c>
      <c r="D53" s="260" t="s">
        <v>637</v>
      </c>
      <c r="E53" t="s">
        <v>2554</v>
      </c>
      <c r="F53" s="301">
        <v>878911.82</v>
      </c>
      <c r="G53" s="301">
        <v>12000</v>
      </c>
      <c r="H53" s="301">
        <v>147627.32</v>
      </c>
      <c r="I53">
        <v>1592263.69</v>
      </c>
      <c r="J53">
        <v>540180.07999999996</v>
      </c>
      <c r="L53" s="301">
        <v>0</v>
      </c>
      <c r="O53">
        <v>1591516.98</v>
      </c>
      <c r="P53">
        <v>1574485.41</v>
      </c>
      <c r="Q53" s="301">
        <v>1292007.68</v>
      </c>
      <c r="T53" s="301">
        <v>373542.6</v>
      </c>
      <c r="V53">
        <v>640687.6</v>
      </c>
      <c r="X53">
        <v>4060</v>
      </c>
      <c r="Y53">
        <v>725208</v>
      </c>
      <c r="Z53">
        <v>99539.16</v>
      </c>
      <c r="AB53" s="244">
        <f t="shared" si="1"/>
        <v>1038539.1399999999</v>
      </c>
      <c r="AC53" s="251">
        <f t="shared" si="2"/>
        <v>0</v>
      </c>
      <c r="AD53" s="265">
        <f t="shared" si="3"/>
        <v>1038539.1399999999</v>
      </c>
      <c r="AE53" s="266">
        <f t="shared" si="4"/>
        <v>1665550.2799999998</v>
      </c>
      <c r="AF53" s="266">
        <f t="shared" si="5"/>
        <v>474807.43000000005</v>
      </c>
      <c r="AG53" s="246">
        <f t="shared" si="6"/>
        <v>1190742.8499999996</v>
      </c>
    </row>
    <row r="54" spans="1:33" x14ac:dyDescent="0.25">
      <c r="A54" s="250" t="s">
        <v>277</v>
      </c>
      <c r="B54" s="250" t="s">
        <v>3</v>
      </c>
      <c r="C54" s="260">
        <v>1578</v>
      </c>
      <c r="D54" s="260" t="s">
        <v>638</v>
      </c>
      <c r="E54" t="s">
        <v>2555</v>
      </c>
      <c r="F54" s="301">
        <v>802936.56</v>
      </c>
      <c r="G54" s="301">
        <v>0</v>
      </c>
      <c r="H54" s="301">
        <v>30934.77</v>
      </c>
      <c r="I54">
        <v>2</v>
      </c>
      <c r="J54">
        <v>219339.08</v>
      </c>
      <c r="L54" s="301">
        <v>0</v>
      </c>
      <c r="O54">
        <v>-658340.94999999995</v>
      </c>
      <c r="P54">
        <v>1566508.7</v>
      </c>
      <c r="Q54" s="301">
        <v>345738.38</v>
      </c>
      <c r="T54" s="301">
        <v>451629</v>
      </c>
      <c r="V54">
        <v>523034</v>
      </c>
      <c r="Y54">
        <v>40010.1</v>
      </c>
      <c r="Z54">
        <v>26978.62</v>
      </c>
      <c r="AB54" s="244">
        <f t="shared" si="1"/>
        <v>833871.33000000007</v>
      </c>
      <c r="AC54" s="251">
        <f t="shared" si="2"/>
        <v>0</v>
      </c>
      <c r="AD54" s="265">
        <f t="shared" si="3"/>
        <v>833871.33000000007</v>
      </c>
      <c r="AE54" s="266">
        <f t="shared" si="4"/>
        <v>797367.38</v>
      </c>
      <c r="AF54" s="266">
        <f t="shared" si="5"/>
        <v>1469494.76</v>
      </c>
      <c r="AG54" s="246">
        <f t="shared" si="6"/>
        <v>-672127.38</v>
      </c>
    </row>
    <row r="55" spans="1:33" x14ac:dyDescent="0.25">
      <c r="A55" s="250" t="s">
        <v>277</v>
      </c>
      <c r="B55" s="250" t="s">
        <v>3</v>
      </c>
      <c r="C55" s="260">
        <v>3503</v>
      </c>
      <c r="D55" s="260" t="s">
        <v>639</v>
      </c>
      <c r="E55" t="s">
        <v>2556</v>
      </c>
      <c r="F55" s="301">
        <v>502385</v>
      </c>
      <c r="G55" s="301">
        <v>13000</v>
      </c>
      <c r="H55" s="301">
        <v>34829.300000000003</v>
      </c>
      <c r="I55">
        <v>10677.2</v>
      </c>
      <c r="J55">
        <v>197250.19</v>
      </c>
      <c r="L55" s="301">
        <v>0</v>
      </c>
      <c r="O55">
        <v>-1961778.62</v>
      </c>
      <c r="P55">
        <v>2534998.48</v>
      </c>
      <c r="Q55" s="301">
        <v>492691.12</v>
      </c>
      <c r="R55" s="301">
        <v>102000</v>
      </c>
      <c r="T55" s="301">
        <v>699201</v>
      </c>
      <c r="V55">
        <v>812488</v>
      </c>
      <c r="W55">
        <v>960</v>
      </c>
      <c r="X55">
        <v>3100</v>
      </c>
      <c r="Y55">
        <v>187463.17</v>
      </c>
      <c r="Z55">
        <v>31934.12</v>
      </c>
      <c r="AB55" s="244">
        <f t="shared" si="1"/>
        <v>550214.30000000005</v>
      </c>
      <c r="AC55" s="251">
        <f t="shared" si="2"/>
        <v>0</v>
      </c>
      <c r="AD55" s="265">
        <f t="shared" si="3"/>
        <v>550214.30000000005</v>
      </c>
      <c r="AE55" s="266">
        <f t="shared" si="4"/>
        <v>1293892.1200000001</v>
      </c>
      <c r="AF55" s="266">
        <f t="shared" si="5"/>
        <v>590022.72</v>
      </c>
      <c r="AG55" s="246">
        <f t="shared" si="6"/>
        <v>703869.40000000014</v>
      </c>
    </row>
    <row r="56" spans="1:33" x14ac:dyDescent="0.25">
      <c r="A56" s="250" t="s">
        <v>277</v>
      </c>
      <c r="B56" s="250" t="s">
        <v>3</v>
      </c>
      <c r="C56" s="260">
        <v>5709</v>
      </c>
      <c r="D56" s="260" t="s">
        <v>640</v>
      </c>
      <c r="E56" t="s">
        <v>2557</v>
      </c>
      <c r="F56" s="301">
        <v>1284479.54</v>
      </c>
      <c r="G56" s="301">
        <v>0</v>
      </c>
      <c r="H56" s="301">
        <v>49176.86</v>
      </c>
      <c r="I56">
        <v>141690.95000000001</v>
      </c>
      <c r="J56">
        <v>300860.24</v>
      </c>
      <c r="L56" s="301">
        <v>0</v>
      </c>
      <c r="O56">
        <v>-1442957.02</v>
      </c>
      <c r="P56">
        <v>2415193.5099999998</v>
      </c>
      <c r="Q56" s="301">
        <v>729559.58</v>
      </c>
      <c r="R56" s="301">
        <v>552000</v>
      </c>
      <c r="T56" s="301">
        <v>424431</v>
      </c>
      <c r="V56">
        <v>577226</v>
      </c>
      <c r="X56">
        <v>7818</v>
      </c>
      <c r="Y56">
        <v>207302.14</v>
      </c>
      <c r="Z56">
        <v>32258.34</v>
      </c>
      <c r="AB56" s="244">
        <f t="shared" si="1"/>
        <v>1333656.4000000001</v>
      </c>
      <c r="AC56" s="251">
        <f t="shared" si="2"/>
        <v>0</v>
      </c>
      <c r="AD56" s="265">
        <f t="shared" si="3"/>
        <v>1333656.4000000001</v>
      </c>
      <c r="AE56" s="266">
        <f t="shared" si="4"/>
        <v>1705990.58</v>
      </c>
      <c r="AF56" s="266">
        <f t="shared" si="5"/>
        <v>1035945.29</v>
      </c>
      <c r="AG56" s="246">
        <f t="shared" si="6"/>
        <v>670045.29</v>
      </c>
    </row>
    <row r="57" spans="1:33" x14ac:dyDescent="0.25">
      <c r="A57" s="250" t="s">
        <v>277</v>
      </c>
      <c r="B57" s="250" t="s">
        <v>3</v>
      </c>
      <c r="C57" s="260">
        <v>2754</v>
      </c>
      <c r="D57" s="260" t="s">
        <v>641</v>
      </c>
      <c r="E57" t="s">
        <v>2558</v>
      </c>
      <c r="F57" s="301">
        <v>507845</v>
      </c>
      <c r="G57" s="301">
        <v>0</v>
      </c>
      <c r="H57" s="301">
        <v>3207.51</v>
      </c>
      <c r="I57">
        <v>123575.96</v>
      </c>
      <c r="J57">
        <v>174185.81</v>
      </c>
      <c r="L57" s="301">
        <v>0</v>
      </c>
      <c r="O57">
        <v>-736954.99</v>
      </c>
      <c r="P57">
        <v>1430245.31</v>
      </c>
      <c r="Q57" s="301">
        <v>389030.12</v>
      </c>
      <c r="T57" s="301">
        <v>452196</v>
      </c>
      <c r="V57">
        <v>533164</v>
      </c>
      <c r="Y57">
        <v>80571.17</v>
      </c>
      <c r="Z57">
        <v>53309.99</v>
      </c>
      <c r="AB57" s="244">
        <f t="shared" si="1"/>
        <v>511052.51</v>
      </c>
      <c r="AC57" s="251">
        <f t="shared" si="2"/>
        <v>0</v>
      </c>
      <c r="AD57" s="265">
        <f t="shared" si="3"/>
        <v>511052.51</v>
      </c>
      <c r="AE57" s="266">
        <f t="shared" si="4"/>
        <v>841226.12</v>
      </c>
      <c r="AF57" s="266">
        <f t="shared" si="5"/>
        <v>824604.48</v>
      </c>
      <c r="AG57" s="246">
        <f t="shared" si="6"/>
        <v>16621.640000000014</v>
      </c>
    </row>
    <row r="58" spans="1:33" x14ac:dyDescent="0.25">
      <c r="A58" s="250" t="s">
        <v>277</v>
      </c>
      <c r="B58" s="250" t="s">
        <v>3</v>
      </c>
      <c r="C58" s="260">
        <v>5299</v>
      </c>
      <c r="D58" s="260" t="s">
        <v>642</v>
      </c>
      <c r="E58" t="s">
        <v>2559</v>
      </c>
      <c r="F58" s="301">
        <v>608925.86</v>
      </c>
      <c r="G58" s="301">
        <v>92670</v>
      </c>
      <c r="H58" s="301">
        <v>77145.81</v>
      </c>
      <c r="I58">
        <v>3</v>
      </c>
      <c r="J58">
        <v>1316163.58</v>
      </c>
      <c r="L58" s="301">
        <v>0</v>
      </c>
      <c r="O58">
        <v>-1115672.76</v>
      </c>
      <c r="P58">
        <v>2897338.69</v>
      </c>
      <c r="Q58" s="301">
        <v>742503.27</v>
      </c>
      <c r="R58" s="301">
        <v>305996.43</v>
      </c>
      <c r="T58" s="301">
        <v>472132.5</v>
      </c>
      <c r="V58">
        <v>561136.5</v>
      </c>
      <c r="Y58">
        <v>448372.17</v>
      </c>
      <c r="Z58">
        <v>96381.21</v>
      </c>
      <c r="AB58" s="244">
        <f t="shared" si="1"/>
        <v>778741.66999999993</v>
      </c>
      <c r="AC58" s="251">
        <f t="shared" si="2"/>
        <v>0</v>
      </c>
      <c r="AD58" s="265">
        <f t="shared" si="3"/>
        <v>778741.66999999993</v>
      </c>
      <c r="AE58" s="266">
        <f t="shared" si="4"/>
        <v>1520632.2</v>
      </c>
      <c r="AF58" s="266">
        <f t="shared" si="5"/>
        <v>667045.16</v>
      </c>
      <c r="AG58" s="246">
        <f t="shared" si="6"/>
        <v>853587.03999999992</v>
      </c>
    </row>
    <row r="59" spans="1:33" x14ac:dyDescent="0.25">
      <c r="A59" s="250" t="s">
        <v>277</v>
      </c>
      <c r="B59" s="250" t="s">
        <v>3</v>
      </c>
      <c r="C59" s="260">
        <v>3522</v>
      </c>
      <c r="D59" s="260" t="s">
        <v>643</v>
      </c>
      <c r="E59" t="s">
        <v>2560</v>
      </c>
      <c r="F59" s="301">
        <v>644005.56000000006</v>
      </c>
      <c r="G59" s="301">
        <v>64320</v>
      </c>
      <c r="H59" s="301">
        <v>147617.24</v>
      </c>
      <c r="I59">
        <v>2</v>
      </c>
      <c r="J59">
        <v>267435.48</v>
      </c>
      <c r="L59" s="301">
        <v>0</v>
      </c>
      <c r="O59">
        <v>-2546398.81</v>
      </c>
      <c r="P59">
        <v>3457082.1</v>
      </c>
      <c r="Q59" s="301">
        <v>489572.04</v>
      </c>
      <c r="T59" s="301">
        <v>422671.5</v>
      </c>
      <c r="V59">
        <v>495817.5</v>
      </c>
      <c r="Y59">
        <v>145724.44</v>
      </c>
      <c r="Z59">
        <v>16454.61</v>
      </c>
      <c r="AB59" s="244">
        <f t="shared" si="1"/>
        <v>855942.8</v>
      </c>
      <c r="AC59" s="251">
        <f t="shared" si="2"/>
        <v>0</v>
      </c>
      <c r="AD59" s="265">
        <f t="shared" si="3"/>
        <v>855942.8</v>
      </c>
      <c r="AE59" s="266">
        <f t="shared" si="4"/>
        <v>912243.54</v>
      </c>
      <c r="AF59" s="266">
        <f t="shared" si="5"/>
        <v>1105889.8799999999</v>
      </c>
      <c r="AG59" s="246">
        <f t="shared" si="6"/>
        <v>-193646.33999999985</v>
      </c>
    </row>
    <row r="60" spans="1:33" x14ac:dyDescent="0.25">
      <c r="A60" s="250" t="s">
        <v>277</v>
      </c>
      <c r="B60" s="250" t="s">
        <v>3</v>
      </c>
      <c r="C60" s="260">
        <v>3001</v>
      </c>
      <c r="D60" s="260" t="s">
        <v>644</v>
      </c>
      <c r="E60" t="s">
        <v>2561</v>
      </c>
      <c r="F60" s="301">
        <v>321882.68</v>
      </c>
      <c r="G60" s="301">
        <v>0</v>
      </c>
      <c r="H60" s="301">
        <v>5420</v>
      </c>
      <c r="I60">
        <v>850466.12</v>
      </c>
      <c r="J60">
        <v>212841.39</v>
      </c>
      <c r="L60" s="301">
        <v>0</v>
      </c>
      <c r="O60">
        <v>895830.26</v>
      </c>
      <c r="P60">
        <v>339109.18</v>
      </c>
      <c r="Q60" s="301">
        <v>491767.46</v>
      </c>
      <c r="T60" s="301">
        <v>266626.5</v>
      </c>
      <c r="V60">
        <v>416700.5</v>
      </c>
      <c r="Y60">
        <v>105753</v>
      </c>
      <c r="Z60">
        <v>23494.71</v>
      </c>
      <c r="AB60" s="244">
        <f t="shared" si="1"/>
        <v>327302.68</v>
      </c>
      <c r="AC60" s="251">
        <f t="shared" si="2"/>
        <v>0</v>
      </c>
      <c r="AD60" s="265">
        <f t="shared" si="3"/>
        <v>327302.68</v>
      </c>
      <c r="AE60" s="266">
        <f t="shared" si="4"/>
        <v>758393.96</v>
      </c>
      <c r="AF60" s="266">
        <f t="shared" si="5"/>
        <v>657996.54999999993</v>
      </c>
      <c r="AG60" s="246">
        <f t="shared" si="6"/>
        <v>100397.41000000003</v>
      </c>
    </row>
    <row r="61" spans="1:33" x14ac:dyDescent="0.25">
      <c r="A61" s="250" t="s">
        <v>277</v>
      </c>
      <c r="B61" s="250" t="s">
        <v>3</v>
      </c>
      <c r="C61" s="260">
        <v>1241</v>
      </c>
      <c r="D61" s="260" t="s">
        <v>645</v>
      </c>
      <c r="E61" t="s">
        <v>2562</v>
      </c>
      <c r="F61" s="301">
        <v>367741.26</v>
      </c>
      <c r="G61" s="301">
        <v>0</v>
      </c>
      <c r="H61" s="301">
        <v>108000.97</v>
      </c>
      <c r="I61">
        <v>998631.84</v>
      </c>
      <c r="J61">
        <v>85715.83</v>
      </c>
      <c r="L61" s="301">
        <v>0</v>
      </c>
      <c r="O61">
        <v>-149423.48000000001</v>
      </c>
      <c r="P61">
        <v>1695206.85</v>
      </c>
      <c r="Q61" s="301">
        <v>340245.37</v>
      </c>
      <c r="T61" s="301">
        <v>289023</v>
      </c>
      <c r="V61">
        <v>412840.85</v>
      </c>
      <c r="Y61">
        <v>117271.23</v>
      </c>
      <c r="Z61">
        <v>26874.76</v>
      </c>
      <c r="AB61" s="244">
        <f t="shared" si="1"/>
        <v>475742.23</v>
      </c>
      <c r="AC61" s="251">
        <f t="shared" si="2"/>
        <v>0</v>
      </c>
      <c r="AD61" s="265">
        <f t="shared" si="3"/>
        <v>475742.23</v>
      </c>
      <c r="AE61" s="266">
        <f t="shared" si="4"/>
        <v>629268.37</v>
      </c>
      <c r="AF61" s="266">
        <f t="shared" si="5"/>
        <v>545948.21</v>
      </c>
      <c r="AG61" s="246">
        <f t="shared" si="6"/>
        <v>83320.160000000033</v>
      </c>
    </row>
    <row r="62" spans="1:33" x14ac:dyDescent="0.25">
      <c r="A62" s="250" t="s">
        <v>277</v>
      </c>
      <c r="B62" s="250" t="s">
        <v>3</v>
      </c>
      <c r="C62" s="260">
        <v>3625</v>
      </c>
      <c r="D62" s="260" t="s">
        <v>646</v>
      </c>
      <c r="E62" t="s">
        <v>2563</v>
      </c>
      <c r="F62" s="301">
        <v>803796.47</v>
      </c>
      <c r="G62" s="301">
        <v>0</v>
      </c>
      <c r="H62" s="301">
        <v>80337.259999999995</v>
      </c>
      <c r="I62">
        <v>69242.880000000005</v>
      </c>
      <c r="J62">
        <v>325548.01</v>
      </c>
      <c r="L62" s="301">
        <v>0</v>
      </c>
      <c r="O62">
        <v>-1672131.34</v>
      </c>
      <c r="P62">
        <v>2729343.72</v>
      </c>
      <c r="Q62" s="301">
        <v>570690.19999999995</v>
      </c>
      <c r="T62" s="301">
        <v>405378</v>
      </c>
      <c r="V62">
        <v>540804.19999999995</v>
      </c>
      <c r="Y62">
        <v>125181.71</v>
      </c>
      <c r="Z62">
        <v>45185.79</v>
      </c>
      <c r="AB62" s="244">
        <f t="shared" si="1"/>
        <v>884133.73</v>
      </c>
      <c r="AC62" s="251">
        <f t="shared" si="2"/>
        <v>0</v>
      </c>
      <c r="AD62" s="265">
        <f t="shared" si="3"/>
        <v>884133.73</v>
      </c>
      <c r="AE62" s="266">
        <f t="shared" si="4"/>
        <v>976068.2</v>
      </c>
      <c r="AF62" s="266">
        <f t="shared" si="5"/>
        <v>556986.84</v>
      </c>
      <c r="AG62" s="246">
        <f t="shared" si="6"/>
        <v>419081.36</v>
      </c>
    </row>
    <row r="63" spans="1:33" x14ac:dyDescent="0.25">
      <c r="A63" s="250" t="s">
        <v>277</v>
      </c>
      <c r="B63" s="250" t="s">
        <v>3</v>
      </c>
      <c r="C63" s="260">
        <v>6304</v>
      </c>
      <c r="D63" s="260" t="s">
        <v>647</v>
      </c>
      <c r="E63" t="s">
        <v>2564</v>
      </c>
      <c r="F63" s="301">
        <v>1323612.44</v>
      </c>
      <c r="G63" s="301">
        <v>0</v>
      </c>
      <c r="H63" s="301">
        <v>80903.55</v>
      </c>
      <c r="I63">
        <v>3</v>
      </c>
      <c r="J63">
        <v>484421.67</v>
      </c>
      <c r="L63" s="301">
        <v>0</v>
      </c>
      <c r="O63">
        <v>-1672022.51</v>
      </c>
      <c r="P63">
        <v>3207310.61</v>
      </c>
      <c r="Q63" s="301">
        <v>735452.39</v>
      </c>
      <c r="T63" s="301">
        <v>736239</v>
      </c>
      <c r="V63">
        <v>827812.6</v>
      </c>
      <c r="Y63">
        <v>170974.34</v>
      </c>
      <c r="Z63">
        <v>33751.89</v>
      </c>
      <c r="AB63" s="244">
        <f t="shared" si="1"/>
        <v>1404515.99</v>
      </c>
      <c r="AC63" s="251">
        <f t="shared" si="2"/>
        <v>0</v>
      </c>
      <c r="AD63" s="265">
        <f t="shared" si="3"/>
        <v>1404515.99</v>
      </c>
      <c r="AE63" s="266">
        <f t="shared" si="4"/>
        <v>1471691.3900000001</v>
      </c>
      <c r="AF63" s="266">
        <f t="shared" si="5"/>
        <v>711171.7</v>
      </c>
      <c r="AG63" s="246">
        <f t="shared" si="6"/>
        <v>760519.69000000018</v>
      </c>
    </row>
    <row r="64" spans="1:33" x14ac:dyDescent="0.25">
      <c r="A64" s="250" t="s">
        <v>277</v>
      </c>
      <c r="B64" s="250" t="s">
        <v>3</v>
      </c>
      <c r="C64" s="260">
        <v>4738</v>
      </c>
      <c r="D64" s="260" t="s">
        <v>648</v>
      </c>
      <c r="E64" t="s">
        <v>2565</v>
      </c>
      <c r="F64" s="301">
        <v>1179402.69</v>
      </c>
      <c r="G64" s="301">
        <v>17160</v>
      </c>
      <c r="H64" s="301">
        <v>151105.85</v>
      </c>
      <c r="I64">
        <v>1063773.28</v>
      </c>
      <c r="J64">
        <v>373492.74</v>
      </c>
      <c r="L64" s="301">
        <v>0</v>
      </c>
      <c r="O64">
        <v>-22224.27</v>
      </c>
      <c r="P64">
        <v>2601971.02</v>
      </c>
      <c r="Q64" s="301">
        <v>648574.43999999994</v>
      </c>
      <c r="T64" s="301">
        <v>410172</v>
      </c>
      <c r="V64">
        <v>518538</v>
      </c>
      <c r="X64">
        <v>4060</v>
      </c>
      <c r="Y64">
        <v>187895.7</v>
      </c>
      <c r="Z64">
        <v>47589.93</v>
      </c>
      <c r="AB64" s="244">
        <f t="shared" si="1"/>
        <v>1347668.54</v>
      </c>
      <c r="AC64" s="251">
        <f t="shared" si="2"/>
        <v>0</v>
      </c>
      <c r="AD64" s="265">
        <f t="shared" si="3"/>
        <v>1347668.54</v>
      </c>
      <c r="AE64" s="266">
        <f t="shared" si="4"/>
        <v>1058746.44</v>
      </c>
      <c r="AF64" s="266">
        <f t="shared" si="5"/>
        <v>1032538.83</v>
      </c>
      <c r="AG64" s="246">
        <f t="shared" si="6"/>
        <v>26207.609999999986</v>
      </c>
    </row>
    <row r="65" spans="1:33" x14ac:dyDescent="0.25">
      <c r="A65" s="250" t="s">
        <v>277</v>
      </c>
      <c r="B65" s="250" t="s">
        <v>3</v>
      </c>
      <c r="C65" s="260">
        <v>3535</v>
      </c>
      <c r="D65" s="260" t="s">
        <v>649</v>
      </c>
      <c r="E65" t="s">
        <v>2566</v>
      </c>
      <c r="F65" s="301">
        <v>747919.66</v>
      </c>
      <c r="G65" s="301">
        <v>3290</v>
      </c>
      <c r="H65" s="301">
        <v>53042.68</v>
      </c>
      <c r="I65">
        <v>773836.23</v>
      </c>
      <c r="J65">
        <v>200274.96</v>
      </c>
      <c r="L65" s="301">
        <v>0</v>
      </c>
      <c r="O65">
        <v>-1398038.26</v>
      </c>
      <c r="P65">
        <v>3048211.32</v>
      </c>
      <c r="Q65" s="301">
        <v>502217.67</v>
      </c>
      <c r="T65" s="301">
        <v>522168</v>
      </c>
      <c r="V65">
        <v>619632</v>
      </c>
      <c r="Y65">
        <v>157129.60000000001</v>
      </c>
      <c r="Z65">
        <v>36033.599999999999</v>
      </c>
      <c r="AB65" s="244">
        <f t="shared" si="1"/>
        <v>804252.34000000008</v>
      </c>
      <c r="AC65" s="251">
        <f t="shared" si="2"/>
        <v>0</v>
      </c>
      <c r="AD65" s="265">
        <f t="shared" si="3"/>
        <v>804252.34000000008</v>
      </c>
      <c r="AE65" s="266">
        <f t="shared" si="4"/>
        <v>1024385.6699999999</v>
      </c>
      <c r="AF65" s="266">
        <f t="shared" si="5"/>
        <v>758083.63</v>
      </c>
      <c r="AG65" s="246">
        <f t="shared" si="6"/>
        <v>266302.03999999992</v>
      </c>
    </row>
    <row r="66" spans="1:33" x14ac:dyDescent="0.25">
      <c r="A66" s="250" t="s">
        <v>277</v>
      </c>
      <c r="B66" s="250" t="s">
        <v>3</v>
      </c>
      <c r="C66" s="260">
        <v>3889</v>
      </c>
      <c r="D66" s="260" t="s">
        <v>650</v>
      </c>
      <c r="E66" t="s">
        <v>2587</v>
      </c>
      <c r="F66" s="301">
        <v>1061196.18</v>
      </c>
      <c r="G66" s="301">
        <v>0</v>
      </c>
      <c r="H66" s="301">
        <v>29712.67</v>
      </c>
      <c r="I66">
        <v>251688.5</v>
      </c>
      <c r="J66">
        <v>231451.87</v>
      </c>
      <c r="L66" s="301">
        <v>0</v>
      </c>
      <c r="O66">
        <v>79704.56</v>
      </c>
      <c r="P66">
        <v>1312112.72</v>
      </c>
      <c r="Q66" s="301">
        <v>557500</v>
      </c>
      <c r="T66" s="301">
        <v>287763</v>
      </c>
      <c r="V66">
        <v>409284</v>
      </c>
      <c r="Y66">
        <v>131947.66</v>
      </c>
      <c r="Z66">
        <v>72959.399999999994</v>
      </c>
      <c r="AB66" s="244">
        <f t="shared" si="1"/>
        <v>1090908.8499999999</v>
      </c>
      <c r="AC66" s="251">
        <f t="shared" si="2"/>
        <v>0</v>
      </c>
      <c r="AD66" s="265">
        <f t="shared" si="3"/>
        <v>1090908.8499999999</v>
      </c>
      <c r="AE66" s="266">
        <f t="shared" si="4"/>
        <v>845263</v>
      </c>
      <c r="AF66" s="266">
        <f t="shared" si="5"/>
        <v>812795.2</v>
      </c>
      <c r="AG66" s="246">
        <f t="shared" si="6"/>
        <v>32467.800000000047</v>
      </c>
    </row>
    <row r="67" spans="1:33" x14ac:dyDescent="0.25">
      <c r="A67" s="250" t="s">
        <v>280</v>
      </c>
      <c r="B67" s="250" t="s">
        <v>4</v>
      </c>
      <c r="C67" s="260">
        <v>3322</v>
      </c>
      <c r="D67" s="260" t="s">
        <v>651</v>
      </c>
      <c r="E67" t="s">
        <v>2567</v>
      </c>
      <c r="F67" s="301">
        <v>989403.35</v>
      </c>
      <c r="G67" s="301">
        <v>16836.580000000002</v>
      </c>
      <c r="H67" s="301">
        <v>63890</v>
      </c>
      <c r="I67">
        <v>644217</v>
      </c>
      <c r="J67">
        <v>253700.73</v>
      </c>
      <c r="L67" s="301">
        <v>0</v>
      </c>
      <c r="O67">
        <v>952499.98</v>
      </c>
      <c r="P67">
        <v>834867.89</v>
      </c>
      <c r="Q67" s="301">
        <v>403292.82</v>
      </c>
      <c r="T67" s="301">
        <v>384720</v>
      </c>
      <c r="U67" s="301">
        <v>1140.3599999999999</v>
      </c>
      <c r="V67">
        <v>448413</v>
      </c>
      <c r="Y67">
        <v>55079.27</v>
      </c>
      <c r="Z67">
        <v>33081.120000000003</v>
      </c>
      <c r="AB67" s="244">
        <f t="shared" si="1"/>
        <v>1070129.93</v>
      </c>
      <c r="AC67" s="251">
        <f t="shared" si="2"/>
        <v>0</v>
      </c>
      <c r="AD67" s="265">
        <f t="shared" si="3"/>
        <v>1070129.93</v>
      </c>
      <c r="AE67" s="266">
        <f t="shared" si="4"/>
        <v>789153.18</v>
      </c>
      <c r="AF67" s="266">
        <f t="shared" si="5"/>
        <v>614191.06000000006</v>
      </c>
      <c r="AG67" s="246">
        <f t="shared" si="6"/>
        <v>174962.12</v>
      </c>
    </row>
    <row r="68" spans="1:33" x14ac:dyDescent="0.25">
      <c r="A68" s="250" t="s">
        <v>280</v>
      </c>
      <c r="B68" s="250" t="s">
        <v>4</v>
      </c>
      <c r="C68" s="260">
        <v>3383</v>
      </c>
      <c r="D68" s="260" t="s">
        <v>652</v>
      </c>
      <c r="E68" t="s">
        <v>2568</v>
      </c>
      <c r="F68" s="301">
        <v>631934.97</v>
      </c>
      <c r="G68" s="301">
        <v>13075.79</v>
      </c>
      <c r="H68" s="301">
        <v>35254.49</v>
      </c>
      <c r="I68">
        <v>-1117747.3</v>
      </c>
      <c r="J68">
        <v>-103933.04</v>
      </c>
      <c r="K68" s="301">
        <v>1670</v>
      </c>
      <c r="L68" s="301">
        <v>0</v>
      </c>
      <c r="O68">
        <v>-2735364.35</v>
      </c>
      <c r="P68">
        <v>1896116.26</v>
      </c>
      <c r="Q68" s="301">
        <v>550042.74</v>
      </c>
      <c r="S68" s="301">
        <v>128.05000000000001</v>
      </c>
      <c r="T68" s="301">
        <v>306690</v>
      </c>
      <c r="V68">
        <v>368816</v>
      </c>
      <c r="Y68">
        <v>95168.639999999999</v>
      </c>
      <c r="Z68">
        <v>23763.15</v>
      </c>
      <c r="AB68" s="244">
        <f t="shared" si="1"/>
        <v>680265.25</v>
      </c>
      <c r="AC68" s="251">
        <f t="shared" si="2"/>
        <v>1670</v>
      </c>
      <c r="AD68" s="265">
        <f t="shared" si="3"/>
        <v>678595.25</v>
      </c>
      <c r="AE68" s="266">
        <f t="shared" si="4"/>
        <v>856860.79</v>
      </c>
      <c r="AF68" s="266">
        <f t="shared" si="5"/>
        <v>536573.39</v>
      </c>
      <c r="AG68" s="246">
        <f t="shared" si="6"/>
        <v>320287.40000000002</v>
      </c>
    </row>
    <row r="69" spans="1:33" x14ac:dyDescent="0.25">
      <c r="A69" s="250" t="s">
        <v>280</v>
      </c>
      <c r="B69" s="250" t="s">
        <v>4</v>
      </c>
      <c r="C69" s="260">
        <v>9605</v>
      </c>
      <c r="D69" s="260" t="s">
        <v>653</v>
      </c>
      <c r="E69" t="s">
        <v>2569</v>
      </c>
      <c r="F69" s="301">
        <v>1338746.67</v>
      </c>
      <c r="G69" s="301">
        <v>11749.03</v>
      </c>
      <c r="H69" s="301">
        <v>65460.160000000003</v>
      </c>
      <c r="I69">
        <v>199713.96</v>
      </c>
      <c r="J69">
        <v>666612.9</v>
      </c>
      <c r="L69" s="301">
        <v>0</v>
      </c>
      <c r="O69">
        <v>1528941.92</v>
      </c>
      <c r="P69">
        <v>63741.19</v>
      </c>
      <c r="Q69" s="301">
        <v>1174281.1499999999</v>
      </c>
      <c r="S69" s="301">
        <v>53.81</v>
      </c>
      <c r="T69" s="301">
        <v>432040</v>
      </c>
      <c r="U69" s="301">
        <v>34344</v>
      </c>
      <c r="V69">
        <v>631420</v>
      </c>
      <c r="Y69">
        <v>201395.99</v>
      </c>
      <c r="Z69">
        <v>29103.360000000001</v>
      </c>
      <c r="AB69" s="244">
        <f t="shared" ref="AB69:AB86" si="7">SUM(F69:H69)</f>
        <v>1415955.8599999999</v>
      </c>
      <c r="AC69" s="251">
        <f t="shared" ref="AC69:AC86" si="8">SUM(K69:L69)</f>
        <v>0</v>
      </c>
      <c r="AD69" s="265">
        <f t="shared" ref="AD69:AD86" si="9">AB69-AC69</f>
        <v>1415955.8599999999</v>
      </c>
      <c r="AE69" s="266">
        <f t="shared" ref="AE69:AE86" si="10">SUM(Q69:U69)</f>
        <v>1640718.96</v>
      </c>
      <c r="AF69" s="266">
        <f t="shared" ref="AF69:AF86" si="11">SUM(V68:AA68)</f>
        <v>487747.79000000004</v>
      </c>
      <c r="AG69" s="246">
        <f t="shared" ref="AG69:AG86" si="12">AE69-AF69</f>
        <v>1152971.17</v>
      </c>
    </row>
    <row r="70" spans="1:33" x14ac:dyDescent="0.25">
      <c r="A70" s="250" t="s">
        <v>280</v>
      </c>
      <c r="B70" s="250" t="s">
        <v>4</v>
      </c>
      <c r="C70" s="260">
        <v>2921</v>
      </c>
      <c r="D70" s="260" t="s">
        <v>654</v>
      </c>
      <c r="E70" t="s">
        <v>2570</v>
      </c>
      <c r="F70" s="301">
        <v>54547.85</v>
      </c>
      <c r="G70" s="301">
        <v>0</v>
      </c>
      <c r="H70" s="301">
        <v>41129.519999999997</v>
      </c>
      <c r="I70">
        <v>300003</v>
      </c>
      <c r="J70">
        <v>-2207.3000000000002</v>
      </c>
      <c r="N70">
        <v>-214008.78</v>
      </c>
      <c r="P70">
        <v>607615.71</v>
      </c>
      <c r="Q70" s="301">
        <v>45957.71</v>
      </c>
      <c r="T70" s="301">
        <v>316740</v>
      </c>
      <c r="V70">
        <v>316740</v>
      </c>
      <c r="Y70">
        <v>43877.27</v>
      </c>
      <c r="Z70">
        <v>2214.3000000000002</v>
      </c>
      <c r="AB70" s="244">
        <f t="shared" si="7"/>
        <v>95677.37</v>
      </c>
      <c r="AC70" s="251">
        <f t="shared" si="8"/>
        <v>0</v>
      </c>
      <c r="AD70" s="265">
        <f t="shared" si="9"/>
        <v>95677.37</v>
      </c>
      <c r="AE70" s="266">
        <f t="shared" si="10"/>
        <v>362697.71</v>
      </c>
      <c r="AF70" s="266">
        <f t="shared" si="11"/>
        <v>861919.35</v>
      </c>
      <c r="AG70" s="246">
        <f t="shared" si="12"/>
        <v>-499221.63999999996</v>
      </c>
    </row>
    <row r="71" spans="1:33" x14ac:dyDescent="0.25">
      <c r="A71" s="250" t="s">
        <v>280</v>
      </c>
      <c r="B71" s="250" t="s">
        <v>4</v>
      </c>
      <c r="C71" s="260">
        <v>3783</v>
      </c>
      <c r="D71" s="260" t="s">
        <v>655</v>
      </c>
      <c r="E71" t="s">
        <v>2571</v>
      </c>
      <c r="F71" s="301">
        <v>989403.35</v>
      </c>
      <c r="G71" s="301">
        <v>16836.580000000002</v>
      </c>
      <c r="H71" s="301">
        <v>63890</v>
      </c>
      <c r="I71">
        <v>644217</v>
      </c>
      <c r="J71">
        <v>253700.73</v>
      </c>
      <c r="L71" s="301">
        <v>0</v>
      </c>
      <c r="O71">
        <v>952499.98</v>
      </c>
      <c r="P71">
        <v>834867.89</v>
      </c>
      <c r="Q71" s="301">
        <v>403292.82</v>
      </c>
      <c r="T71" s="301">
        <v>384720</v>
      </c>
      <c r="U71" s="301">
        <v>1140.3599999999999</v>
      </c>
      <c r="V71">
        <v>448413</v>
      </c>
      <c r="Y71">
        <v>55079.27</v>
      </c>
      <c r="Z71">
        <v>33081.120000000003</v>
      </c>
      <c r="AB71" s="244">
        <f t="shared" si="7"/>
        <v>1070129.93</v>
      </c>
      <c r="AC71" s="251">
        <f t="shared" si="8"/>
        <v>0</v>
      </c>
      <c r="AD71" s="265">
        <f t="shared" si="9"/>
        <v>1070129.93</v>
      </c>
      <c r="AE71" s="266">
        <f t="shared" si="10"/>
        <v>789153.18</v>
      </c>
      <c r="AF71" s="266">
        <f t="shared" si="11"/>
        <v>362831.57</v>
      </c>
      <c r="AG71" s="246">
        <f t="shared" si="12"/>
        <v>426321.61000000004</v>
      </c>
    </row>
    <row r="72" spans="1:33" x14ac:dyDescent="0.25">
      <c r="A72" s="250" t="s">
        <v>280</v>
      </c>
      <c r="B72" s="250" t="s">
        <v>4</v>
      </c>
      <c r="C72" s="260">
        <v>3268</v>
      </c>
      <c r="D72" s="260" t="s">
        <v>656</v>
      </c>
      <c r="E72" t="s">
        <v>2572</v>
      </c>
      <c r="F72" s="301">
        <v>649756.52</v>
      </c>
      <c r="G72" s="301">
        <v>42399.56</v>
      </c>
      <c r="H72" s="301">
        <v>63030.02</v>
      </c>
      <c r="I72">
        <v>352318.78</v>
      </c>
      <c r="J72">
        <v>191184.73</v>
      </c>
      <c r="L72" s="301">
        <v>-1943</v>
      </c>
      <c r="O72">
        <v>-829128.51</v>
      </c>
      <c r="P72">
        <v>1909993.72</v>
      </c>
      <c r="Q72" s="301">
        <v>423128.9</v>
      </c>
      <c r="T72" s="301">
        <v>339080</v>
      </c>
      <c r="U72" s="301">
        <v>69233</v>
      </c>
      <c r="V72">
        <v>466506</v>
      </c>
      <c r="Y72">
        <v>205924.26</v>
      </c>
      <c r="Z72">
        <v>36519.24</v>
      </c>
      <c r="AB72" s="244">
        <f t="shared" si="7"/>
        <v>755186.10000000009</v>
      </c>
      <c r="AC72" s="251">
        <f t="shared" si="8"/>
        <v>-1943</v>
      </c>
      <c r="AD72" s="265">
        <f t="shared" si="9"/>
        <v>757129.10000000009</v>
      </c>
      <c r="AE72" s="266">
        <f t="shared" si="10"/>
        <v>831441.9</v>
      </c>
      <c r="AF72" s="266">
        <f t="shared" si="11"/>
        <v>536573.39</v>
      </c>
      <c r="AG72" s="246">
        <f t="shared" si="12"/>
        <v>294868.51</v>
      </c>
    </row>
    <row r="73" spans="1:33" x14ac:dyDescent="0.25">
      <c r="A73" s="250" t="s">
        <v>280</v>
      </c>
      <c r="B73" s="250" t="s">
        <v>4</v>
      </c>
      <c r="C73" s="260">
        <v>3398</v>
      </c>
      <c r="D73" s="260" t="s">
        <v>657</v>
      </c>
      <c r="E73" t="s">
        <v>2573</v>
      </c>
      <c r="F73" s="301">
        <v>672688.95</v>
      </c>
      <c r="G73" s="301">
        <v>20752.169999999998</v>
      </c>
      <c r="H73" s="301">
        <v>65416.09</v>
      </c>
      <c r="I73">
        <v>286477.23</v>
      </c>
      <c r="J73">
        <v>16712.12</v>
      </c>
      <c r="L73" s="301">
        <v>-4253</v>
      </c>
      <c r="O73">
        <v>-759973.81</v>
      </c>
      <c r="P73">
        <v>1701950.45</v>
      </c>
      <c r="Q73" s="301">
        <v>526570.4</v>
      </c>
      <c r="T73" s="301">
        <v>291870</v>
      </c>
      <c r="U73" s="301">
        <v>79757</v>
      </c>
      <c r="V73">
        <v>419400</v>
      </c>
      <c r="Y73">
        <v>195760.17</v>
      </c>
      <c r="Z73">
        <v>35241.57</v>
      </c>
      <c r="AB73" s="244">
        <f t="shared" si="7"/>
        <v>758857.21</v>
      </c>
      <c r="AC73" s="251">
        <f t="shared" si="8"/>
        <v>-4253</v>
      </c>
      <c r="AD73" s="265">
        <f t="shared" si="9"/>
        <v>763110.21</v>
      </c>
      <c r="AE73" s="266">
        <f t="shared" si="10"/>
        <v>898197.4</v>
      </c>
      <c r="AF73" s="266">
        <f t="shared" si="11"/>
        <v>708949.5</v>
      </c>
      <c r="AG73" s="246">
        <f t="shared" si="12"/>
        <v>189247.90000000002</v>
      </c>
    </row>
    <row r="74" spans="1:33" x14ac:dyDescent="0.25">
      <c r="A74" s="250" t="s">
        <v>280</v>
      </c>
      <c r="B74" s="250" t="s">
        <v>4</v>
      </c>
      <c r="C74" s="260">
        <v>4777</v>
      </c>
      <c r="D74" s="260" t="s">
        <v>658</v>
      </c>
      <c r="E74" t="s">
        <v>2574</v>
      </c>
      <c r="F74" s="301">
        <v>1019311.05</v>
      </c>
      <c r="G74" s="301">
        <v>13461.96</v>
      </c>
      <c r="H74" s="301">
        <v>65376.11</v>
      </c>
      <c r="I74">
        <v>744600.67</v>
      </c>
      <c r="J74">
        <v>233288.97</v>
      </c>
      <c r="L74" s="301">
        <v>0</v>
      </c>
      <c r="O74">
        <v>-3320369.32</v>
      </c>
      <c r="P74">
        <v>4971323.6399999997</v>
      </c>
      <c r="Q74" s="301">
        <v>718194.04</v>
      </c>
      <c r="T74" s="301">
        <v>466530</v>
      </c>
      <c r="U74" s="301">
        <v>57210</v>
      </c>
      <c r="V74">
        <v>614985</v>
      </c>
      <c r="Y74">
        <v>75161.55</v>
      </c>
      <c r="Z74">
        <v>32803.050000000003</v>
      </c>
      <c r="AB74" s="244">
        <f t="shared" si="7"/>
        <v>1098149.1200000001</v>
      </c>
      <c r="AC74" s="251">
        <f t="shared" si="8"/>
        <v>0</v>
      </c>
      <c r="AD74" s="265">
        <f t="shared" si="9"/>
        <v>1098149.1200000001</v>
      </c>
      <c r="AE74" s="266">
        <f t="shared" si="10"/>
        <v>1241934.04</v>
      </c>
      <c r="AF74" s="266">
        <f t="shared" si="11"/>
        <v>650401.74</v>
      </c>
      <c r="AG74" s="246">
        <f t="shared" si="12"/>
        <v>591532.30000000005</v>
      </c>
    </row>
    <row r="75" spans="1:33" x14ac:dyDescent="0.25">
      <c r="A75" s="250" t="s">
        <v>280</v>
      </c>
      <c r="B75" s="250" t="s">
        <v>4</v>
      </c>
      <c r="C75" s="260">
        <v>2834</v>
      </c>
      <c r="D75" s="260" t="s">
        <v>659</v>
      </c>
      <c r="E75" t="s">
        <v>2575</v>
      </c>
      <c r="F75" s="301">
        <v>469431.69</v>
      </c>
      <c r="G75" s="301">
        <v>0</v>
      </c>
      <c r="H75" s="301">
        <v>76989.73</v>
      </c>
      <c r="I75">
        <v>120835.4</v>
      </c>
      <c r="J75">
        <v>125258.57</v>
      </c>
      <c r="L75" s="301">
        <v>0</v>
      </c>
      <c r="O75">
        <v>282674.23</v>
      </c>
      <c r="P75">
        <v>318970.07</v>
      </c>
      <c r="Q75" s="301">
        <v>415278.85</v>
      </c>
      <c r="S75" s="301">
        <v>16312</v>
      </c>
      <c r="T75" s="301">
        <v>399420</v>
      </c>
      <c r="U75" s="301">
        <v>51540</v>
      </c>
      <c r="V75">
        <v>524406</v>
      </c>
      <c r="Y75">
        <v>96562.94</v>
      </c>
      <c r="Z75">
        <v>20222.34</v>
      </c>
      <c r="AB75" s="244">
        <f t="shared" si="7"/>
        <v>546421.42000000004</v>
      </c>
      <c r="AC75" s="251">
        <f t="shared" si="8"/>
        <v>0</v>
      </c>
      <c r="AD75" s="265">
        <f t="shared" si="9"/>
        <v>546421.42000000004</v>
      </c>
      <c r="AE75" s="266">
        <f t="shared" si="10"/>
        <v>882550.85</v>
      </c>
      <c r="AF75" s="266">
        <f t="shared" si="11"/>
        <v>722949.60000000009</v>
      </c>
      <c r="AG75" s="246">
        <f t="shared" si="12"/>
        <v>159601.24999999988</v>
      </c>
    </row>
    <row r="76" spans="1:33" x14ac:dyDescent="0.25">
      <c r="A76" s="250" t="s">
        <v>280</v>
      </c>
      <c r="B76" s="250" t="s">
        <v>4</v>
      </c>
      <c r="C76" s="260">
        <v>2338</v>
      </c>
      <c r="D76" s="260" t="s">
        <v>660</v>
      </c>
      <c r="E76" t="s">
        <v>2576</v>
      </c>
      <c r="F76" s="301">
        <v>247262.24</v>
      </c>
      <c r="G76" s="301">
        <v>0</v>
      </c>
      <c r="H76" s="301">
        <v>17439.650000000001</v>
      </c>
      <c r="I76">
        <v>105144.12</v>
      </c>
      <c r="J76">
        <v>124667.67</v>
      </c>
      <c r="L76" s="301">
        <v>0</v>
      </c>
      <c r="O76">
        <v>-2831361.3</v>
      </c>
      <c r="P76">
        <v>3125887.14</v>
      </c>
      <c r="Q76" s="301">
        <v>392952.37</v>
      </c>
      <c r="T76" s="301">
        <v>272070</v>
      </c>
      <c r="U76" s="301">
        <v>63.45</v>
      </c>
      <c r="V76">
        <v>352063.45</v>
      </c>
      <c r="Y76">
        <v>83591.149999999994</v>
      </c>
      <c r="Z76">
        <v>35143.379999999997</v>
      </c>
      <c r="AB76" s="244">
        <f t="shared" si="7"/>
        <v>264701.89</v>
      </c>
      <c r="AC76" s="251">
        <f t="shared" si="8"/>
        <v>0</v>
      </c>
      <c r="AD76" s="265">
        <f t="shared" si="9"/>
        <v>264701.89</v>
      </c>
      <c r="AE76" s="266">
        <f t="shared" si="10"/>
        <v>665085.81999999995</v>
      </c>
      <c r="AF76" s="266">
        <f t="shared" si="11"/>
        <v>641191.27999999991</v>
      </c>
      <c r="AG76" s="246">
        <f t="shared" si="12"/>
        <v>23894.540000000037</v>
      </c>
    </row>
    <row r="77" spans="1:33" x14ac:dyDescent="0.25">
      <c r="A77" s="250" t="s">
        <v>280</v>
      </c>
      <c r="B77" s="250" t="s">
        <v>4</v>
      </c>
      <c r="C77" s="260">
        <v>4468</v>
      </c>
      <c r="D77" s="260" t="s">
        <v>661</v>
      </c>
      <c r="E77" t="s">
        <v>2577</v>
      </c>
      <c r="F77" s="301">
        <v>897796.01</v>
      </c>
      <c r="G77" s="301">
        <v>31756.47</v>
      </c>
      <c r="H77" s="301">
        <v>74017.03</v>
      </c>
      <c r="I77">
        <v>389600.31</v>
      </c>
      <c r="J77">
        <v>145717.22</v>
      </c>
      <c r="L77" s="301">
        <v>0</v>
      </c>
      <c r="O77">
        <v>-1319614.56</v>
      </c>
      <c r="P77">
        <v>2488810.16</v>
      </c>
      <c r="Q77" s="301">
        <v>734540.28</v>
      </c>
      <c r="T77" s="301">
        <v>593400</v>
      </c>
      <c r="V77">
        <v>652394</v>
      </c>
      <c r="Y77">
        <v>131519</v>
      </c>
      <c r="Z77">
        <v>15285.84</v>
      </c>
      <c r="AB77" s="244">
        <f t="shared" si="7"/>
        <v>1003569.51</v>
      </c>
      <c r="AC77" s="251">
        <f t="shared" si="8"/>
        <v>0</v>
      </c>
      <c r="AD77" s="265">
        <f t="shared" si="9"/>
        <v>1003569.51</v>
      </c>
      <c r="AE77" s="266">
        <f t="shared" si="10"/>
        <v>1327940.28</v>
      </c>
      <c r="AF77" s="266">
        <f t="shared" si="11"/>
        <v>470797.98</v>
      </c>
      <c r="AG77" s="246">
        <f t="shared" si="12"/>
        <v>857142.3</v>
      </c>
    </row>
    <row r="78" spans="1:33" x14ac:dyDescent="0.25">
      <c r="A78" s="250" t="s">
        <v>280</v>
      </c>
      <c r="B78" s="250" t="s">
        <v>4</v>
      </c>
      <c r="C78" s="260">
        <v>1481</v>
      </c>
      <c r="D78" s="260" t="s">
        <v>662</v>
      </c>
      <c r="E78" t="s">
        <v>2585</v>
      </c>
      <c r="F78" s="301">
        <v>213293.88</v>
      </c>
      <c r="G78" s="301">
        <v>0</v>
      </c>
      <c r="H78" s="301">
        <v>22634.44</v>
      </c>
      <c r="I78">
        <v>77781.16</v>
      </c>
      <c r="J78">
        <v>17397.38</v>
      </c>
      <c r="N78">
        <v>-861903.81</v>
      </c>
      <c r="P78">
        <v>1219746.8700000001</v>
      </c>
      <c r="Q78" s="301">
        <v>23708.92</v>
      </c>
      <c r="T78" s="301">
        <v>291870</v>
      </c>
      <c r="V78">
        <v>291870</v>
      </c>
      <c r="Y78">
        <v>22752.240000000002</v>
      </c>
      <c r="Z78">
        <v>27692.880000000001</v>
      </c>
      <c r="AB78" s="244">
        <f t="shared" si="7"/>
        <v>235928.32000000001</v>
      </c>
      <c r="AC78" s="251">
        <f t="shared" si="8"/>
        <v>0</v>
      </c>
      <c r="AD78" s="265">
        <f t="shared" si="9"/>
        <v>235928.32000000001</v>
      </c>
      <c r="AE78" s="266">
        <f t="shared" si="10"/>
        <v>315578.92</v>
      </c>
      <c r="AF78" s="266">
        <f t="shared" si="11"/>
        <v>799198.84</v>
      </c>
      <c r="AG78" s="246">
        <f t="shared" si="12"/>
        <v>-483619.92</v>
      </c>
    </row>
    <row r="79" spans="1:33" x14ac:dyDescent="0.25">
      <c r="A79" s="250" t="s">
        <v>280</v>
      </c>
      <c r="B79" s="250" t="s">
        <v>4</v>
      </c>
      <c r="C79" s="260">
        <v>2622</v>
      </c>
      <c r="D79" s="260" t="s">
        <v>663</v>
      </c>
      <c r="E79" t="s">
        <v>2588</v>
      </c>
      <c r="F79" s="301">
        <v>780631.81</v>
      </c>
      <c r="G79" s="301">
        <v>-5656.92</v>
      </c>
      <c r="H79" s="301">
        <v>70809.48</v>
      </c>
      <c r="I79">
        <v>380899.62</v>
      </c>
      <c r="J79">
        <v>16442.16</v>
      </c>
      <c r="L79" s="301">
        <v>0</v>
      </c>
      <c r="O79">
        <v>-1367601.7</v>
      </c>
      <c r="P79">
        <v>2288777.11</v>
      </c>
      <c r="Q79" s="301">
        <v>382905.26</v>
      </c>
      <c r="T79" s="301">
        <v>526620</v>
      </c>
      <c r="V79">
        <v>587068</v>
      </c>
      <c r="Y79">
        <v>67256.509999999995</v>
      </c>
      <c r="Z79">
        <v>32300.01</v>
      </c>
      <c r="AB79" s="244">
        <f t="shared" si="7"/>
        <v>845784.37</v>
      </c>
      <c r="AC79" s="251">
        <f t="shared" si="8"/>
        <v>0</v>
      </c>
      <c r="AD79" s="265">
        <f t="shared" si="9"/>
        <v>845784.37</v>
      </c>
      <c r="AE79" s="266">
        <f t="shared" si="10"/>
        <v>909525.26</v>
      </c>
      <c r="AF79" s="266">
        <f t="shared" si="11"/>
        <v>342315.12</v>
      </c>
      <c r="AG79" s="246">
        <f t="shared" si="12"/>
        <v>567210.14</v>
      </c>
    </row>
    <row r="80" spans="1:33" x14ac:dyDescent="0.25">
      <c r="A80" s="250" t="s">
        <v>283</v>
      </c>
      <c r="B80" s="250" t="s">
        <v>5</v>
      </c>
      <c r="C80" s="260">
        <v>4703</v>
      </c>
      <c r="D80" s="260" t="s">
        <v>664</v>
      </c>
      <c r="E80" t="s">
        <v>2578</v>
      </c>
      <c r="F80" s="301">
        <v>1021930.52</v>
      </c>
      <c r="G80" s="301">
        <v>1810</v>
      </c>
      <c r="H80" s="301">
        <v>36979.72</v>
      </c>
      <c r="I80">
        <v>334759.56</v>
      </c>
      <c r="J80">
        <v>373503.33</v>
      </c>
      <c r="L80" s="301">
        <v>0</v>
      </c>
      <c r="M80">
        <v>20000</v>
      </c>
      <c r="O80">
        <v>-1005958.99</v>
      </c>
      <c r="P80">
        <v>2500428.33</v>
      </c>
      <c r="Q80" s="301">
        <v>610702.71</v>
      </c>
      <c r="R80" s="301">
        <v>750</v>
      </c>
      <c r="T80" s="301">
        <v>494800</v>
      </c>
      <c r="V80">
        <v>613402</v>
      </c>
      <c r="W80">
        <v>16000</v>
      </c>
      <c r="Y80">
        <v>104477.55</v>
      </c>
      <c r="Z80">
        <v>52769.37</v>
      </c>
      <c r="AB80" s="244">
        <f t="shared" si="7"/>
        <v>1060720.24</v>
      </c>
      <c r="AC80" s="251">
        <f t="shared" si="8"/>
        <v>0</v>
      </c>
      <c r="AD80" s="265">
        <f t="shared" si="9"/>
        <v>1060720.24</v>
      </c>
      <c r="AE80" s="266">
        <f t="shared" si="10"/>
        <v>1106252.71</v>
      </c>
      <c r="AF80" s="266">
        <f t="shared" si="11"/>
        <v>686624.52</v>
      </c>
      <c r="AG80" s="246">
        <f t="shared" si="12"/>
        <v>419628.18999999994</v>
      </c>
    </row>
    <row r="81" spans="1:33" x14ac:dyDescent="0.25">
      <c r="A81" s="250" t="s">
        <v>283</v>
      </c>
      <c r="B81" s="250" t="s">
        <v>5</v>
      </c>
      <c r="C81" s="260">
        <v>1824</v>
      </c>
      <c r="D81" s="260" t="s">
        <v>665</v>
      </c>
      <c r="E81" t="s">
        <v>2579</v>
      </c>
      <c r="F81" s="301">
        <v>606871.5</v>
      </c>
      <c r="G81" s="301">
        <v>905</v>
      </c>
      <c r="H81" s="301">
        <v>36851.15</v>
      </c>
      <c r="I81">
        <v>5</v>
      </c>
      <c r="J81">
        <v>152527.99</v>
      </c>
      <c r="L81" s="301">
        <v>0</v>
      </c>
      <c r="O81">
        <v>-1461658.49</v>
      </c>
      <c r="P81">
        <v>2140561.41</v>
      </c>
      <c r="Q81" s="301">
        <v>358786.1</v>
      </c>
      <c r="T81" s="301">
        <v>341712</v>
      </c>
      <c r="V81">
        <v>450804</v>
      </c>
      <c r="Y81">
        <v>76537.850000000006</v>
      </c>
      <c r="Z81">
        <v>19648.53</v>
      </c>
      <c r="AB81" s="244">
        <f t="shared" si="7"/>
        <v>644627.65</v>
      </c>
      <c r="AC81" s="251">
        <f t="shared" si="8"/>
        <v>0</v>
      </c>
      <c r="AD81" s="265">
        <f t="shared" si="9"/>
        <v>644627.65</v>
      </c>
      <c r="AE81" s="266">
        <f t="shared" si="10"/>
        <v>700498.1</v>
      </c>
      <c r="AF81" s="266">
        <f t="shared" si="11"/>
        <v>786648.92</v>
      </c>
      <c r="AG81" s="246">
        <f t="shared" si="12"/>
        <v>-86150.820000000065</v>
      </c>
    </row>
    <row r="82" spans="1:33" x14ac:dyDescent="0.25">
      <c r="A82" s="250" t="s">
        <v>283</v>
      </c>
      <c r="B82" s="250" t="s">
        <v>5</v>
      </c>
      <c r="C82" s="260">
        <v>4449</v>
      </c>
      <c r="D82" s="260" t="s">
        <v>666</v>
      </c>
      <c r="E82" t="s">
        <v>2580</v>
      </c>
      <c r="F82" s="301">
        <v>1211780.95</v>
      </c>
      <c r="G82" s="301">
        <v>1077</v>
      </c>
      <c r="H82" s="301">
        <v>70031.64</v>
      </c>
      <c r="I82">
        <v>604845.13</v>
      </c>
      <c r="J82">
        <v>561776.6</v>
      </c>
      <c r="L82" s="301">
        <v>0</v>
      </c>
      <c r="O82">
        <v>58732.34</v>
      </c>
      <c r="P82">
        <v>2191938.59</v>
      </c>
      <c r="Q82" s="301">
        <v>513539.14</v>
      </c>
      <c r="T82" s="301">
        <v>211585.5</v>
      </c>
      <c r="V82">
        <v>266487.5</v>
      </c>
      <c r="Y82">
        <v>121025</v>
      </c>
      <c r="Z82">
        <v>62196.75</v>
      </c>
      <c r="AB82" s="244">
        <f t="shared" si="7"/>
        <v>1282889.5899999999</v>
      </c>
      <c r="AC82" s="251">
        <f t="shared" si="8"/>
        <v>0</v>
      </c>
      <c r="AD82" s="265">
        <f t="shared" si="9"/>
        <v>1282889.5899999999</v>
      </c>
      <c r="AE82" s="266">
        <f t="shared" si="10"/>
        <v>725124.64</v>
      </c>
      <c r="AF82" s="266">
        <f t="shared" si="11"/>
        <v>546990.38</v>
      </c>
      <c r="AG82" s="246">
        <f t="shared" si="12"/>
        <v>178134.26</v>
      </c>
    </row>
    <row r="83" spans="1:33" x14ac:dyDescent="0.25">
      <c r="A83" s="250" t="s">
        <v>283</v>
      </c>
      <c r="B83" s="250" t="s">
        <v>5</v>
      </c>
      <c r="C83" s="260">
        <v>4777</v>
      </c>
      <c r="D83" s="260" t="s">
        <v>667</v>
      </c>
      <c r="E83" t="s">
        <v>2581</v>
      </c>
      <c r="F83" s="301">
        <v>1578535.52</v>
      </c>
      <c r="G83" s="301">
        <v>2036</v>
      </c>
      <c r="H83" s="301">
        <v>45073.61</v>
      </c>
      <c r="I83">
        <v>734029.05</v>
      </c>
      <c r="J83">
        <v>225647.41</v>
      </c>
      <c r="L83" s="301">
        <v>0</v>
      </c>
      <c r="O83">
        <v>-1994338.91</v>
      </c>
      <c r="P83">
        <v>4194803.6500000004</v>
      </c>
      <c r="Q83" s="301">
        <v>494088.42</v>
      </c>
      <c r="R83" s="301">
        <v>222000</v>
      </c>
      <c r="T83" s="301">
        <v>455221.5</v>
      </c>
      <c r="V83">
        <v>558097.5</v>
      </c>
      <c r="Y83">
        <v>113098.64</v>
      </c>
      <c r="Z83">
        <v>66763.23</v>
      </c>
      <c r="AB83" s="244">
        <f t="shared" si="7"/>
        <v>1625645.1300000001</v>
      </c>
      <c r="AC83" s="251">
        <f t="shared" si="8"/>
        <v>0</v>
      </c>
      <c r="AD83" s="265">
        <f t="shared" si="9"/>
        <v>1625645.1300000001</v>
      </c>
      <c r="AE83" s="266">
        <f t="shared" si="10"/>
        <v>1171309.92</v>
      </c>
      <c r="AF83" s="266">
        <f t="shared" si="11"/>
        <v>449709.25</v>
      </c>
      <c r="AG83" s="246">
        <f t="shared" si="12"/>
        <v>721600.66999999993</v>
      </c>
    </row>
    <row r="84" spans="1:33" x14ac:dyDescent="0.25">
      <c r="A84" s="250" t="s">
        <v>283</v>
      </c>
      <c r="B84" s="250" t="s">
        <v>5</v>
      </c>
      <c r="C84" s="260">
        <v>2103</v>
      </c>
      <c r="D84" s="260" t="s">
        <v>668</v>
      </c>
      <c r="E84" t="s">
        <v>2582</v>
      </c>
      <c r="F84" s="301">
        <v>383937.78</v>
      </c>
      <c r="G84" s="301">
        <v>13504</v>
      </c>
      <c r="H84" s="301">
        <v>25945.5</v>
      </c>
      <c r="I84">
        <v>430538.33</v>
      </c>
      <c r="J84">
        <v>98413.99</v>
      </c>
      <c r="L84" s="301">
        <v>0</v>
      </c>
      <c r="O84">
        <v>-1321215.21</v>
      </c>
      <c r="P84">
        <v>2119139.65</v>
      </c>
      <c r="Q84" s="301">
        <v>307414.67</v>
      </c>
      <c r="R84" s="301">
        <v>102000</v>
      </c>
      <c r="T84" s="301">
        <v>346560</v>
      </c>
      <c r="V84">
        <v>427903</v>
      </c>
      <c r="Y84">
        <v>53854.48</v>
      </c>
      <c r="Z84">
        <v>20052.03</v>
      </c>
      <c r="AB84" s="244">
        <f t="shared" si="7"/>
        <v>423387.28</v>
      </c>
      <c r="AC84" s="251">
        <f t="shared" si="8"/>
        <v>0</v>
      </c>
      <c r="AD84" s="265">
        <f t="shared" si="9"/>
        <v>423387.28</v>
      </c>
      <c r="AE84" s="266">
        <f t="shared" si="10"/>
        <v>755974.66999999993</v>
      </c>
      <c r="AF84" s="266">
        <f t="shared" si="11"/>
        <v>737959.37</v>
      </c>
      <c r="AG84" s="246">
        <f t="shared" si="12"/>
        <v>18015.29999999993</v>
      </c>
    </row>
    <row r="85" spans="1:33" x14ac:dyDescent="0.25">
      <c r="A85" s="250" t="s">
        <v>283</v>
      </c>
      <c r="B85" s="250" t="s">
        <v>5</v>
      </c>
      <c r="C85" s="260">
        <v>5166</v>
      </c>
      <c r="D85" s="260" t="s">
        <v>669</v>
      </c>
      <c r="E85" t="s">
        <v>2583</v>
      </c>
      <c r="F85" s="301">
        <v>813122.97</v>
      </c>
      <c r="G85" s="301">
        <v>1659</v>
      </c>
      <c r="H85" s="301">
        <v>114248.2</v>
      </c>
      <c r="I85">
        <v>145844.06</v>
      </c>
      <c r="J85">
        <v>112383.92</v>
      </c>
      <c r="L85" s="301">
        <v>0</v>
      </c>
      <c r="O85">
        <v>-129379.33</v>
      </c>
      <c r="P85">
        <v>1096893.17</v>
      </c>
      <c r="Q85" s="301">
        <v>654495.47</v>
      </c>
      <c r="T85" s="301">
        <v>408820</v>
      </c>
      <c r="V85">
        <v>550814</v>
      </c>
      <c r="Y85">
        <v>206457.18</v>
      </c>
      <c r="Z85">
        <v>23749.98</v>
      </c>
      <c r="AB85" s="244">
        <f t="shared" si="7"/>
        <v>929030.16999999993</v>
      </c>
      <c r="AC85" s="251">
        <f t="shared" si="8"/>
        <v>0</v>
      </c>
      <c r="AD85" s="265">
        <f t="shared" si="9"/>
        <v>929030.16999999993</v>
      </c>
      <c r="AE85" s="266">
        <f t="shared" si="10"/>
        <v>1063315.47</v>
      </c>
      <c r="AF85" s="266">
        <f t="shared" si="11"/>
        <v>501809.51</v>
      </c>
      <c r="AG85" s="246">
        <f t="shared" si="12"/>
        <v>561505.96</v>
      </c>
    </row>
    <row r="86" spans="1:33" x14ac:dyDescent="0.25">
      <c r="A86" s="250" t="s">
        <v>283</v>
      </c>
      <c r="B86" s="250" t="s">
        <v>5</v>
      </c>
      <c r="C86" s="260">
        <v>3557</v>
      </c>
      <c r="D86" s="260" t="s">
        <v>670</v>
      </c>
      <c r="E86" t="s">
        <v>2584</v>
      </c>
      <c r="F86" s="301">
        <v>1260848.23</v>
      </c>
      <c r="G86" s="301">
        <v>21828.69</v>
      </c>
      <c r="H86" s="301">
        <v>51853.2</v>
      </c>
      <c r="I86">
        <v>213121.06</v>
      </c>
      <c r="J86">
        <v>183126.16</v>
      </c>
      <c r="L86" s="301">
        <v>0</v>
      </c>
      <c r="O86">
        <v>-1690527.9</v>
      </c>
      <c r="P86">
        <v>3207738.11</v>
      </c>
      <c r="Q86" s="301">
        <v>495614.55</v>
      </c>
      <c r="T86" s="301">
        <v>330960</v>
      </c>
      <c r="V86">
        <v>370683</v>
      </c>
      <c r="Y86">
        <v>167799.62</v>
      </c>
      <c r="Z86">
        <v>21857.85</v>
      </c>
      <c r="AB86" s="244">
        <f t="shared" si="7"/>
        <v>1334530.1199999999</v>
      </c>
      <c r="AC86" s="251">
        <f t="shared" si="8"/>
        <v>0</v>
      </c>
      <c r="AD86" s="265">
        <f t="shared" si="9"/>
        <v>1334530.1199999999</v>
      </c>
      <c r="AE86" s="266">
        <f t="shared" si="10"/>
        <v>826574.55</v>
      </c>
      <c r="AF86" s="266">
        <f t="shared" si="11"/>
        <v>781021.15999999992</v>
      </c>
      <c r="AG86" s="246">
        <f t="shared" si="12"/>
        <v>45553.39000000013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9"/>
  <sheetViews>
    <sheetView topLeftCell="U1" zoomScale="96" zoomScaleNormal="96" workbookViewId="0">
      <selection sqref="A1:AD1048576"/>
    </sheetView>
  </sheetViews>
  <sheetFormatPr defaultRowHeight="13.8" x14ac:dyDescent="0.25"/>
  <cols>
    <col min="1" max="1" width="62.296875" bestFit="1" customWidth="1"/>
    <col min="19" max="19" width="54.69921875" bestFit="1" customWidth="1"/>
  </cols>
  <sheetData>
    <row r="1" spans="1:30" x14ac:dyDescent="0.25">
      <c r="A1" t="s">
        <v>2444</v>
      </c>
      <c r="B1" t="s">
        <v>2445</v>
      </c>
      <c r="C1" t="s">
        <v>2446</v>
      </c>
      <c r="D1" t="s">
        <v>2447</v>
      </c>
      <c r="E1" t="s">
        <v>2449</v>
      </c>
      <c r="F1" t="s">
        <v>2450</v>
      </c>
      <c r="G1" t="s">
        <v>2452</v>
      </c>
      <c r="H1" t="s">
        <v>2453</v>
      </c>
      <c r="I1" t="s">
        <v>2455</v>
      </c>
      <c r="J1" t="s">
        <v>2456</v>
      </c>
      <c r="K1" t="s">
        <v>2457</v>
      </c>
      <c r="L1" t="s">
        <v>2458</v>
      </c>
      <c r="M1" t="s">
        <v>2459</v>
      </c>
      <c r="N1" t="s">
        <v>2460</v>
      </c>
      <c r="O1" t="s">
        <v>2462</v>
      </c>
      <c r="P1" t="s">
        <v>2463</v>
      </c>
      <c r="Q1" t="s">
        <v>2464</v>
      </c>
      <c r="R1" t="s">
        <v>2810</v>
      </c>
      <c r="S1" t="s">
        <v>2465</v>
      </c>
      <c r="T1" t="s">
        <v>2466</v>
      </c>
      <c r="U1" t="s">
        <v>2467</v>
      </c>
      <c r="V1" t="s">
        <v>2468</v>
      </c>
      <c r="W1" t="s">
        <v>2469</v>
      </c>
      <c r="X1" t="s">
        <v>2470</v>
      </c>
      <c r="Y1" t="s">
        <v>2471</v>
      </c>
      <c r="Z1" t="s">
        <v>2591</v>
      </c>
      <c r="AA1" t="s">
        <v>2592</v>
      </c>
      <c r="AB1" t="s">
        <v>2593</v>
      </c>
      <c r="AC1" t="s">
        <v>2472</v>
      </c>
      <c r="AD1" t="s">
        <v>2594</v>
      </c>
    </row>
    <row r="2" spans="1:30" x14ac:dyDescent="0.25">
      <c r="A2" t="s">
        <v>2473</v>
      </c>
      <c r="B2" t="s">
        <v>2474</v>
      </c>
      <c r="C2" t="s">
        <v>2475</v>
      </c>
      <c r="D2" t="s">
        <v>2476</v>
      </c>
      <c r="E2" t="s">
        <v>2478</v>
      </c>
      <c r="F2" t="s">
        <v>2479</v>
      </c>
      <c r="G2" t="s">
        <v>2481</v>
      </c>
      <c r="H2" t="s">
        <v>2482</v>
      </c>
      <c r="I2" t="s">
        <v>2484</v>
      </c>
      <c r="J2" t="s">
        <v>2485</v>
      </c>
      <c r="K2" t="s">
        <v>2486</v>
      </c>
      <c r="L2" t="s">
        <v>2487</v>
      </c>
      <c r="M2" t="s">
        <v>2488</v>
      </c>
      <c r="N2" t="s">
        <v>2489</v>
      </c>
      <c r="O2" t="s">
        <v>2491</v>
      </c>
      <c r="P2" t="s">
        <v>2492</v>
      </c>
      <c r="Q2" t="s">
        <v>2493</v>
      </c>
      <c r="R2" t="s">
        <v>2811</v>
      </c>
      <c r="S2" t="s">
        <v>2494</v>
      </c>
      <c r="T2" t="s">
        <v>2495</v>
      </c>
      <c r="U2" t="s">
        <v>2496</v>
      </c>
      <c r="V2" t="s">
        <v>2497</v>
      </c>
      <c r="W2" t="s">
        <v>2498</v>
      </c>
      <c r="X2" t="s">
        <v>2499</v>
      </c>
      <c r="Y2" t="s">
        <v>2500</v>
      </c>
      <c r="Z2" t="s">
        <v>2596</v>
      </c>
      <c r="AA2" t="s">
        <v>2597</v>
      </c>
      <c r="AB2" t="s">
        <v>2598</v>
      </c>
      <c r="AC2" t="s">
        <v>2501</v>
      </c>
      <c r="AD2" t="s">
        <v>2599</v>
      </c>
    </row>
    <row r="3" spans="1:30" x14ac:dyDescent="0.25">
      <c r="A3" t="s">
        <v>2502</v>
      </c>
      <c r="B3">
        <v>180457555.22</v>
      </c>
      <c r="C3">
        <v>22286538.149999999</v>
      </c>
      <c r="D3">
        <v>40050344.039999999</v>
      </c>
      <c r="E3">
        <v>148478327.38999999</v>
      </c>
      <c r="F3">
        <v>94998543.260000005</v>
      </c>
      <c r="G3">
        <v>2336817.02</v>
      </c>
      <c r="H3">
        <v>18240.5</v>
      </c>
      <c r="I3">
        <v>2072110.2</v>
      </c>
      <c r="J3">
        <v>-6681578.0199999996</v>
      </c>
      <c r="K3">
        <v>5498753.4500000002</v>
      </c>
      <c r="L3">
        <v>-8418560.6899999995</v>
      </c>
      <c r="M3">
        <v>-81673769.370000005</v>
      </c>
      <c r="N3">
        <v>508092616.86000001</v>
      </c>
      <c r="O3">
        <v>136594637.50999999</v>
      </c>
      <c r="P3">
        <v>2659665</v>
      </c>
      <c r="Q3">
        <v>4665.58</v>
      </c>
      <c r="R3">
        <v>292740</v>
      </c>
      <c r="S3">
        <v>95537380.900000006</v>
      </c>
      <c r="T3">
        <v>12296607.609999999</v>
      </c>
      <c r="U3">
        <v>122477026.56999999</v>
      </c>
      <c r="V3">
        <v>151898</v>
      </c>
      <c r="W3">
        <v>20860</v>
      </c>
      <c r="X3">
        <v>38150726.119999997</v>
      </c>
      <c r="Y3">
        <v>12065234.33</v>
      </c>
      <c r="Z3">
        <v>506840</v>
      </c>
      <c r="AA3">
        <v>237251.66</v>
      </c>
      <c r="AB3">
        <v>93657.5</v>
      </c>
      <c r="AC3">
        <v>4490075.0999999996</v>
      </c>
      <c r="AD3">
        <v>49754</v>
      </c>
    </row>
    <row r="4" spans="1:30" x14ac:dyDescent="0.25">
      <c r="A4" t="s">
        <v>15</v>
      </c>
      <c r="B4">
        <v>479831.71</v>
      </c>
      <c r="E4">
        <v>7108.6</v>
      </c>
      <c r="F4">
        <v>26235.18</v>
      </c>
      <c r="J4">
        <v>-8544597.3200000003</v>
      </c>
      <c r="L4">
        <v>2351172.4700000002</v>
      </c>
      <c r="M4">
        <v>-1008240.34</v>
      </c>
      <c r="N4">
        <v>3505016.69</v>
      </c>
      <c r="O4">
        <v>626544</v>
      </c>
      <c r="S4">
        <v>450306.5</v>
      </c>
      <c r="T4">
        <v>3650464.5</v>
      </c>
      <c r="U4">
        <v>496171</v>
      </c>
      <c r="Y4">
        <v>21320.01</v>
      </c>
    </row>
    <row r="10" spans="1:30" x14ac:dyDescent="0.25">
      <c r="A10" t="s">
        <v>2600</v>
      </c>
      <c r="B10">
        <v>1519015.44</v>
      </c>
      <c r="C10">
        <v>28026</v>
      </c>
      <c r="D10">
        <v>758295.62</v>
      </c>
      <c r="E10">
        <v>92002</v>
      </c>
      <c r="F10">
        <v>976940.36</v>
      </c>
      <c r="G10">
        <v>24000</v>
      </c>
      <c r="H10">
        <v>1456</v>
      </c>
      <c r="J10">
        <v>0</v>
      </c>
      <c r="M10">
        <v>448185.69</v>
      </c>
      <c r="N10">
        <v>1691218.36</v>
      </c>
      <c r="O10">
        <v>666144.5</v>
      </c>
      <c r="S10">
        <v>819990</v>
      </c>
      <c r="T10">
        <v>174692</v>
      </c>
      <c r="U10">
        <v>1011210</v>
      </c>
      <c r="X10">
        <v>98522.57</v>
      </c>
      <c r="Y10">
        <v>89404.12</v>
      </c>
    </row>
    <row r="11" spans="1:30" x14ac:dyDescent="0.25">
      <c r="A11" t="s">
        <v>2601</v>
      </c>
      <c r="B11">
        <v>962752.5</v>
      </c>
      <c r="C11">
        <v>13414</v>
      </c>
      <c r="D11">
        <v>585731.99</v>
      </c>
      <c r="E11">
        <v>373336.26</v>
      </c>
      <c r="F11">
        <v>339120.1</v>
      </c>
      <c r="J11">
        <v>0</v>
      </c>
      <c r="M11">
        <v>4634.97</v>
      </c>
      <c r="N11">
        <v>1534772.11</v>
      </c>
      <c r="O11">
        <v>1150549.3400000001</v>
      </c>
      <c r="Q11">
        <v>39.61</v>
      </c>
      <c r="S11">
        <v>884269</v>
      </c>
      <c r="T11">
        <v>3500</v>
      </c>
      <c r="U11">
        <v>1013646</v>
      </c>
      <c r="X11">
        <v>227541.82</v>
      </c>
      <c r="Y11">
        <v>25644.12</v>
      </c>
    </row>
    <row r="12" spans="1:30" x14ac:dyDescent="0.25">
      <c r="A12" t="s">
        <v>2602</v>
      </c>
      <c r="B12">
        <v>1710851.64</v>
      </c>
      <c r="C12">
        <v>5700</v>
      </c>
      <c r="D12">
        <v>553005.68000000005</v>
      </c>
      <c r="E12">
        <v>63068.24</v>
      </c>
      <c r="F12">
        <v>3318447.46</v>
      </c>
      <c r="G12">
        <v>2515</v>
      </c>
      <c r="J12">
        <v>0</v>
      </c>
      <c r="M12">
        <v>4132639.12</v>
      </c>
      <c r="N12">
        <v>1097038.29</v>
      </c>
      <c r="O12">
        <v>427930.87</v>
      </c>
      <c r="S12">
        <v>662110.5</v>
      </c>
      <c r="T12">
        <v>2672</v>
      </c>
      <c r="U12">
        <v>765255.5</v>
      </c>
      <c r="X12">
        <v>75082.09</v>
      </c>
      <c r="Y12">
        <v>226436</v>
      </c>
    </row>
    <row r="13" spans="1:30" x14ac:dyDescent="0.25">
      <c r="A13" t="s">
        <v>2603</v>
      </c>
      <c r="B13">
        <v>605054.04</v>
      </c>
      <c r="C13">
        <v>1966.28</v>
      </c>
      <c r="D13">
        <v>241083.7</v>
      </c>
      <c r="E13">
        <v>1836538.79</v>
      </c>
      <c r="F13">
        <v>232255.49</v>
      </c>
      <c r="G13">
        <v>2646</v>
      </c>
      <c r="J13">
        <v>0</v>
      </c>
      <c r="M13">
        <v>748932.78</v>
      </c>
      <c r="N13">
        <v>1718005.94</v>
      </c>
      <c r="O13">
        <v>536817.18999999994</v>
      </c>
      <c r="S13">
        <v>619018.5</v>
      </c>
      <c r="T13">
        <v>1528</v>
      </c>
      <c r="U13">
        <v>745538.5</v>
      </c>
      <c r="X13">
        <v>90292.479999999996</v>
      </c>
      <c r="Y13">
        <v>66964.92</v>
      </c>
    </row>
    <row r="14" spans="1:30" x14ac:dyDescent="0.25">
      <c r="A14" t="s">
        <v>2604</v>
      </c>
      <c r="B14">
        <v>993001.82</v>
      </c>
      <c r="C14">
        <v>11312.01</v>
      </c>
      <c r="D14">
        <v>651176.87</v>
      </c>
      <c r="E14">
        <v>1572970.63</v>
      </c>
      <c r="F14">
        <v>213129.32</v>
      </c>
      <c r="I14">
        <v>62009.2</v>
      </c>
      <c r="J14">
        <v>759.5</v>
      </c>
      <c r="M14">
        <v>-1003058.05</v>
      </c>
      <c r="N14">
        <v>3950541.16</v>
      </c>
      <c r="O14">
        <v>1187576</v>
      </c>
      <c r="Q14">
        <v>0.08</v>
      </c>
      <c r="S14">
        <v>685177</v>
      </c>
      <c r="U14">
        <v>776928.5</v>
      </c>
      <c r="X14">
        <v>328805.31</v>
      </c>
      <c r="Y14">
        <v>12578.24</v>
      </c>
    </row>
    <row r="15" spans="1:30" x14ac:dyDescent="0.25">
      <c r="A15" t="s">
        <v>2605</v>
      </c>
      <c r="B15">
        <v>1356410.86</v>
      </c>
      <c r="C15">
        <v>47143.75</v>
      </c>
      <c r="D15">
        <v>453762.47</v>
      </c>
      <c r="E15">
        <v>590619.63</v>
      </c>
      <c r="F15">
        <v>569349.79</v>
      </c>
      <c r="J15">
        <v>77.97</v>
      </c>
      <c r="M15">
        <v>-523333.52</v>
      </c>
      <c r="N15">
        <v>2643840</v>
      </c>
      <c r="O15">
        <v>1402017.14</v>
      </c>
      <c r="S15">
        <v>658350</v>
      </c>
      <c r="T15">
        <v>143225</v>
      </c>
      <c r="U15">
        <v>867519</v>
      </c>
      <c r="X15">
        <v>243833.49</v>
      </c>
      <c r="Y15">
        <v>116320.5</v>
      </c>
    </row>
    <row r="16" spans="1:30" x14ac:dyDescent="0.25">
      <c r="A16" t="s">
        <v>2606</v>
      </c>
      <c r="B16">
        <v>839258.96</v>
      </c>
      <c r="C16">
        <v>4460</v>
      </c>
      <c r="D16">
        <v>281122.82</v>
      </c>
      <c r="E16">
        <v>554195.77</v>
      </c>
      <c r="F16">
        <v>215.98</v>
      </c>
      <c r="J16">
        <v>0</v>
      </c>
      <c r="M16">
        <v>-1356354.53</v>
      </c>
      <c r="N16">
        <v>2287723.02</v>
      </c>
      <c r="O16">
        <v>946186.7</v>
      </c>
      <c r="S16">
        <v>344757</v>
      </c>
      <c r="T16">
        <v>130000</v>
      </c>
      <c r="U16">
        <v>492283</v>
      </c>
      <c r="X16">
        <v>81709.58</v>
      </c>
      <c r="Y16">
        <v>25940.01</v>
      </c>
    </row>
    <row r="17" spans="1:29" x14ac:dyDescent="0.25">
      <c r="A17" t="s">
        <v>2607</v>
      </c>
      <c r="B17">
        <v>1233770.7</v>
      </c>
      <c r="C17">
        <v>18720.25</v>
      </c>
      <c r="D17">
        <v>593895.03</v>
      </c>
      <c r="E17">
        <v>687313.38</v>
      </c>
      <c r="F17">
        <v>817963.31</v>
      </c>
      <c r="J17">
        <v>0</v>
      </c>
      <c r="M17">
        <v>2068567.9</v>
      </c>
      <c r="N17">
        <v>312292.87</v>
      </c>
      <c r="O17">
        <v>1335135.3500000001</v>
      </c>
      <c r="S17">
        <v>1014751.5</v>
      </c>
      <c r="T17">
        <v>19100</v>
      </c>
      <c r="U17">
        <v>1190203.5</v>
      </c>
      <c r="X17">
        <v>185222.7</v>
      </c>
      <c r="Y17">
        <v>50557.88</v>
      </c>
    </row>
    <row r="18" spans="1:29" x14ac:dyDescent="0.25">
      <c r="A18" t="s">
        <v>2608</v>
      </c>
      <c r="B18">
        <v>1995651.51</v>
      </c>
      <c r="C18">
        <v>5700</v>
      </c>
      <c r="D18">
        <v>354903.42</v>
      </c>
      <c r="E18">
        <v>1070380.27</v>
      </c>
      <c r="F18">
        <v>499828.59</v>
      </c>
      <c r="J18">
        <v>1370.06</v>
      </c>
      <c r="M18">
        <v>2828666.22</v>
      </c>
      <c r="N18">
        <v>928313.81</v>
      </c>
      <c r="O18">
        <v>1102122.3999999999</v>
      </c>
      <c r="P18">
        <v>10550</v>
      </c>
      <c r="S18">
        <v>879700.6</v>
      </c>
      <c r="T18">
        <v>2671</v>
      </c>
      <c r="U18">
        <v>1095846.6000000001</v>
      </c>
      <c r="X18">
        <v>200619.28</v>
      </c>
      <c r="Y18">
        <v>52847.42</v>
      </c>
    </row>
    <row r="19" spans="1:29" x14ac:dyDescent="0.25">
      <c r="A19" t="s">
        <v>2609</v>
      </c>
      <c r="B19">
        <v>1903035.06</v>
      </c>
      <c r="C19">
        <v>80970</v>
      </c>
      <c r="D19">
        <v>474918.18</v>
      </c>
      <c r="E19">
        <v>270296.86</v>
      </c>
      <c r="F19">
        <v>438636.42</v>
      </c>
      <c r="G19">
        <v>2500</v>
      </c>
      <c r="J19">
        <v>0</v>
      </c>
      <c r="K19">
        <v>217250</v>
      </c>
      <c r="M19">
        <v>1346474.75</v>
      </c>
      <c r="N19">
        <v>955989.15</v>
      </c>
      <c r="O19">
        <v>1096594.3799999999</v>
      </c>
      <c r="S19">
        <v>844945.7</v>
      </c>
      <c r="U19">
        <v>1002464.7</v>
      </c>
      <c r="X19">
        <v>151527.98000000001</v>
      </c>
      <c r="Y19">
        <v>83171.7</v>
      </c>
    </row>
    <row r="20" spans="1:29" x14ac:dyDescent="0.25">
      <c r="A20" t="s">
        <v>2610</v>
      </c>
      <c r="B20">
        <v>700977.58</v>
      </c>
      <c r="C20">
        <v>11090.96</v>
      </c>
      <c r="D20">
        <v>331673.92</v>
      </c>
      <c r="E20">
        <v>659826.06000000006</v>
      </c>
      <c r="F20">
        <v>196977.89</v>
      </c>
      <c r="G20">
        <v>5240</v>
      </c>
      <c r="J20">
        <v>0</v>
      </c>
      <c r="M20">
        <v>-105708.65</v>
      </c>
      <c r="N20">
        <v>1540469.93</v>
      </c>
      <c r="O20">
        <v>852385.65</v>
      </c>
      <c r="S20">
        <v>555466.5</v>
      </c>
      <c r="U20">
        <v>670502.5</v>
      </c>
      <c r="X20">
        <v>116129.8</v>
      </c>
      <c r="Y20">
        <v>49297.99</v>
      </c>
    </row>
    <row r="21" spans="1:29" x14ac:dyDescent="0.25">
      <c r="A21" t="s">
        <v>2611</v>
      </c>
      <c r="B21">
        <v>2164632.11</v>
      </c>
      <c r="C21">
        <v>7572</v>
      </c>
      <c r="D21">
        <v>402409.49</v>
      </c>
      <c r="E21">
        <v>378797.78</v>
      </c>
      <c r="F21">
        <v>246018.88</v>
      </c>
      <c r="J21">
        <v>0</v>
      </c>
      <c r="M21">
        <v>132231.01999999999</v>
      </c>
      <c r="N21">
        <v>2399548.4500000002</v>
      </c>
      <c r="O21">
        <v>1212536.77</v>
      </c>
      <c r="S21">
        <v>1343337.7</v>
      </c>
      <c r="T21">
        <v>22880</v>
      </c>
      <c r="U21">
        <v>1610583.7</v>
      </c>
      <c r="X21">
        <v>294726.90999999997</v>
      </c>
      <c r="Y21">
        <v>23076.75</v>
      </c>
      <c r="AC21">
        <v>700</v>
      </c>
    </row>
    <row r="22" spans="1:29" x14ac:dyDescent="0.25">
      <c r="A22" t="s">
        <v>2612</v>
      </c>
      <c r="B22">
        <v>1241477.8400000001</v>
      </c>
      <c r="C22">
        <v>49600</v>
      </c>
      <c r="D22">
        <v>573676.22</v>
      </c>
      <c r="E22">
        <v>289144.15000000002</v>
      </c>
      <c r="F22">
        <v>1123598.8899999999</v>
      </c>
      <c r="G22">
        <v>22006</v>
      </c>
      <c r="J22">
        <v>0</v>
      </c>
      <c r="M22">
        <v>-1350863.04</v>
      </c>
      <c r="N22">
        <v>3847094.62</v>
      </c>
      <c r="O22">
        <v>1413105.41</v>
      </c>
      <c r="S22">
        <v>1144437</v>
      </c>
      <c r="T22">
        <v>1765</v>
      </c>
      <c r="U22">
        <v>1392224</v>
      </c>
      <c r="X22">
        <v>251348.51</v>
      </c>
      <c r="Y22">
        <v>76215.360000000001</v>
      </c>
    </row>
    <row r="23" spans="1:29" x14ac:dyDescent="0.25">
      <c r="A23" t="s">
        <v>2613</v>
      </c>
      <c r="B23">
        <v>1708278.28</v>
      </c>
      <c r="C23">
        <v>44395</v>
      </c>
      <c r="D23">
        <v>1282032.1399999999</v>
      </c>
      <c r="E23">
        <v>4</v>
      </c>
      <c r="F23">
        <v>605249.55000000005</v>
      </c>
      <c r="G23">
        <v>21000</v>
      </c>
      <c r="J23">
        <v>0</v>
      </c>
      <c r="M23">
        <v>-327686.31</v>
      </c>
      <c r="N23">
        <v>2781867.7</v>
      </c>
      <c r="O23">
        <v>1836687.48</v>
      </c>
      <c r="S23">
        <v>1403738</v>
      </c>
      <c r="U23">
        <v>1590229</v>
      </c>
      <c r="X23">
        <v>308481.37</v>
      </c>
      <c r="Y23">
        <v>70080.69</v>
      </c>
    </row>
    <row r="24" spans="1:29" x14ac:dyDescent="0.25">
      <c r="A24" t="s">
        <v>2614</v>
      </c>
      <c r="B24">
        <v>1523597.41</v>
      </c>
      <c r="C24">
        <v>14364.2</v>
      </c>
      <c r="D24">
        <v>528280.74</v>
      </c>
      <c r="E24">
        <v>408066.52</v>
      </c>
      <c r="F24">
        <v>324635.17</v>
      </c>
      <c r="J24">
        <v>0</v>
      </c>
      <c r="M24">
        <v>-211842.09</v>
      </c>
      <c r="N24">
        <v>1887309.56</v>
      </c>
      <c r="O24">
        <v>1374221.42</v>
      </c>
      <c r="S24">
        <v>1131883</v>
      </c>
      <c r="U24">
        <v>1197351</v>
      </c>
      <c r="X24">
        <v>220798.96</v>
      </c>
      <c r="Y24">
        <v>44869.14</v>
      </c>
    </row>
    <row r="25" spans="1:29" x14ac:dyDescent="0.25">
      <c r="A25" t="s">
        <v>2615</v>
      </c>
      <c r="B25">
        <v>1254618.81</v>
      </c>
      <c r="C25">
        <v>37307.5</v>
      </c>
      <c r="D25">
        <v>441577.72</v>
      </c>
      <c r="E25">
        <v>917733.28</v>
      </c>
      <c r="F25">
        <v>192602.99</v>
      </c>
      <c r="J25">
        <v>0</v>
      </c>
      <c r="M25">
        <v>71983.820000000007</v>
      </c>
      <c r="N25">
        <v>2302867.0299999998</v>
      </c>
      <c r="O25">
        <v>877221.59</v>
      </c>
      <c r="S25">
        <v>561255.19999999995</v>
      </c>
      <c r="T25">
        <v>5429</v>
      </c>
      <c r="U25">
        <v>638024.19999999995</v>
      </c>
      <c r="X25">
        <v>204798.33</v>
      </c>
      <c r="Y25">
        <v>63645.17</v>
      </c>
    </row>
    <row r="26" spans="1:29" x14ac:dyDescent="0.25">
      <c r="A26" t="s">
        <v>2616</v>
      </c>
      <c r="B26">
        <v>703998.77</v>
      </c>
      <c r="C26">
        <v>4633.7</v>
      </c>
      <c r="D26">
        <v>233749.22</v>
      </c>
      <c r="E26">
        <v>189482</v>
      </c>
      <c r="F26">
        <v>462400.06</v>
      </c>
      <c r="J26">
        <v>0</v>
      </c>
      <c r="M26">
        <v>-594163.61</v>
      </c>
      <c r="N26">
        <v>1722667.58</v>
      </c>
      <c r="O26">
        <v>522257.74</v>
      </c>
      <c r="S26">
        <v>559744.93999999994</v>
      </c>
      <c r="T26">
        <v>150000</v>
      </c>
      <c r="U26">
        <v>733784.94</v>
      </c>
      <c r="X26">
        <v>207859.46</v>
      </c>
      <c r="Y26">
        <v>13663.11</v>
      </c>
    </row>
    <row r="27" spans="1:29" x14ac:dyDescent="0.25">
      <c r="A27" t="s">
        <v>2617</v>
      </c>
      <c r="B27">
        <v>1282611.28</v>
      </c>
      <c r="C27">
        <v>24139.5</v>
      </c>
      <c r="D27">
        <v>400989.61</v>
      </c>
      <c r="E27">
        <v>148472.37</v>
      </c>
      <c r="F27">
        <v>410679.92</v>
      </c>
      <c r="I27">
        <v>19587</v>
      </c>
      <c r="J27">
        <v>0</v>
      </c>
      <c r="M27">
        <v>-670065.26</v>
      </c>
      <c r="N27">
        <v>2074532.05</v>
      </c>
      <c r="O27">
        <v>926688.61</v>
      </c>
      <c r="S27">
        <v>862608.02</v>
      </c>
      <c r="T27">
        <v>2300</v>
      </c>
      <c r="U27">
        <v>926406.02</v>
      </c>
      <c r="X27">
        <v>145630.64000000001</v>
      </c>
      <c r="Y27">
        <v>46193.99</v>
      </c>
    </row>
    <row r="28" spans="1:29" x14ac:dyDescent="0.25">
      <c r="A28" t="s">
        <v>2618</v>
      </c>
      <c r="B28">
        <v>629073.62</v>
      </c>
      <c r="C28">
        <v>25106.59</v>
      </c>
      <c r="D28">
        <v>79677.58</v>
      </c>
      <c r="E28">
        <v>492133.54</v>
      </c>
      <c r="F28">
        <v>144694.85999999999</v>
      </c>
      <c r="G28">
        <v>9150</v>
      </c>
      <c r="J28">
        <v>2239</v>
      </c>
      <c r="M28">
        <v>-206494.73</v>
      </c>
      <c r="N28">
        <v>900591.29</v>
      </c>
      <c r="O28">
        <v>818629.93</v>
      </c>
      <c r="S28">
        <v>783049.2</v>
      </c>
      <c r="T28">
        <v>130520</v>
      </c>
      <c r="U28">
        <v>815301.2</v>
      </c>
      <c r="X28">
        <v>140620.31</v>
      </c>
      <c r="Y28">
        <v>51932.55</v>
      </c>
    </row>
    <row r="29" spans="1:29" x14ac:dyDescent="0.25">
      <c r="A29" t="s">
        <v>2619</v>
      </c>
      <c r="B29">
        <v>875009.77</v>
      </c>
      <c r="C29">
        <v>17400</v>
      </c>
      <c r="D29">
        <v>368903.62</v>
      </c>
      <c r="E29">
        <v>428651.69</v>
      </c>
      <c r="F29">
        <v>640680.51</v>
      </c>
      <c r="G29">
        <v>6300</v>
      </c>
      <c r="J29">
        <v>0</v>
      </c>
      <c r="M29">
        <v>-981134.26</v>
      </c>
      <c r="N29">
        <v>2673935.1</v>
      </c>
      <c r="O29">
        <v>578245.17000000004</v>
      </c>
      <c r="S29">
        <v>580800</v>
      </c>
      <c r="T29">
        <v>35050</v>
      </c>
      <c r="U29">
        <v>720911</v>
      </c>
      <c r="X29">
        <v>178337.15</v>
      </c>
      <c r="Y29">
        <v>110847.12</v>
      </c>
    </row>
    <row r="30" spans="1:29" x14ac:dyDescent="0.25">
      <c r="A30" t="s">
        <v>2620</v>
      </c>
      <c r="B30">
        <v>2353875.56</v>
      </c>
      <c r="C30">
        <v>9600</v>
      </c>
      <c r="D30">
        <v>346647.46</v>
      </c>
      <c r="E30">
        <v>462052.04</v>
      </c>
      <c r="F30">
        <v>895531.71</v>
      </c>
      <c r="G30">
        <v>0</v>
      </c>
      <c r="J30">
        <v>853</v>
      </c>
      <c r="M30">
        <v>1319902.47</v>
      </c>
      <c r="N30">
        <v>1942985.43</v>
      </c>
      <c r="O30">
        <v>630192.76</v>
      </c>
      <c r="S30">
        <v>385861.5</v>
      </c>
      <c r="T30">
        <v>2500</v>
      </c>
      <c r="U30">
        <v>424795.5</v>
      </c>
      <c r="X30">
        <v>175808.08</v>
      </c>
      <c r="Y30">
        <v>73599.12</v>
      </c>
    </row>
    <row r="31" spans="1:29" x14ac:dyDescent="0.25">
      <c r="A31" t="s">
        <v>2621</v>
      </c>
      <c r="B31">
        <v>1057864.04</v>
      </c>
      <c r="C31">
        <v>2315</v>
      </c>
      <c r="D31">
        <v>271216.2</v>
      </c>
      <c r="E31">
        <v>74399.58</v>
      </c>
      <c r="F31">
        <v>220430</v>
      </c>
      <c r="I31">
        <v>11000</v>
      </c>
      <c r="J31">
        <v>0</v>
      </c>
      <c r="M31">
        <v>-1281555.05</v>
      </c>
      <c r="N31">
        <v>2306439.37</v>
      </c>
      <c r="O31">
        <v>777275.98</v>
      </c>
      <c r="S31">
        <v>584481.1</v>
      </c>
      <c r="U31">
        <v>637353.1</v>
      </c>
      <c r="X31">
        <v>94342.61</v>
      </c>
      <c r="Y31">
        <v>9539.3700000000008</v>
      </c>
    </row>
    <row r="32" spans="1:29" x14ac:dyDescent="0.25">
      <c r="A32" t="s">
        <v>2622</v>
      </c>
      <c r="B32">
        <v>1189172.77</v>
      </c>
      <c r="C32">
        <v>10269.870000000001</v>
      </c>
      <c r="D32">
        <v>226544.68</v>
      </c>
      <c r="E32">
        <v>263461.55</v>
      </c>
      <c r="F32">
        <v>351683.3</v>
      </c>
      <c r="J32">
        <v>0</v>
      </c>
      <c r="M32">
        <v>1832.45</v>
      </c>
      <c r="N32">
        <v>1600056.47</v>
      </c>
      <c r="O32">
        <v>491232.46</v>
      </c>
      <c r="S32">
        <v>575498.19999999995</v>
      </c>
      <c r="T32">
        <v>8031</v>
      </c>
      <c r="U32">
        <v>659514.19999999995</v>
      </c>
      <c r="X32">
        <v>219626.48</v>
      </c>
      <c r="Y32">
        <v>44284.26</v>
      </c>
    </row>
    <row r="33" spans="1:29" x14ac:dyDescent="0.25">
      <c r="A33" t="s">
        <v>2779</v>
      </c>
      <c r="B33">
        <v>1064829.24</v>
      </c>
      <c r="C33">
        <v>60321</v>
      </c>
      <c r="D33">
        <v>600958.98</v>
      </c>
      <c r="E33">
        <v>3</v>
      </c>
      <c r="F33">
        <v>532637.35</v>
      </c>
      <c r="G33">
        <v>6000</v>
      </c>
      <c r="J33">
        <v>0</v>
      </c>
      <c r="M33">
        <v>-1625234.34</v>
      </c>
      <c r="N33">
        <v>2970314.75</v>
      </c>
      <c r="O33">
        <v>1257916.07</v>
      </c>
      <c r="P33">
        <v>99770</v>
      </c>
      <c r="Q33">
        <v>0.3</v>
      </c>
      <c r="S33">
        <v>672888</v>
      </c>
      <c r="T33">
        <v>1100</v>
      </c>
      <c r="U33">
        <v>833558</v>
      </c>
      <c r="X33">
        <v>194598.65</v>
      </c>
      <c r="Y33">
        <v>43699.41</v>
      </c>
    </row>
    <row r="34" spans="1:29" x14ac:dyDescent="0.25">
      <c r="A34" t="s">
        <v>2780</v>
      </c>
      <c r="B34">
        <v>1027477.11</v>
      </c>
      <c r="C34">
        <v>129006</v>
      </c>
      <c r="D34">
        <v>394726.6</v>
      </c>
      <c r="E34">
        <v>1091804.51</v>
      </c>
      <c r="F34">
        <v>705519.57</v>
      </c>
      <c r="J34">
        <v>0</v>
      </c>
      <c r="M34">
        <v>-461589.05</v>
      </c>
      <c r="N34">
        <v>3203233.17</v>
      </c>
      <c r="O34">
        <v>645271.62</v>
      </c>
      <c r="P34">
        <v>22325</v>
      </c>
      <c r="S34">
        <v>446021</v>
      </c>
      <c r="T34">
        <v>6172</v>
      </c>
      <c r="U34">
        <v>697521</v>
      </c>
      <c r="X34">
        <v>257660.39</v>
      </c>
      <c r="Y34">
        <v>59308.71</v>
      </c>
    </row>
    <row r="35" spans="1:29" x14ac:dyDescent="0.25">
      <c r="A35" t="s">
        <v>2781</v>
      </c>
      <c r="B35">
        <v>635390.31000000006</v>
      </c>
      <c r="C35">
        <v>6462.5</v>
      </c>
      <c r="D35">
        <v>235194.58</v>
      </c>
      <c r="E35">
        <v>30160.2</v>
      </c>
      <c r="F35">
        <v>42613.440000000002</v>
      </c>
      <c r="I35">
        <v>15346</v>
      </c>
      <c r="J35">
        <v>0</v>
      </c>
      <c r="M35">
        <v>-1497471.15</v>
      </c>
      <c r="N35">
        <v>2001291.5</v>
      </c>
      <c r="O35">
        <v>589220.9</v>
      </c>
      <c r="Q35">
        <v>3.78</v>
      </c>
      <c r="S35">
        <v>573634.5</v>
      </c>
      <c r="U35">
        <v>602961.5</v>
      </c>
      <c r="X35">
        <v>68311.94</v>
      </c>
      <c r="Y35">
        <v>21325.86</v>
      </c>
    </row>
    <row r="36" spans="1:29" x14ac:dyDescent="0.25">
      <c r="A36" t="s">
        <v>2808</v>
      </c>
      <c r="B36">
        <v>843417.58</v>
      </c>
      <c r="C36">
        <v>58078.49</v>
      </c>
      <c r="D36">
        <v>311866.57</v>
      </c>
      <c r="E36">
        <v>1395577.92</v>
      </c>
      <c r="F36">
        <v>576247.77</v>
      </c>
      <c r="G36">
        <v>7000</v>
      </c>
      <c r="J36">
        <v>192.71</v>
      </c>
      <c r="M36">
        <v>-1097843.95</v>
      </c>
      <c r="N36">
        <v>3800882.66</v>
      </c>
      <c r="O36">
        <v>742431.47</v>
      </c>
      <c r="S36">
        <v>253828</v>
      </c>
      <c r="U36">
        <v>327164</v>
      </c>
      <c r="X36">
        <v>153115.22</v>
      </c>
      <c r="Y36">
        <v>70470.3</v>
      </c>
    </row>
    <row r="37" spans="1:29" x14ac:dyDescent="0.25">
      <c r="A37" t="s">
        <v>2623</v>
      </c>
      <c r="B37">
        <v>1057637.3799999999</v>
      </c>
      <c r="C37">
        <v>10574.5</v>
      </c>
      <c r="D37">
        <v>42782.98</v>
      </c>
      <c r="E37">
        <v>635172.56999999995</v>
      </c>
      <c r="F37">
        <v>760128.54</v>
      </c>
      <c r="G37">
        <v>3200</v>
      </c>
      <c r="J37">
        <v>0</v>
      </c>
      <c r="K37">
        <v>255185</v>
      </c>
      <c r="M37">
        <v>43396.29</v>
      </c>
      <c r="N37">
        <v>2024806.3999999999</v>
      </c>
      <c r="O37">
        <v>683590.26</v>
      </c>
      <c r="S37">
        <v>365757</v>
      </c>
      <c r="T37">
        <v>31336.799999999999</v>
      </c>
      <c r="U37">
        <v>467574</v>
      </c>
      <c r="X37">
        <v>224785.31</v>
      </c>
      <c r="Y37">
        <v>73396.72</v>
      </c>
      <c r="AC37">
        <v>28294.75</v>
      </c>
    </row>
    <row r="38" spans="1:29" x14ac:dyDescent="0.25">
      <c r="A38" t="s">
        <v>2624</v>
      </c>
      <c r="B38">
        <v>1654153.73</v>
      </c>
      <c r="C38">
        <v>38166.36</v>
      </c>
      <c r="D38">
        <v>49097.120000000003</v>
      </c>
      <c r="E38">
        <v>200246.24</v>
      </c>
      <c r="F38">
        <v>457225.03</v>
      </c>
      <c r="G38">
        <v>2000</v>
      </c>
      <c r="I38">
        <v>119680</v>
      </c>
      <c r="J38">
        <v>3316.02</v>
      </c>
      <c r="M38">
        <v>-639967</v>
      </c>
      <c r="N38">
        <v>2381908.6800000002</v>
      </c>
      <c r="O38">
        <v>806509.83</v>
      </c>
      <c r="P38">
        <v>75800</v>
      </c>
      <c r="S38">
        <v>432285</v>
      </c>
      <c r="T38">
        <v>21477.06</v>
      </c>
      <c r="U38">
        <v>605627</v>
      </c>
      <c r="X38">
        <v>221619.44</v>
      </c>
      <c r="Y38">
        <v>43867.46</v>
      </c>
      <c r="AC38">
        <v>7267.31</v>
      </c>
    </row>
    <row r="39" spans="1:29" x14ac:dyDescent="0.25">
      <c r="A39" t="s">
        <v>2625</v>
      </c>
      <c r="B39">
        <v>794513.83</v>
      </c>
      <c r="C39">
        <v>20300</v>
      </c>
      <c r="D39">
        <v>106922.92</v>
      </c>
      <c r="E39">
        <v>772873.78</v>
      </c>
      <c r="F39">
        <v>295357.32</v>
      </c>
      <c r="G39">
        <v>0</v>
      </c>
      <c r="J39">
        <v>2604.83</v>
      </c>
      <c r="M39">
        <v>-863313.53</v>
      </c>
      <c r="N39">
        <v>2692203.68</v>
      </c>
      <c r="O39">
        <v>915873.41</v>
      </c>
      <c r="S39">
        <v>738958.5</v>
      </c>
      <c r="T39">
        <v>37300</v>
      </c>
      <c r="U39">
        <v>915362.5</v>
      </c>
      <c r="X39">
        <v>411088.67</v>
      </c>
      <c r="Y39">
        <v>46908.959999999999</v>
      </c>
      <c r="AC39">
        <v>94711.05</v>
      </c>
    </row>
    <row r="40" spans="1:29" x14ac:dyDescent="0.25">
      <c r="A40" t="s">
        <v>2626</v>
      </c>
      <c r="B40">
        <v>779194.8</v>
      </c>
      <c r="C40">
        <v>-198821.53</v>
      </c>
      <c r="D40">
        <v>140323.19</v>
      </c>
      <c r="E40">
        <v>137669.51999999999</v>
      </c>
      <c r="F40">
        <v>85766</v>
      </c>
      <c r="G40">
        <v>3400</v>
      </c>
      <c r="J40">
        <v>918</v>
      </c>
      <c r="K40">
        <v>36000</v>
      </c>
      <c r="M40">
        <v>485704.14</v>
      </c>
      <c r="N40">
        <v>288756.2</v>
      </c>
      <c r="O40">
        <v>549526.11</v>
      </c>
      <c r="S40">
        <v>387985.5</v>
      </c>
      <c r="T40">
        <v>30909.97</v>
      </c>
      <c r="U40">
        <v>610972.5</v>
      </c>
      <c r="V40">
        <v>640</v>
      </c>
      <c r="W40">
        <v>4000</v>
      </c>
      <c r="X40">
        <v>90937.52</v>
      </c>
      <c r="Y40">
        <v>45306.42</v>
      </c>
      <c r="AC40">
        <v>34043.75</v>
      </c>
    </row>
    <row r="41" spans="1:29" x14ac:dyDescent="0.25">
      <c r="A41" t="s">
        <v>2627</v>
      </c>
      <c r="B41">
        <v>1410182.58</v>
      </c>
      <c r="C41">
        <v>36932.5</v>
      </c>
      <c r="D41">
        <v>152380.1</v>
      </c>
      <c r="E41">
        <v>462605.56</v>
      </c>
      <c r="F41">
        <v>149364.56</v>
      </c>
      <c r="G41">
        <v>5150</v>
      </c>
      <c r="J41">
        <v>1820.58</v>
      </c>
      <c r="M41">
        <v>-1565386.45</v>
      </c>
      <c r="N41">
        <v>3281518.85</v>
      </c>
      <c r="O41">
        <v>1203480.8899999999</v>
      </c>
      <c r="S41">
        <v>732322.5</v>
      </c>
      <c r="T41">
        <v>64701.52</v>
      </c>
      <c r="U41">
        <v>1090856.5</v>
      </c>
      <c r="X41">
        <v>275662.37</v>
      </c>
      <c r="Y41">
        <v>39502.86</v>
      </c>
      <c r="AA41">
        <v>13141</v>
      </c>
      <c r="AC41">
        <v>5662</v>
      </c>
    </row>
    <row r="42" spans="1:29" x14ac:dyDescent="0.25">
      <c r="A42" t="s">
        <v>2628</v>
      </c>
      <c r="B42">
        <v>1253161.57</v>
      </c>
      <c r="C42">
        <v>1702</v>
      </c>
      <c r="D42">
        <v>119729.61</v>
      </c>
      <c r="E42">
        <v>297926.44</v>
      </c>
      <c r="F42">
        <v>724667.07</v>
      </c>
      <c r="G42">
        <v>8000</v>
      </c>
      <c r="J42">
        <v>548.77</v>
      </c>
      <c r="K42">
        <v>0</v>
      </c>
      <c r="M42">
        <v>-1357068.99</v>
      </c>
      <c r="N42">
        <v>3750097.45</v>
      </c>
      <c r="O42">
        <v>754595.44</v>
      </c>
      <c r="S42">
        <v>652480.5</v>
      </c>
      <c r="T42">
        <v>109184.55</v>
      </c>
      <c r="U42">
        <v>840770.5</v>
      </c>
      <c r="X42">
        <v>458507.73</v>
      </c>
      <c r="Y42">
        <v>84383.1</v>
      </c>
      <c r="AC42">
        <v>38546</v>
      </c>
    </row>
    <row r="43" spans="1:29" x14ac:dyDescent="0.25">
      <c r="A43" t="s">
        <v>2629</v>
      </c>
      <c r="B43">
        <v>515144.58</v>
      </c>
      <c r="C43">
        <v>2450.41</v>
      </c>
      <c r="D43">
        <v>94460.05</v>
      </c>
      <c r="E43">
        <v>288418.71000000002</v>
      </c>
      <c r="F43">
        <v>737699.39</v>
      </c>
      <c r="G43">
        <v>15200</v>
      </c>
      <c r="J43">
        <v>0</v>
      </c>
      <c r="M43">
        <v>-454706.51</v>
      </c>
      <c r="N43">
        <v>1851653.95</v>
      </c>
      <c r="O43">
        <v>657026.64</v>
      </c>
      <c r="S43">
        <v>209422.5</v>
      </c>
      <c r="T43">
        <v>31535.68</v>
      </c>
      <c r="U43">
        <v>387885.5</v>
      </c>
      <c r="X43">
        <v>129453.69</v>
      </c>
      <c r="Y43">
        <v>65903.86</v>
      </c>
      <c r="AC43">
        <v>23026.86</v>
      </c>
    </row>
    <row r="44" spans="1:29" x14ac:dyDescent="0.25">
      <c r="A44" t="s">
        <v>2782</v>
      </c>
      <c r="B44">
        <v>605959.28</v>
      </c>
      <c r="C44">
        <v>7117.29</v>
      </c>
      <c r="D44">
        <v>79576.09</v>
      </c>
      <c r="E44">
        <v>124633.01</v>
      </c>
      <c r="F44">
        <v>498831.77</v>
      </c>
      <c r="G44">
        <v>52960</v>
      </c>
      <c r="J44">
        <v>6494</v>
      </c>
      <c r="K44">
        <v>174500</v>
      </c>
      <c r="M44">
        <v>-1066447.33</v>
      </c>
      <c r="N44">
        <v>1865771.67</v>
      </c>
      <c r="O44">
        <v>830005.26</v>
      </c>
      <c r="S44">
        <v>487888.5</v>
      </c>
      <c r="T44">
        <v>60115.24</v>
      </c>
      <c r="U44">
        <v>686722.5</v>
      </c>
      <c r="X44">
        <v>269314.08</v>
      </c>
      <c r="Y44">
        <v>58900.44</v>
      </c>
      <c r="AC44">
        <v>14057.88</v>
      </c>
    </row>
    <row r="45" spans="1:29" x14ac:dyDescent="0.25">
      <c r="A45" t="s">
        <v>2783</v>
      </c>
      <c r="B45">
        <v>549030.18000000005</v>
      </c>
      <c r="C45">
        <v>0</v>
      </c>
      <c r="D45">
        <v>86693.759999999995</v>
      </c>
      <c r="E45">
        <v>474750.63</v>
      </c>
      <c r="F45">
        <v>186182.24</v>
      </c>
      <c r="G45">
        <v>3000</v>
      </c>
      <c r="J45">
        <v>1651</v>
      </c>
      <c r="M45">
        <v>-13982.51</v>
      </c>
      <c r="N45">
        <v>1234901.48</v>
      </c>
      <c r="O45">
        <v>415407.4</v>
      </c>
      <c r="S45">
        <v>517338.5</v>
      </c>
      <c r="T45">
        <v>46894.91</v>
      </c>
      <c r="U45">
        <v>650807.5</v>
      </c>
      <c r="X45">
        <v>143229.78</v>
      </c>
      <c r="Y45">
        <v>45166.59</v>
      </c>
      <c r="AC45">
        <v>4145</v>
      </c>
    </row>
    <row r="46" spans="1:29" x14ac:dyDescent="0.25">
      <c r="A46" t="s">
        <v>2801</v>
      </c>
      <c r="B46">
        <v>1122631.53</v>
      </c>
      <c r="C46">
        <v>4500</v>
      </c>
      <c r="D46">
        <v>76282.41</v>
      </c>
      <c r="E46">
        <v>845286.26</v>
      </c>
      <c r="F46">
        <v>345152.17</v>
      </c>
      <c r="G46">
        <v>2600</v>
      </c>
      <c r="J46">
        <v>0</v>
      </c>
      <c r="K46">
        <v>405360</v>
      </c>
      <c r="M46">
        <v>-424636.11</v>
      </c>
      <c r="N46">
        <v>2300894.7000000002</v>
      </c>
      <c r="O46">
        <v>544537.85</v>
      </c>
      <c r="S46">
        <v>356627</v>
      </c>
      <c r="T46">
        <v>37779.11</v>
      </c>
      <c r="U46">
        <v>513537.5</v>
      </c>
      <c r="X46">
        <v>166087.13</v>
      </c>
      <c r="Y46">
        <v>65265.05</v>
      </c>
      <c r="AC46">
        <v>13187.5</v>
      </c>
    </row>
    <row r="47" spans="1:29" x14ac:dyDescent="0.25">
      <c r="A47" t="s">
        <v>2809</v>
      </c>
      <c r="B47">
        <v>1363178</v>
      </c>
      <c r="C47">
        <v>2019.5</v>
      </c>
      <c r="D47">
        <v>128838.92</v>
      </c>
      <c r="E47">
        <v>3758850.08</v>
      </c>
      <c r="F47">
        <v>331630.11</v>
      </c>
      <c r="G47">
        <v>-155767</v>
      </c>
      <c r="J47">
        <v>4652.1099999999997</v>
      </c>
      <c r="M47">
        <v>1326778.8799999999</v>
      </c>
      <c r="N47">
        <v>4006426</v>
      </c>
      <c r="O47">
        <v>829536.56</v>
      </c>
      <c r="S47">
        <v>279693.5</v>
      </c>
      <c r="T47">
        <v>31400</v>
      </c>
      <c r="U47">
        <v>452656.5</v>
      </c>
      <c r="X47">
        <v>123479.27</v>
      </c>
      <c r="Y47">
        <v>81685.59</v>
      </c>
      <c r="AC47">
        <v>18220</v>
      </c>
    </row>
    <row r="48" spans="1:29" x14ac:dyDescent="0.25">
      <c r="A48" t="s">
        <v>2630</v>
      </c>
      <c r="B48">
        <v>242874.17</v>
      </c>
      <c r="C48">
        <v>168796.11</v>
      </c>
      <c r="D48">
        <v>178981.72</v>
      </c>
      <c r="E48">
        <v>184837.74</v>
      </c>
      <c r="F48">
        <v>193357.1</v>
      </c>
      <c r="G48">
        <v>32000</v>
      </c>
      <c r="J48">
        <v>0</v>
      </c>
      <c r="M48">
        <v>-1090013.69</v>
      </c>
      <c r="N48">
        <v>1877057.75</v>
      </c>
      <c r="O48">
        <v>361475.67</v>
      </c>
      <c r="S48">
        <v>463617</v>
      </c>
      <c r="T48">
        <v>30000</v>
      </c>
      <c r="U48">
        <v>512675</v>
      </c>
      <c r="X48">
        <v>80896.240000000005</v>
      </c>
      <c r="Y48">
        <v>37573.65</v>
      </c>
    </row>
    <row r="49" spans="1:30" x14ac:dyDescent="0.25">
      <c r="A49" t="s">
        <v>2631</v>
      </c>
      <c r="B49">
        <v>404030.81</v>
      </c>
      <c r="C49">
        <v>29591</v>
      </c>
      <c r="D49">
        <v>45892.72</v>
      </c>
      <c r="E49">
        <v>465732.6</v>
      </c>
      <c r="F49">
        <v>203363.66</v>
      </c>
      <c r="G49">
        <v>105700</v>
      </c>
      <c r="I49">
        <v>6500</v>
      </c>
      <c r="J49">
        <v>0</v>
      </c>
      <c r="M49">
        <v>-1800136.91</v>
      </c>
      <c r="N49">
        <v>2506199.65</v>
      </c>
      <c r="O49">
        <v>531130.36</v>
      </c>
      <c r="S49">
        <v>693367.5</v>
      </c>
      <c r="T49">
        <v>-28120</v>
      </c>
      <c r="U49">
        <v>781160.5</v>
      </c>
      <c r="X49">
        <v>84712.33</v>
      </c>
      <c r="Y49">
        <v>18628.259999999998</v>
      </c>
      <c r="AC49">
        <v>2400</v>
      </c>
    </row>
    <row r="50" spans="1:30" x14ac:dyDescent="0.25">
      <c r="A50" t="s">
        <v>2632</v>
      </c>
      <c r="B50">
        <v>69819.839999999997</v>
      </c>
      <c r="C50">
        <v>11089.27</v>
      </c>
      <c r="D50">
        <v>72130.3</v>
      </c>
      <c r="E50">
        <v>3</v>
      </c>
      <c r="F50">
        <v>72175.95</v>
      </c>
      <c r="G50">
        <v>-2000</v>
      </c>
      <c r="J50">
        <v>894</v>
      </c>
      <c r="L50">
        <v>-238853.94</v>
      </c>
      <c r="M50">
        <v>-1611628.89</v>
      </c>
      <c r="N50">
        <v>1985151.03</v>
      </c>
      <c r="O50">
        <v>389558.46</v>
      </c>
      <c r="S50">
        <v>391713</v>
      </c>
      <c r="U50">
        <v>504914</v>
      </c>
      <c r="X50">
        <v>95911.56</v>
      </c>
      <c r="Y50">
        <v>16330.65</v>
      </c>
      <c r="AC50">
        <v>481.6</v>
      </c>
      <c r="AD50">
        <v>48000</v>
      </c>
    </row>
    <row r="51" spans="1:30" x14ac:dyDescent="0.25">
      <c r="A51" t="s">
        <v>2633</v>
      </c>
      <c r="B51">
        <v>191015.99</v>
      </c>
      <c r="C51">
        <v>98859.23</v>
      </c>
      <c r="D51">
        <v>145033.78</v>
      </c>
      <c r="E51">
        <v>748114.56</v>
      </c>
      <c r="F51">
        <v>131448.53</v>
      </c>
      <c r="G51">
        <v>9500</v>
      </c>
      <c r="J51">
        <v>-3068</v>
      </c>
      <c r="M51">
        <v>-482443.54</v>
      </c>
      <c r="N51">
        <v>1821817.03</v>
      </c>
      <c r="O51">
        <v>260869.38</v>
      </c>
      <c r="Q51">
        <v>54.79</v>
      </c>
      <c r="S51">
        <v>430723.5</v>
      </c>
      <c r="T51">
        <v>20800</v>
      </c>
      <c r="U51">
        <v>499755.5</v>
      </c>
      <c r="X51">
        <v>89777.75</v>
      </c>
      <c r="Y51">
        <v>67223.100000000006</v>
      </c>
      <c r="AC51">
        <v>1534.72</v>
      </c>
    </row>
    <row r="52" spans="1:30" x14ac:dyDescent="0.25">
      <c r="A52" t="s">
        <v>2634</v>
      </c>
      <c r="B52">
        <v>356908.91</v>
      </c>
      <c r="C52">
        <v>250666.77</v>
      </c>
      <c r="D52">
        <v>122905.68</v>
      </c>
      <c r="E52">
        <v>485592.15</v>
      </c>
      <c r="F52">
        <v>441536.35</v>
      </c>
      <c r="G52">
        <v>0</v>
      </c>
      <c r="J52">
        <v>1304</v>
      </c>
      <c r="M52">
        <v>436324.13</v>
      </c>
      <c r="N52">
        <v>1102265.42</v>
      </c>
      <c r="O52">
        <v>522049.06</v>
      </c>
      <c r="S52">
        <v>724176</v>
      </c>
      <c r="U52">
        <v>836532</v>
      </c>
      <c r="X52">
        <v>170077.75</v>
      </c>
      <c r="Y52">
        <v>32484</v>
      </c>
      <c r="AC52">
        <v>65</v>
      </c>
    </row>
    <row r="53" spans="1:30" x14ac:dyDescent="0.25">
      <c r="A53" t="s">
        <v>2635</v>
      </c>
      <c r="B53">
        <v>286889.28000000003</v>
      </c>
      <c r="C53">
        <v>198132.5</v>
      </c>
      <c r="D53">
        <v>65071.58</v>
      </c>
      <c r="E53">
        <v>49416.25</v>
      </c>
      <c r="F53">
        <v>346173.96</v>
      </c>
      <c r="G53">
        <v>7600</v>
      </c>
      <c r="J53">
        <v>0</v>
      </c>
      <c r="L53">
        <v>-10797.58</v>
      </c>
      <c r="M53">
        <v>-1206434.8899999999</v>
      </c>
      <c r="N53">
        <v>2172216.88</v>
      </c>
      <c r="O53">
        <v>379456.64</v>
      </c>
      <c r="S53">
        <v>461726.5</v>
      </c>
      <c r="T53">
        <v>24800</v>
      </c>
      <c r="U53">
        <v>600256.5</v>
      </c>
      <c r="X53">
        <v>170472.47</v>
      </c>
      <c r="Y53">
        <v>24431.46</v>
      </c>
      <c r="AC53">
        <v>7603.55</v>
      </c>
    </row>
    <row r="54" spans="1:30" x14ac:dyDescent="0.25">
      <c r="A54" t="s">
        <v>2636</v>
      </c>
      <c r="B54">
        <v>310281.52</v>
      </c>
      <c r="C54">
        <v>99429.56</v>
      </c>
      <c r="D54">
        <v>77911.12</v>
      </c>
      <c r="E54">
        <v>1175808.8</v>
      </c>
      <c r="F54">
        <v>443987.52</v>
      </c>
      <c r="J54">
        <v>0</v>
      </c>
      <c r="M54">
        <v>31239.94</v>
      </c>
      <c r="N54">
        <v>1936400.69</v>
      </c>
      <c r="O54">
        <v>354294.74</v>
      </c>
      <c r="S54">
        <v>683790</v>
      </c>
      <c r="U54">
        <v>775867</v>
      </c>
      <c r="X54">
        <v>43104.98</v>
      </c>
      <c r="Y54">
        <v>37597.379999999997</v>
      </c>
      <c r="AC54">
        <v>2387.4899999999998</v>
      </c>
    </row>
    <row r="55" spans="1:30" x14ac:dyDescent="0.25">
      <c r="A55" t="s">
        <v>2637</v>
      </c>
      <c r="B55">
        <v>601657.35</v>
      </c>
      <c r="C55">
        <v>130</v>
      </c>
      <c r="D55">
        <v>273200.43</v>
      </c>
      <c r="E55">
        <v>30680.639999999999</v>
      </c>
      <c r="F55">
        <v>305206.61</v>
      </c>
      <c r="G55">
        <v>3000</v>
      </c>
      <c r="J55">
        <v>2673</v>
      </c>
      <c r="L55">
        <v>316447.92</v>
      </c>
      <c r="M55">
        <v>-757560.43</v>
      </c>
      <c r="N55">
        <v>1262941.0900000001</v>
      </c>
      <c r="O55">
        <v>821311.75</v>
      </c>
      <c r="S55">
        <v>918963.5</v>
      </c>
      <c r="U55">
        <v>1092874.5</v>
      </c>
      <c r="X55">
        <v>99296.28</v>
      </c>
      <c r="Y55">
        <v>23778.21</v>
      </c>
      <c r="AC55">
        <v>52035.53</v>
      </c>
    </row>
    <row r="56" spans="1:30" x14ac:dyDescent="0.25">
      <c r="A56" t="s">
        <v>2784</v>
      </c>
      <c r="B56">
        <v>341444.49</v>
      </c>
      <c r="C56">
        <v>2725.75</v>
      </c>
      <c r="D56">
        <v>84919.46</v>
      </c>
      <c r="E56">
        <v>430177.82</v>
      </c>
      <c r="F56">
        <v>543852.91</v>
      </c>
      <c r="G56">
        <v>6365</v>
      </c>
      <c r="J56">
        <v>0</v>
      </c>
      <c r="M56">
        <v>-744630.25</v>
      </c>
      <c r="N56">
        <v>2033596.36</v>
      </c>
      <c r="O56">
        <v>452429.23</v>
      </c>
      <c r="S56">
        <v>284960</v>
      </c>
      <c r="T56">
        <v>542640</v>
      </c>
      <c r="U56">
        <v>856406</v>
      </c>
      <c r="X56">
        <v>117668.19</v>
      </c>
      <c r="Y56">
        <v>31307.97</v>
      </c>
      <c r="AC56">
        <v>1025.5</v>
      </c>
    </row>
    <row r="57" spans="1:30" x14ac:dyDescent="0.25">
      <c r="A57" t="s">
        <v>2785</v>
      </c>
      <c r="B57">
        <v>499064.25</v>
      </c>
      <c r="C57">
        <v>390440.54</v>
      </c>
      <c r="D57">
        <v>566692.56000000006</v>
      </c>
      <c r="E57">
        <v>383049.53</v>
      </c>
      <c r="F57">
        <v>-160238.87</v>
      </c>
      <c r="G57">
        <v>33220</v>
      </c>
      <c r="J57">
        <v>60750</v>
      </c>
      <c r="L57">
        <v>367602.08</v>
      </c>
      <c r="M57">
        <v>-1400951.92</v>
      </c>
      <c r="N57">
        <v>2378594.3199999998</v>
      </c>
      <c r="O57">
        <v>522609.81</v>
      </c>
      <c r="P57">
        <v>170500</v>
      </c>
      <c r="S57">
        <v>305193</v>
      </c>
      <c r="U57">
        <v>417635</v>
      </c>
      <c r="X57">
        <v>250858.1</v>
      </c>
      <c r="Y57">
        <v>36972.18</v>
      </c>
    </row>
    <row r="58" spans="1:30" x14ac:dyDescent="0.25">
      <c r="A58" t="s">
        <v>2786</v>
      </c>
      <c r="B58">
        <v>166155.31</v>
      </c>
      <c r="C58">
        <v>79393.100000000006</v>
      </c>
      <c r="D58">
        <v>112238.35</v>
      </c>
      <c r="E58">
        <v>1625454.96</v>
      </c>
      <c r="F58">
        <v>353787.5</v>
      </c>
      <c r="G58">
        <v>3000</v>
      </c>
      <c r="H58">
        <v>0</v>
      </c>
      <c r="J58">
        <v>756</v>
      </c>
      <c r="L58">
        <v>195407.87</v>
      </c>
      <c r="M58">
        <v>-217347.98</v>
      </c>
      <c r="N58">
        <v>2522084.4900000002</v>
      </c>
      <c r="O58">
        <v>172505.55</v>
      </c>
      <c r="P58">
        <v>12000</v>
      </c>
      <c r="S58">
        <v>334453.5</v>
      </c>
      <c r="U58">
        <v>431888.5</v>
      </c>
      <c r="X58">
        <v>116291.51</v>
      </c>
      <c r="Y58">
        <v>70395</v>
      </c>
      <c r="AC58">
        <v>6172.2</v>
      </c>
    </row>
    <row r="59" spans="1:30" x14ac:dyDescent="0.25">
      <c r="A59" t="s">
        <v>2638</v>
      </c>
      <c r="B59">
        <v>2138013.7000000002</v>
      </c>
      <c r="C59">
        <v>39205</v>
      </c>
      <c r="D59">
        <v>93638</v>
      </c>
      <c r="E59">
        <v>424538.07</v>
      </c>
      <c r="F59">
        <v>479136.25</v>
      </c>
      <c r="G59">
        <v>0</v>
      </c>
      <c r="J59">
        <v>3393.61</v>
      </c>
      <c r="M59">
        <v>359258.23</v>
      </c>
      <c r="N59">
        <v>2222830.41</v>
      </c>
      <c r="O59">
        <v>1056739.82</v>
      </c>
      <c r="S59">
        <v>434932.5</v>
      </c>
      <c r="T59">
        <v>4500</v>
      </c>
      <c r="U59">
        <v>609883.5</v>
      </c>
      <c r="X59">
        <v>153136.26999999999</v>
      </c>
      <c r="Y59">
        <v>74278.89</v>
      </c>
    </row>
    <row r="60" spans="1:30" x14ac:dyDescent="0.25">
      <c r="A60" t="s">
        <v>2639</v>
      </c>
      <c r="B60">
        <v>3575276.65</v>
      </c>
      <c r="C60">
        <v>154897.38</v>
      </c>
      <c r="D60">
        <v>148604.88</v>
      </c>
      <c r="E60">
        <v>2437882.52</v>
      </c>
      <c r="F60">
        <v>1677906.88</v>
      </c>
      <c r="G60">
        <v>24000</v>
      </c>
      <c r="J60">
        <v>3665</v>
      </c>
      <c r="M60">
        <v>-567537.61</v>
      </c>
      <c r="N60">
        <v>7696912.6699999999</v>
      </c>
      <c r="O60">
        <v>1518572.33</v>
      </c>
      <c r="P60">
        <v>37000</v>
      </c>
      <c r="S60">
        <v>983860.5</v>
      </c>
      <c r="T60">
        <v>21000</v>
      </c>
      <c r="U60">
        <v>1189804.5</v>
      </c>
      <c r="X60">
        <v>389354.1</v>
      </c>
      <c r="Y60">
        <v>46995.6</v>
      </c>
    </row>
    <row r="61" spans="1:30" x14ac:dyDescent="0.25">
      <c r="A61" t="s">
        <v>2640</v>
      </c>
      <c r="B61">
        <v>614375.73</v>
      </c>
      <c r="C61">
        <v>285250.61</v>
      </c>
      <c r="D61">
        <v>419481.25</v>
      </c>
      <c r="E61">
        <v>469534.6</v>
      </c>
      <c r="F61">
        <v>497015.58</v>
      </c>
      <c r="G61">
        <v>0</v>
      </c>
      <c r="J61">
        <v>4192.21</v>
      </c>
      <c r="M61">
        <v>-168493.13</v>
      </c>
      <c r="N61">
        <v>2278267.36</v>
      </c>
      <c r="O61">
        <v>694253.25</v>
      </c>
      <c r="P61">
        <v>-57150</v>
      </c>
      <c r="S61">
        <v>575221.5</v>
      </c>
      <c r="T61">
        <v>4500</v>
      </c>
      <c r="U61">
        <v>681242.5</v>
      </c>
      <c r="X61">
        <v>252171.35</v>
      </c>
      <c r="Y61">
        <v>43982.25</v>
      </c>
    </row>
    <row r="62" spans="1:30" x14ac:dyDescent="0.25">
      <c r="A62" t="s">
        <v>2641</v>
      </c>
      <c r="B62">
        <v>867906.41</v>
      </c>
      <c r="C62">
        <v>28015.73</v>
      </c>
      <c r="D62">
        <v>87766.12</v>
      </c>
      <c r="E62">
        <v>9373.1299999999992</v>
      </c>
      <c r="F62">
        <v>156435.29999999999</v>
      </c>
      <c r="G62">
        <v>4000</v>
      </c>
      <c r="J62">
        <v>1574</v>
      </c>
      <c r="L62">
        <v>245436.01</v>
      </c>
      <c r="N62">
        <v>817347.69</v>
      </c>
      <c r="O62">
        <v>524117.95</v>
      </c>
      <c r="S62">
        <v>402472</v>
      </c>
      <c r="T62">
        <v>3000</v>
      </c>
      <c r="U62">
        <v>477712</v>
      </c>
      <c r="X62">
        <v>82679.320000000007</v>
      </c>
      <c r="Y62">
        <v>47441.34</v>
      </c>
      <c r="AA62">
        <v>129883.76</v>
      </c>
      <c r="AC62">
        <v>17050</v>
      </c>
    </row>
    <row r="63" spans="1:30" x14ac:dyDescent="0.25">
      <c r="A63" t="s">
        <v>2642</v>
      </c>
      <c r="B63">
        <v>1518857.6</v>
      </c>
      <c r="C63">
        <v>82478.25</v>
      </c>
      <c r="D63">
        <v>301797.37</v>
      </c>
      <c r="E63">
        <v>136532.98000000001</v>
      </c>
      <c r="F63">
        <v>595658.81000000006</v>
      </c>
      <c r="G63">
        <v>2340</v>
      </c>
      <c r="J63">
        <v>2908.36</v>
      </c>
      <c r="M63">
        <v>1032254.21</v>
      </c>
      <c r="N63">
        <v>1211807.73</v>
      </c>
      <c r="O63">
        <v>828360.67</v>
      </c>
      <c r="S63">
        <v>363684.5</v>
      </c>
      <c r="T63">
        <v>7000</v>
      </c>
      <c r="U63">
        <v>506707.5</v>
      </c>
      <c r="X63">
        <v>192527.78</v>
      </c>
      <c r="Y63">
        <v>34189.51</v>
      </c>
    </row>
    <row r="64" spans="1:30" x14ac:dyDescent="0.25">
      <c r="A64" t="s">
        <v>2644</v>
      </c>
      <c r="B64">
        <v>1025662.26</v>
      </c>
      <c r="C64">
        <v>45343.65</v>
      </c>
      <c r="D64">
        <v>184215.24</v>
      </c>
      <c r="E64">
        <v>356861.87</v>
      </c>
      <c r="F64">
        <v>341812.13</v>
      </c>
      <c r="G64">
        <v>1900</v>
      </c>
      <c r="J64">
        <v>3844.42</v>
      </c>
      <c r="M64">
        <v>-719912.79</v>
      </c>
      <c r="N64">
        <v>2590732.39</v>
      </c>
      <c r="O64">
        <v>710147.33</v>
      </c>
      <c r="P64">
        <v>49980</v>
      </c>
      <c r="S64">
        <v>853972.5</v>
      </c>
      <c r="T64">
        <v>13500</v>
      </c>
      <c r="U64">
        <v>989542.5</v>
      </c>
      <c r="X64">
        <v>447596.76</v>
      </c>
      <c r="Y64">
        <v>12435.09</v>
      </c>
    </row>
    <row r="65" spans="1:30" x14ac:dyDescent="0.25">
      <c r="A65" t="s">
        <v>2645</v>
      </c>
      <c r="B65">
        <v>2681190.81</v>
      </c>
      <c r="C65">
        <v>68251.8</v>
      </c>
      <c r="D65">
        <v>32276.45</v>
      </c>
      <c r="E65">
        <v>902744.21</v>
      </c>
      <c r="F65">
        <v>369175.18</v>
      </c>
      <c r="G65">
        <v>3500</v>
      </c>
      <c r="J65">
        <v>0</v>
      </c>
      <c r="M65">
        <v>772067.79</v>
      </c>
      <c r="N65">
        <v>2642678.98</v>
      </c>
      <c r="O65">
        <v>1170421.33</v>
      </c>
      <c r="S65">
        <v>474010.8</v>
      </c>
      <c r="T65">
        <v>9000</v>
      </c>
      <c r="U65">
        <v>559829.80000000005</v>
      </c>
      <c r="X65">
        <v>282285.78999999998</v>
      </c>
      <c r="Y65">
        <v>81263.87</v>
      </c>
      <c r="AA65">
        <v>16362.42</v>
      </c>
    </row>
    <row r="66" spans="1:30" x14ac:dyDescent="0.25">
      <c r="A66" t="s">
        <v>2648</v>
      </c>
      <c r="B66">
        <v>1072425.8700000001</v>
      </c>
      <c r="C66">
        <v>21060.25</v>
      </c>
      <c r="D66">
        <v>112385.45</v>
      </c>
      <c r="E66">
        <v>695567</v>
      </c>
      <c r="F66">
        <v>370372.16</v>
      </c>
      <c r="G66">
        <v>2000</v>
      </c>
      <c r="J66">
        <v>1987</v>
      </c>
      <c r="M66">
        <v>430042.58</v>
      </c>
      <c r="N66">
        <v>1743741.15</v>
      </c>
      <c r="O66">
        <v>559418.27</v>
      </c>
      <c r="S66">
        <v>480771</v>
      </c>
      <c r="T66">
        <v>4500</v>
      </c>
      <c r="U66">
        <v>612987.65</v>
      </c>
      <c r="X66">
        <v>221349.52</v>
      </c>
      <c r="Y66">
        <v>29163</v>
      </c>
      <c r="AA66">
        <v>11934.5</v>
      </c>
    </row>
    <row r="67" spans="1:30" x14ac:dyDescent="0.25">
      <c r="A67" t="s">
        <v>2649</v>
      </c>
      <c r="B67">
        <v>961964.63</v>
      </c>
      <c r="C67">
        <v>24795.34</v>
      </c>
      <c r="D67">
        <v>169280.18</v>
      </c>
      <c r="E67">
        <v>822477.01</v>
      </c>
      <c r="F67">
        <v>579617.99</v>
      </c>
      <c r="G67">
        <v>19800</v>
      </c>
      <c r="J67">
        <v>3507.54</v>
      </c>
      <c r="M67">
        <v>-1367534.18</v>
      </c>
      <c r="N67">
        <v>3470807.24</v>
      </c>
      <c r="O67">
        <v>835894.74</v>
      </c>
      <c r="S67">
        <v>301290</v>
      </c>
      <c r="U67">
        <v>408212</v>
      </c>
      <c r="X67">
        <v>255077.04</v>
      </c>
      <c r="Y67">
        <v>17463</v>
      </c>
    </row>
    <row r="68" spans="1:30" x14ac:dyDescent="0.25">
      <c r="A68" t="s">
        <v>2650</v>
      </c>
      <c r="B68">
        <v>283372.23</v>
      </c>
      <c r="C68">
        <v>57501.55</v>
      </c>
      <c r="D68">
        <v>27971.89</v>
      </c>
      <c r="E68">
        <v>151977</v>
      </c>
      <c r="F68">
        <v>609973.02</v>
      </c>
      <c r="G68">
        <v>4500</v>
      </c>
      <c r="J68">
        <v>2451.75</v>
      </c>
      <c r="M68">
        <v>-126342.28</v>
      </c>
      <c r="N68">
        <v>1201384.94</v>
      </c>
      <c r="O68">
        <v>394891.5</v>
      </c>
      <c r="S68">
        <v>363690</v>
      </c>
      <c r="T68">
        <v>4500</v>
      </c>
      <c r="U68">
        <v>474203</v>
      </c>
      <c r="X68">
        <v>170098.88</v>
      </c>
      <c r="Y68">
        <v>16064.7</v>
      </c>
    </row>
    <row r="69" spans="1:30" x14ac:dyDescent="0.25">
      <c r="A69" t="s">
        <v>2652</v>
      </c>
      <c r="B69">
        <v>468206.99</v>
      </c>
      <c r="C69">
        <v>135531.03</v>
      </c>
      <c r="D69">
        <v>186450.65</v>
      </c>
      <c r="E69">
        <v>339842.28</v>
      </c>
      <c r="F69">
        <v>323432.59000000003</v>
      </c>
      <c r="G69">
        <v>7500</v>
      </c>
      <c r="J69">
        <v>718.96</v>
      </c>
      <c r="M69">
        <v>317774.59999999998</v>
      </c>
      <c r="N69">
        <v>934454.85</v>
      </c>
      <c r="O69">
        <v>517219.67</v>
      </c>
      <c r="P69">
        <v>-65180</v>
      </c>
      <c r="S69">
        <v>693780</v>
      </c>
      <c r="T69">
        <v>118600</v>
      </c>
      <c r="U69">
        <v>787996</v>
      </c>
      <c r="X69">
        <v>247448.19</v>
      </c>
      <c r="Y69">
        <v>3160.35</v>
      </c>
    </row>
    <row r="70" spans="1:30" x14ac:dyDescent="0.25">
      <c r="A70" t="s">
        <v>2653</v>
      </c>
      <c r="B70">
        <v>689703.74</v>
      </c>
      <c r="C70">
        <v>25669.279999999999</v>
      </c>
      <c r="D70">
        <v>84036.24</v>
      </c>
      <c r="E70">
        <v>144803.04999999999</v>
      </c>
      <c r="F70">
        <v>266312.7</v>
      </c>
      <c r="G70">
        <v>4500</v>
      </c>
      <c r="J70">
        <v>0</v>
      </c>
      <c r="M70">
        <v>-739998.45</v>
      </c>
      <c r="N70">
        <v>1881601.57</v>
      </c>
      <c r="O70">
        <v>418632.43</v>
      </c>
      <c r="S70">
        <v>407484</v>
      </c>
      <c r="T70">
        <v>7500</v>
      </c>
      <c r="U70">
        <v>481481</v>
      </c>
      <c r="X70">
        <v>124206.37</v>
      </c>
      <c r="Y70">
        <v>51982.17</v>
      </c>
    </row>
    <row r="71" spans="1:30" x14ac:dyDescent="0.25">
      <c r="A71" t="s">
        <v>2654</v>
      </c>
      <c r="B71">
        <v>719604.05</v>
      </c>
      <c r="C71">
        <v>36982.5</v>
      </c>
      <c r="D71">
        <v>68908.850000000006</v>
      </c>
      <c r="E71">
        <v>301896.2</v>
      </c>
      <c r="F71">
        <v>753555.35</v>
      </c>
      <c r="G71">
        <v>5600</v>
      </c>
      <c r="J71">
        <v>473</v>
      </c>
      <c r="M71">
        <v>-900628.38</v>
      </c>
      <c r="N71">
        <v>2618687.59</v>
      </c>
      <c r="O71">
        <v>465766.64</v>
      </c>
      <c r="S71">
        <v>259215</v>
      </c>
      <c r="U71">
        <v>321330</v>
      </c>
      <c r="X71">
        <v>116846.57</v>
      </c>
      <c r="Y71">
        <v>65653.84</v>
      </c>
    </row>
    <row r="72" spans="1:30" x14ac:dyDescent="0.25">
      <c r="A72" t="s">
        <v>2655</v>
      </c>
      <c r="B72">
        <v>425695.2</v>
      </c>
      <c r="C72">
        <v>408450.55</v>
      </c>
      <c r="D72">
        <v>50960.12</v>
      </c>
      <c r="E72">
        <v>21881.119999999999</v>
      </c>
      <c r="F72">
        <v>810711.99</v>
      </c>
      <c r="G72">
        <v>4900</v>
      </c>
      <c r="J72">
        <v>2563.92</v>
      </c>
      <c r="M72">
        <v>-531088.15</v>
      </c>
      <c r="N72">
        <v>2255161.35</v>
      </c>
      <c r="O72">
        <v>393467.93</v>
      </c>
      <c r="P72">
        <v>120</v>
      </c>
      <c r="S72">
        <v>360203</v>
      </c>
      <c r="T72">
        <v>45000</v>
      </c>
      <c r="U72">
        <v>405262</v>
      </c>
      <c r="X72">
        <v>321438.28999999998</v>
      </c>
      <c r="Y72">
        <v>60072.18</v>
      </c>
    </row>
    <row r="73" spans="1:30" x14ac:dyDescent="0.25">
      <c r="A73" t="s">
        <v>2656</v>
      </c>
      <c r="B73">
        <v>442115.07</v>
      </c>
      <c r="C73">
        <v>772111.92</v>
      </c>
      <c r="D73">
        <v>60389.72</v>
      </c>
      <c r="E73">
        <v>512717.1</v>
      </c>
      <c r="F73">
        <v>248752.85</v>
      </c>
      <c r="G73">
        <v>3000</v>
      </c>
      <c r="J73">
        <v>2880.99</v>
      </c>
      <c r="M73">
        <v>-389558.16</v>
      </c>
      <c r="N73">
        <v>2065017.96</v>
      </c>
      <c r="O73">
        <v>813114.46</v>
      </c>
      <c r="S73">
        <v>244125</v>
      </c>
      <c r="U73">
        <v>352344</v>
      </c>
      <c r="X73">
        <v>212030.45</v>
      </c>
      <c r="Y73">
        <v>17361.77</v>
      </c>
    </row>
    <row r="74" spans="1:30" x14ac:dyDescent="0.25">
      <c r="A74" t="s">
        <v>2657</v>
      </c>
      <c r="B74">
        <v>1091455.42</v>
      </c>
      <c r="C74">
        <v>95491.71</v>
      </c>
      <c r="D74">
        <v>258287.88</v>
      </c>
      <c r="E74">
        <v>339451.27</v>
      </c>
      <c r="F74">
        <v>334210.86</v>
      </c>
      <c r="G74">
        <v>4500</v>
      </c>
      <c r="J74">
        <v>2939</v>
      </c>
      <c r="M74">
        <v>-366556.1</v>
      </c>
      <c r="N74">
        <v>2127187.88</v>
      </c>
      <c r="O74">
        <v>935159.61</v>
      </c>
      <c r="P74">
        <v>-50800</v>
      </c>
      <c r="S74">
        <v>328068</v>
      </c>
      <c r="U74">
        <v>510870</v>
      </c>
      <c r="X74">
        <v>188477.89</v>
      </c>
      <c r="Y74">
        <v>46849.08</v>
      </c>
    </row>
    <row r="75" spans="1:30" x14ac:dyDescent="0.25">
      <c r="A75" t="s">
        <v>2802</v>
      </c>
      <c r="B75">
        <v>939047.5</v>
      </c>
      <c r="C75">
        <v>374463.75</v>
      </c>
      <c r="D75">
        <v>93501.11</v>
      </c>
      <c r="E75">
        <v>600275.92000000004</v>
      </c>
      <c r="F75">
        <v>663910.37</v>
      </c>
      <c r="G75">
        <v>4615</v>
      </c>
      <c r="J75">
        <v>3064.04</v>
      </c>
      <c r="M75">
        <v>-954807.39</v>
      </c>
      <c r="N75">
        <v>3692657.78</v>
      </c>
      <c r="O75">
        <v>438957.91</v>
      </c>
      <c r="S75">
        <v>524884.5</v>
      </c>
      <c r="U75">
        <v>613939.5</v>
      </c>
      <c r="X75">
        <v>260033.99</v>
      </c>
      <c r="Y75">
        <v>97919.34</v>
      </c>
    </row>
    <row r="76" spans="1:30" x14ac:dyDescent="0.25">
      <c r="A76" t="s">
        <v>2658</v>
      </c>
      <c r="B76">
        <v>550191.07999999996</v>
      </c>
      <c r="C76">
        <v>28996</v>
      </c>
      <c r="D76">
        <v>40013.379999999997</v>
      </c>
      <c r="E76">
        <v>2233291.92</v>
      </c>
      <c r="F76">
        <v>449963.96</v>
      </c>
      <c r="J76">
        <v>0</v>
      </c>
      <c r="M76">
        <v>638295.48</v>
      </c>
      <c r="N76">
        <v>2241713.0099999998</v>
      </c>
      <c r="O76">
        <v>1088380.1399999999</v>
      </c>
      <c r="T76">
        <v>113208</v>
      </c>
      <c r="U76">
        <v>441394</v>
      </c>
      <c r="X76">
        <v>206295.76</v>
      </c>
      <c r="Y76">
        <v>62356.83</v>
      </c>
    </row>
    <row r="77" spans="1:30" x14ac:dyDescent="0.25">
      <c r="A77" t="s">
        <v>2659</v>
      </c>
      <c r="B77">
        <v>818901.43</v>
      </c>
      <c r="C77">
        <v>147590</v>
      </c>
      <c r="D77">
        <v>56479.18</v>
      </c>
      <c r="E77">
        <v>565206.12</v>
      </c>
      <c r="F77">
        <v>250919.51</v>
      </c>
      <c r="G77">
        <v>3500</v>
      </c>
      <c r="I77">
        <v>65000</v>
      </c>
      <c r="J77">
        <v>32568.400000000001</v>
      </c>
      <c r="K77">
        <v>444</v>
      </c>
      <c r="M77">
        <v>-682607.68</v>
      </c>
      <c r="N77">
        <v>1881918.88</v>
      </c>
      <c r="O77">
        <v>1184273.22</v>
      </c>
      <c r="S77">
        <v>483987</v>
      </c>
      <c r="T77">
        <v>9000</v>
      </c>
      <c r="U77">
        <v>593494</v>
      </c>
      <c r="V77">
        <v>4190</v>
      </c>
      <c r="X77">
        <v>233474.6</v>
      </c>
      <c r="Y77">
        <v>33617.79</v>
      </c>
      <c r="Z77">
        <v>139200</v>
      </c>
    </row>
    <row r="78" spans="1:30" x14ac:dyDescent="0.25">
      <c r="A78" t="s">
        <v>2660</v>
      </c>
      <c r="B78">
        <v>479041.41</v>
      </c>
      <c r="C78">
        <v>49393.25</v>
      </c>
      <c r="D78">
        <v>363839.28</v>
      </c>
      <c r="E78">
        <v>454586.76</v>
      </c>
      <c r="F78">
        <v>1170800.18</v>
      </c>
      <c r="G78">
        <v>15340.04</v>
      </c>
      <c r="I78">
        <v>523985</v>
      </c>
      <c r="J78">
        <v>-2144.73</v>
      </c>
      <c r="K78">
        <v>5000</v>
      </c>
      <c r="M78">
        <v>-453550.69</v>
      </c>
      <c r="N78">
        <v>1941230.36</v>
      </c>
      <c r="O78">
        <v>934667.09</v>
      </c>
      <c r="S78">
        <v>212172</v>
      </c>
      <c r="T78">
        <v>33600</v>
      </c>
      <c r="U78">
        <v>414236</v>
      </c>
      <c r="V78">
        <v>1040</v>
      </c>
      <c r="X78">
        <v>115864.41</v>
      </c>
      <c r="Y78">
        <v>47149.02</v>
      </c>
      <c r="AC78">
        <v>34780</v>
      </c>
    </row>
    <row r="79" spans="1:30" x14ac:dyDescent="0.25">
      <c r="A79" t="s">
        <v>2661</v>
      </c>
      <c r="B79">
        <v>666412.62</v>
      </c>
      <c r="C79">
        <v>78278.5</v>
      </c>
      <c r="D79">
        <v>653491.4</v>
      </c>
      <c r="E79">
        <v>209660.96</v>
      </c>
      <c r="F79">
        <v>289489.36</v>
      </c>
      <c r="G79">
        <v>444123.42</v>
      </c>
      <c r="J79">
        <v>891.92</v>
      </c>
      <c r="K79">
        <v>5000</v>
      </c>
      <c r="M79">
        <v>-1230372.18</v>
      </c>
      <c r="N79">
        <v>1940061.77</v>
      </c>
      <c r="O79">
        <v>1248859.83</v>
      </c>
      <c r="S79">
        <v>217486.5</v>
      </c>
      <c r="T79">
        <v>74200</v>
      </c>
      <c r="U79">
        <v>449598.5</v>
      </c>
      <c r="V79">
        <v>2840</v>
      </c>
      <c r="X79">
        <v>180403.89</v>
      </c>
      <c r="Y79">
        <v>15769.32</v>
      </c>
      <c r="AD79">
        <v>1754</v>
      </c>
    </row>
    <row r="80" spans="1:30" x14ac:dyDescent="0.25">
      <c r="A80" t="s">
        <v>2662</v>
      </c>
      <c r="B80">
        <v>408462.92</v>
      </c>
      <c r="C80">
        <v>53348</v>
      </c>
      <c r="D80">
        <v>31001.45</v>
      </c>
      <c r="E80">
        <v>347002</v>
      </c>
      <c r="F80">
        <v>366804.41</v>
      </c>
      <c r="J80">
        <v>0</v>
      </c>
      <c r="M80">
        <v>-1317799.92</v>
      </c>
      <c r="N80">
        <v>2076384.94</v>
      </c>
      <c r="O80">
        <v>853993.07</v>
      </c>
      <c r="P80">
        <v>-98490</v>
      </c>
      <c r="S80">
        <v>270931.5</v>
      </c>
      <c r="T80">
        <v>15750</v>
      </c>
      <c r="U80">
        <v>363660.5</v>
      </c>
      <c r="V80">
        <v>1440</v>
      </c>
      <c r="X80">
        <v>202038.61</v>
      </c>
      <c r="Y80">
        <v>33000</v>
      </c>
    </row>
    <row r="81" spans="1:29" x14ac:dyDescent="0.25">
      <c r="A81" t="s">
        <v>2663</v>
      </c>
      <c r="B81">
        <v>464456.25</v>
      </c>
      <c r="C81">
        <v>0</v>
      </c>
      <c r="D81">
        <v>183865.48</v>
      </c>
      <c r="E81">
        <v>-210344.77</v>
      </c>
      <c r="F81">
        <v>23506.43</v>
      </c>
      <c r="G81">
        <v>116070</v>
      </c>
      <c r="I81">
        <v>70000</v>
      </c>
      <c r="J81">
        <v>1652</v>
      </c>
      <c r="K81">
        <v>10000</v>
      </c>
      <c r="M81">
        <v>-1996079.47</v>
      </c>
      <c r="N81">
        <v>1879892.65</v>
      </c>
      <c r="O81">
        <v>788728.86</v>
      </c>
      <c r="S81">
        <v>191668</v>
      </c>
      <c r="U81">
        <v>286955</v>
      </c>
      <c r="X81">
        <v>163611.46</v>
      </c>
      <c r="Y81">
        <v>61679.94</v>
      </c>
    </row>
    <row r="82" spans="1:29" x14ac:dyDescent="0.25">
      <c r="A82" t="s">
        <v>2664</v>
      </c>
      <c r="B82">
        <v>471679.68</v>
      </c>
      <c r="C82">
        <v>22752.45</v>
      </c>
      <c r="D82">
        <v>55516.73</v>
      </c>
      <c r="E82">
        <v>148410.5</v>
      </c>
      <c r="F82">
        <v>402114.32</v>
      </c>
      <c r="G82">
        <v>-1500</v>
      </c>
      <c r="H82">
        <v>-20621</v>
      </c>
      <c r="I82">
        <v>196645</v>
      </c>
      <c r="J82">
        <v>5774.21</v>
      </c>
      <c r="M82">
        <v>-1497565.63</v>
      </c>
      <c r="N82">
        <v>1840507.51</v>
      </c>
      <c r="O82">
        <v>775327.83</v>
      </c>
      <c r="S82">
        <v>340660</v>
      </c>
      <c r="T82">
        <v>376943</v>
      </c>
      <c r="U82">
        <v>452469</v>
      </c>
      <c r="V82">
        <v>5040</v>
      </c>
      <c r="X82">
        <v>354197.68</v>
      </c>
      <c r="Y82">
        <v>25323.51</v>
      </c>
    </row>
    <row r="83" spans="1:29" x14ac:dyDescent="0.25">
      <c r="A83" t="s">
        <v>2665</v>
      </c>
      <c r="B83">
        <v>220495.22</v>
      </c>
      <c r="C83">
        <v>46933</v>
      </c>
      <c r="D83">
        <v>103722.38</v>
      </c>
      <c r="E83">
        <v>688124.11</v>
      </c>
      <c r="F83">
        <v>20540.86</v>
      </c>
      <c r="H83">
        <v>3784</v>
      </c>
      <c r="J83">
        <v>-1610</v>
      </c>
      <c r="M83">
        <v>-1791643.52</v>
      </c>
      <c r="N83">
        <v>2651073.88</v>
      </c>
      <c r="O83">
        <v>591038.49</v>
      </c>
      <c r="S83">
        <v>217065</v>
      </c>
      <c r="T83">
        <v>32800</v>
      </c>
      <c r="U83">
        <v>374792</v>
      </c>
      <c r="X83">
        <v>193150</v>
      </c>
      <c r="Y83">
        <v>17277.18</v>
      </c>
    </row>
    <row r="84" spans="1:29" x14ac:dyDescent="0.25">
      <c r="A84" t="s">
        <v>2787</v>
      </c>
      <c r="B84">
        <v>733772.37</v>
      </c>
      <c r="C84">
        <v>37615.379999999997</v>
      </c>
      <c r="D84">
        <v>16401.96</v>
      </c>
      <c r="E84">
        <v>153650.54999999999</v>
      </c>
      <c r="F84">
        <v>18528.650000000001</v>
      </c>
      <c r="G84">
        <v>2000</v>
      </c>
      <c r="I84">
        <v>42500</v>
      </c>
      <c r="J84">
        <v>-77</v>
      </c>
      <c r="K84">
        <v>15000</v>
      </c>
      <c r="M84">
        <v>-2955638.86</v>
      </c>
      <c r="N84">
        <v>3200752.69</v>
      </c>
      <c r="O84">
        <v>1004272.53</v>
      </c>
      <c r="S84">
        <v>201030</v>
      </c>
      <c r="T84">
        <v>36000</v>
      </c>
      <c r="U84">
        <v>259730</v>
      </c>
      <c r="X84">
        <v>196901.35</v>
      </c>
      <c r="Y84">
        <v>71112.09</v>
      </c>
    </row>
    <row r="85" spans="1:29" x14ac:dyDescent="0.25">
      <c r="A85" t="s">
        <v>2666</v>
      </c>
      <c r="B85">
        <v>831558.11</v>
      </c>
      <c r="C85">
        <v>29775.3</v>
      </c>
      <c r="D85">
        <v>59860.78</v>
      </c>
      <c r="E85">
        <v>-49507.44</v>
      </c>
      <c r="F85">
        <v>619505.06000000006</v>
      </c>
      <c r="G85">
        <v>2040</v>
      </c>
      <c r="J85">
        <v>795.68</v>
      </c>
      <c r="K85">
        <v>122482</v>
      </c>
      <c r="M85">
        <v>541143.31000000006</v>
      </c>
      <c r="N85">
        <v>1037408.38</v>
      </c>
      <c r="O85">
        <v>171229.49</v>
      </c>
      <c r="P85">
        <v>66970</v>
      </c>
      <c r="S85">
        <v>282501</v>
      </c>
      <c r="T85">
        <v>350</v>
      </c>
      <c r="U85">
        <v>347663</v>
      </c>
      <c r="X85">
        <v>176250.95</v>
      </c>
      <c r="Y85">
        <v>88674.36</v>
      </c>
      <c r="AC85">
        <v>28191.25</v>
      </c>
    </row>
    <row r="86" spans="1:29" x14ac:dyDescent="0.25">
      <c r="A86" t="s">
        <v>2667</v>
      </c>
      <c r="B86">
        <v>2847728.59</v>
      </c>
      <c r="C86">
        <v>65929.5</v>
      </c>
      <c r="D86">
        <v>81856.23</v>
      </c>
      <c r="E86">
        <v>1341730.57</v>
      </c>
      <c r="F86">
        <v>1127628.3</v>
      </c>
      <c r="G86">
        <v>3000</v>
      </c>
      <c r="J86">
        <v>175530.39</v>
      </c>
      <c r="M86">
        <v>1618347.02</v>
      </c>
      <c r="N86">
        <v>3848145.72</v>
      </c>
      <c r="O86">
        <v>559357.97</v>
      </c>
      <c r="P86">
        <v>206670</v>
      </c>
      <c r="S86">
        <v>738794.07</v>
      </c>
      <c r="T86">
        <v>15254</v>
      </c>
      <c r="U86">
        <v>940450.07</v>
      </c>
      <c r="V86">
        <v>6496</v>
      </c>
      <c r="X86">
        <v>358869.5</v>
      </c>
      <c r="Y86">
        <v>139327.41</v>
      </c>
      <c r="AC86">
        <v>102722</v>
      </c>
    </row>
    <row r="87" spans="1:29" x14ac:dyDescent="0.25">
      <c r="A87" t="s">
        <v>2668</v>
      </c>
      <c r="B87">
        <v>1590237.85</v>
      </c>
      <c r="C87">
        <v>33200</v>
      </c>
      <c r="D87">
        <v>14915.82</v>
      </c>
      <c r="E87">
        <v>1356997.25</v>
      </c>
      <c r="F87">
        <v>512659.02</v>
      </c>
      <c r="G87">
        <v>2560</v>
      </c>
      <c r="J87">
        <v>5822.62</v>
      </c>
      <c r="K87">
        <v>228307.35</v>
      </c>
      <c r="M87">
        <v>1066541.31</v>
      </c>
      <c r="N87">
        <v>2477300.52</v>
      </c>
      <c r="O87">
        <v>328995.15999999997</v>
      </c>
      <c r="S87">
        <v>673539</v>
      </c>
      <c r="T87">
        <v>19500</v>
      </c>
      <c r="U87">
        <v>871980</v>
      </c>
      <c r="X87">
        <v>229943.17</v>
      </c>
      <c r="Y87">
        <v>85060.81</v>
      </c>
      <c r="AC87">
        <v>42327</v>
      </c>
    </row>
    <row r="88" spans="1:29" x14ac:dyDescent="0.25">
      <c r="A88" t="s">
        <v>2669</v>
      </c>
      <c r="B88">
        <v>1917979.56</v>
      </c>
      <c r="C88">
        <v>139676.95000000001</v>
      </c>
      <c r="D88">
        <v>104603.17</v>
      </c>
      <c r="E88">
        <v>803023.32</v>
      </c>
      <c r="F88">
        <v>337728.54</v>
      </c>
      <c r="G88">
        <v>4080</v>
      </c>
      <c r="J88">
        <v>6207</v>
      </c>
      <c r="K88">
        <v>197068.79999999999</v>
      </c>
      <c r="L88">
        <v>736.99</v>
      </c>
      <c r="M88">
        <v>1654107.65</v>
      </c>
      <c r="N88">
        <v>1598720.9</v>
      </c>
      <c r="O88">
        <v>306655.86</v>
      </c>
      <c r="P88">
        <v>132500</v>
      </c>
      <c r="S88">
        <v>447998.9</v>
      </c>
      <c r="T88">
        <v>10500</v>
      </c>
      <c r="U88">
        <v>601343.9</v>
      </c>
      <c r="V88">
        <v>4500</v>
      </c>
      <c r="X88">
        <v>390907.2</v>
      </c>
      <c r="Y88">
        <v>63814.559999999998</v>
      </c>
      <c r="AA88">
        <v>24030.16</v>
      </c>
    </row>
    <row r="89" spans="1:29" x14ac:dyDescent="0.25">
      <c r="A89" t="s">
        <v>2670</v>
      </c>
      <c r="B89">
        <v>1275826.3</v>
      </c>
      <c r="C89">
        <v>33284.5</v>
      </c>
      <c r="D89">
        <v>120212.02</v>
      </c>
      <c r="E89">
        <v>791735.36</v>
      </c>
      <c r="F89">
        <v>336631.21</v>
      </c>
      <c r="G89">
        <v>2100</v>
      </c>
      <c r="J89">
        <v>37.58</v>
      </c>
      <c r="K89">
        <v>111983</v>
      </c>
      <c r="M89">
        <v>904300.33</v>
      </c>
      <c r="N89">
        <v>1677376.63</v>
      </c>
      <c r="O89">
        <v>252193.35</v>
      </c>
      <c r="S89">
        <v>364596.2</v>
      </c>
      <c r="T89">
        <v>9100</v>
      </c>
      <c r="U89">
        <v>470492.2</v>
      </c>
      <c r="X89">
        <v>115644.5</v>
      </c>
      <c r="Y89">
        <v>71853</v>
      </c>
      <c r="AC89">
        <v>10908</v>
      </c>
    </row>
    <row r="90" spans="1:29" x14ac:dyDescent="0.25">
      <c r="A90" t="s">
        <v>2671</v>
      </c>
      <c r="B90">
        <v>2176493.7400000002</v>
      </c>
      <c r="C90">
        <v>190141.35</v>
      </c>
      <c r="D90">
        <v>183983.8</v>
      </c>
      <c r="E90">
        <v>587551.56999999995</v>
      </c>
      <c r="F90">
        <v>578097.39</v>
      </c>
      <c r="G90">
        <v>0</v>
      </c>
      <c r="J90">
        <v>277100</v>
      </c>
      <c r="M90">
        <v>1659484.75</v>
      </c>
      <c r="N90">
        <v>1937621.24</v>
      </c>
      <c r="O90">
        <v>490836.23</v>
      </c>
      <c r="S90">
        <v>583257.5</v>
      </c>
      <c r="T90">
        <v>13800</v>
      </c>
      <c r="U90">
        <v>744994.5</v>
      </c>
      <c r="V90">
        <v>1000</v>
      </c>
      <c r="X90">
        <v>195873.58</v>
      </c>
      <c r="Y90">
        <v>54646.29</v>
      </c>
      <c r="AC90">
        <v>68317.5</v>
      </c>
    </row>
    <row r="91" spans="1:29" x14ac:dyDescent="0.25">
      <c r="A91" t="s">
        <v>2672</v>
      </c>
      <c r="B91">
        <v>1170490.53</v>
      </c>
      <c r="C91">
        <v>20606</v>
      </c>
      <c r="D91">
        <v>85150.1</v>
      </c>
      <c r="E91">
        <v>547888.91</v>
      </c>
      <c r="F91">
        <v>150785.69</v>
      </c>
      <c r="G91">
        <v>8000</v>
      </c>
      <c r="J91">
        <v>87107.97</v>
      </c>
      <c r="K91">
        <v>7365</v>
      </c>
      <c r="L91">
        <v>-267452.31</v>
      </c>
      <c r="M91">
        <v>-2128449.16</v>
      </c>
      <c r="N91">
        <v>4355323.6100000003</v>
      </c>
      <c r="O91">
        <v>254705.44</v>
      </c>
      <c r="S91">
        <v>530741</v>
      </c>
      <c r="U91">
        <v>571754</v>
      </c>
      <c r="X91">
        <v>119957.87</v>
      </c>
      <c r="Y91">
        <v>33175.26</v>
      </c>
      <c r="AC91">
        <v>39987.25</v>
      </c>
    </row>
    <row r="92" spans="1:29" x14ac:dyDescent="0.25">
      <c r="A92" t="s">
        <v>2673</v>
      </c>
      <c r="B92">
        <v>1692801.13</v>
      </c>
      <c r="C92">
        <v>21832.3</v>
      </c>
      <c r="D92">
        <v>68703.039999999994</v>
      </c>
      <c r="E92">
        <v>703989.21</v>
      </c>
      <c r="F92">
        <v>908569</v>
      </c>
      <c r="G92">
        <v>48800</v>
      </c>
      <c r="J92">
        <v>176828.96</v>
      </c>
      <c r="M92">
        <v>514346.05</v>
      </c>
      <c r="N92">
        <v>2312272.9300000002</v>
      </c>
      <c r="O92">
        <v>801745.89</v>
      </c>
      <c r="P92">
        <v>22500</v>
      </c>
      <c r="S92">
        <v>955810.5</v>
      </c>
      <c r="T92">
        <v>15343.5</v>
      </c>
      <c r="U92">
        <v>1016369</v>
      </c>
      <c r="V92">
        <v>4500</v>
      </c>
      <c r="X92">
        <v>160220.57999999999</v>
      </c>
      <c r="Y92">
        <v>81613.81</v>
      </c>
      <c r="AC92">
        <v>45993</v>
      </c>
    </row>
    <row r="93" spans="1:29" x14ac:dyDescent="0.25">
      <c r="A93" t="s">
        <v>2674</v>
      </c>
      <c r="B93">
        <v>647823.14</v>
      </c>
      <c r="C93">
        <v>35018.5</v>
      </c>
      <c r="D93">
        <v>64425.45</v>
      </c>
      <c r="E93">
        <v>781484.91</v>
      </c>
      <c r="F93">
        <v>387991.51</v>
      </c>
      <c r="G93">
        <v>14290</v>
      </c>
      <c r="J93">
        <v>64686.73</v>
      </c>
      <c r="M93">
        <v>487508.44</v>
      </c>
      <c r="N93">
        <v>1586779.38</v>
      </c>
      <c r="O93">
        <v>211288.22</v>
      </c>
      <c r="S93">
        <v>639510</v>
      </c>
      <c r="T93">
        <v>14210</v>
      </c>
      <c r="U93">
        <v>739728</v>
      </c>
      <c r="X93">
        <v>137631.03</v>
      </c>
      <c r="Y93">
        <v>59244.12</v>
      </c>
      <c r="AC93">
        <v>27573.25</v>
      </c>
    </row>
    <row r="94" spans="1:29" x14ac:dyDescent="0.25">
      <c r="A94" t="s">
        <v>2675</v>
      </c>
      <c r="B94">
        <v>902660.22</v>
      </c>
      <c r="C94">
        <v>20285.3</v>
      </c>
      <c r="D94">
        <v>91107.02</v>
      </c>
      <c r="E94">
        <v>1339358.3899999999</v>
      </c>
      <c r="F94">
        <v>172949.41</v>
      </c>
      <c r="G94">
        <v>2760</v>
      </c>
      <c r="I94">
        <v>79524</v>
      </c>
      <c r="J94">
        <v>1083.3599999999999</v>
      </c>
      <c r="K94">
        <v>41718</v>
      </c>
      <c r="M94">
        <v>-1728714.53</v>
      </c>
      <c r="N94">
        <v>4249528.84</v>
      </c>
      <c r="O94">
        <v>453394.05</v>
      </c>
      <c r="S94">
        <v>548235.80000000005</v>
      </c>
      <c r="T94">
        <v>5054</v>
      </c>
      <c r="U94">
        <v>595177.80000000005</v>
      </c>
      <c r="X94">
        <v>261988.79</v>
      </c>
      <c r="Y94">
        <v>122457.06</v>
      </c>
      <c r="AC94">
        <v>13632</v>
      </c>
    </row>
    <row r="95" spans="1:29" x14ac:dyDescent="0.25">
      <c r="A95" t="s">
        <v>2676</v>
      </c>
      <c r="B95">
        <v>1187449.7</v>
      </c>
      <c r="C95">
        <v>76640</v>
      </c>
      <c r="D95">
        <v>88290.7</v>
      </c>
      <c r="E95">
        <v>756687.55</v>
      </c>
      <c r="F95">
        <v>354340.24</v>
      </c>
      <c r="G95">
        <v>35500</v>
      </c>
      <c r="J95">
        <v>2112.06</v>
      </c>
      <c r="K95">
        <v>100503</v>
      </c>
      <c r="M95">
        <v>341384.42</v>
      </c>
      <c r="N95">
        <v>1939533.85</v>
      </c>
      <c r="O95">
        <v>612659.92000000004</v>
      </c>
      <c r="P95">
        <v>114500</v>
      </c>
      <c r="S95">
        <v>392857.5</v>
      </c>
      <c r="T95">
        <v>3500</v>
      </c>
      <c r="U95">
        <v>529469.5</v>
      </c>
      <c r="X95">
        <v>229816.05</v>
      </c>
      <c r="Y95">
        <v>69344.350000000006</v>
      </c>
      <c r="AC95">
        <v>207025.8</v>
      </c>
    </row>
    <row r="96" spans="1:29" x14ac:dyDescent="0.25">
      <c r="A96" t="s">
        <v>2677</v>
      </c>
      <c r="B96">
        <v>911415.25</v>
      </c>
      <c r="C96">
        <v>16995.3</v>
      </c>
      <c r="D96">
        <v>61542.64</v>
      </c>
      <c r="E96">
        <v>1010207.53</v>
      </c>
      <c r="F96">
        <v>518415.01</v>
      </c>
      <c r="G96">
        <v>12050</v>
      </c>
      <c r="J96">
        <v>663.37</v>
      </c>
      <c r="M96">
        <v>112119.29</v>
      </c>
      <c r="N96">
        <v>2506558.63</v>
      </c>
      <c r="O96">
        <v>250258.53</v>
      </c>
      <c r="S96">
        <v>549032</v>
      </c>
      <c r="T96">
        <v>13050</v>
      </c>
      <c r="U96">
        <v>666053</v>
      </c>
      <c r="X96">
        <v>173715.22</v>
      </c>
      <c r="Y96">
        <v>25830.87</v>
      </c>
      <c r="AC96">
        <v>11965</v>
      </c>
    </row>
    <row r="97" spans="1:29" x14ac:dyDescent="0.25">
      <c r="A97" t="s">
        <v>2678</v>
      </c>
      <c r="B97">
        <v>794084.23</v>
      </c>
      <c r="C97">
        <v>125996.8</v>
      </c>
      <c r="D97">
        <v>38163.25</v>
      </c>
      <c r="E97">
        <v>2437394.86</v>
      </c>
      <c r="F97">
        <v>883233.36</v>
      </c>
      <c r="G97">
        <v>8360</v>
      </c>
      <c r="J97">
        <v>1034.78</v>
      </c>
      <c r="K97">
        <v>0</v>
      </c>
      <c r="M97">
        <v>3011656.72</v>
      </c>
      <c r="N97">
        <v>1606333.65</v>
      </c>
      <c r="O97">
        <v>277753.83</v>
      </c>
      <c r="P97">
        <v>81520</v>
      </c>
      <c r="S97">
        <v>584460.19999999995</v>
      </c>
      <c r="T97">
        <v>12962.5</v>
      </c>
      <c r="U97">
        <v>739713.7</v>
      </c>
      <c r="V97">
        <v>7500</v>
      </c>
      <c r="X97">
        <v>264681.74</v>
      </c>
      <c r="Y97">
        <v>107151.42</v>
      </c>
      <c r="AC97">
        <v>38957</v>
      </c>
    </row>
    <row r="98" spans="1:29" x14ac:dyDescent="0.25">
      <c r="A98" t="s">
        <v>2788</v>
      </c>
      <c r="B98">
        <v>844679.74</v>
      </c>
      <c r="C98">
        <v>142319.75</v>
      </c>
      <c r="D98">
        <v>25445.71</v>
      </c>
      <c r="E98">
        <v>805019.18</v>
      </c>
      <c r="F98">
        <v>858601.27</v>
      </c>
      <c r="G98">
        <v>43400</v>
      </c>
      <c r="J98">
        <v>216782.87</v>
      </c>
      <c r="K98">
        <v>52154</v>
      </c>
      <c r="L98">
        <v>-266840.08</v>
      </c>
      <c r="M98">
        <v>61865.67</v>
      </c>
      <c r="N98">
        <v>2538238.23</v>
      </c>
      <c r="O98">
        <v>403268.55</v>
      </c>
      <c r="Q98">
        <v>185.67</v>
      </c>
      <c r="S98">
        <v>269171</v>
      </c>
      <c r="T98">
        <v>3000</v>
      </c>
      <c r="U98">
        <v>384542</v>
      </c>
      <c r="X98">
        <v>121630.28</v>
      </c>
      <c r="Y98">
        <v>54587.55</v>
      </c>
      <c r="AC98">
        <v>19920.5</v>
      </c>
    </row>
    <row r="99" spans="1:29" x14ac:dyDescent="0.25">
      <c r="A99" t="s">
        <v>2679</v>
      </c>
      <c r="B99">
        <v>493761.04</v>
      </c>
      <c r="C99">
        <v>6797.5</v>
      </c>
      <c r="D99">
        <v>160980.5</v>
      </c>
      <c r="E99">
        <v>978343.79</v>
      </c>
      <c r="F99">
        <v>242367.92</v>
      </c>
      <c r="G99">
        <v>0</v>
      </c>
      <c r="J99">
        <v>11715</v>
      </c>
      <c r="M99">
        <v>6508.29</v>
      </c>
      <c r="N99">
        <v>1774553.91</v>
      </c>
      <c r="O99">
        <v>339739.44</v>
      </c>
      <c r="S99">
        <v>331642.5</v>
      </c>
      <c r="T99">
        <v>12320</v>
      </c>
      <c r="U99">
        <v>408357.5</v>
      </c>
      <c r="X99">
        <v>56323.1</v>
      </c>
      <c r="Y99">
        <v>61335.29</v>
      </c>
      <c r="AC99">
        <v>12612.5</v>
      </c>
    </row>
    <row r="100" spans="1:29" x14ac:dyDescent="0.25">
      <c r="A100" t="s">
        <v>2680</v>
      </c>
      <c r="B100">
        <v>695893.89</v>
      </c>
      <c r="C100">
        <v>83641.399999999994</v>
      </c>
      <c r="D100">
        <v>81524.539999999994</v>
      </c>
      <c r="E100">
        <v>167108.81</v>
      </c>
      <c r="F100">
        <v>407669.04</v>
      </c>
      <c r="G100">
        <v>0</v>
      </c>
      <c r="J100">
        <v>4915</v>
      </c>
      <c r="M100">
        <v>-90778.28</v>
      </c>
      <c r="N100">
        <v>1563007.5</v>
      </c>
      <c r="O100">
        <v>406603.2</v>
      </c>
      <c r="P100">
        <v>121200</v>
      </c>
      <c r="S100">
        <v>488164</v>
      </c>
      <c r="U100">
        <v>577201</v>
      </c>
      <c r="X100">
        <v>285499.43</v>
      </c>
      <c r="Y100">
        <v>57915.81</v>
      </c>
      <c r="AA100">
        <v>23357.5</v>
      </c>
    </row>
    <row r="101" spans="1:29" x14ac:dyDescent="0.25">
      <c r="A101" t="s">
        <v>2681</v>
      </c>
      <c r="B101">
        <v>484412.45</v>
      </c>
      <c r="C101">
        <v>2477</v>
      </c>
      <c r="D101">
        <v>48227.87</v>
      </c>
      <c r="E101">
        <v>658428.32999999996</v>
      </c>
      <c r="F101">
        <v>523728.71</v>
      </c>
      <c r="G101">
        <v>2500</v>
      </c>
      <c r="J101">
        <v>9602.5</v>
      </c>
      <c r="M101">
        <v>-606791.09</v>
      </c>
      <c r="N101">
        <v>2046781.46</v>
      </c>
      <c r="O101">
        <v>568292.66</v>
      </c>
      <c r="P101">
        <v>37500</v>
      </c>
      <c r="S101">
        <v>354448.5</v>
      </c>
      <c r="T101">
        <v>32340</v>
      </c>
      <c r="U101">
        <v>470211.5</v>
      </c>
      <c r="X101">
        <v>130117.57</v>
      </c>
      <c r="Y101">
        <v>61119.6</v>
      </c>
      <c r="Z101">
        <v>14000</v>
      </c>
      <c r="AC101">
        <v>13071</v>
      </c>
    </row>
    <row r="102" spans="1:29" x14ac:dyDescent="0.25">
      <c r="A102" t="s">
        <v>2682</v>
      </c>
      <c r="B102">
        <v>332567.18</v>
      </c>
      <c r="C102">
        <v>12282</v>
      </c>
      <c r="D102">
        <v>20260.77</v>
      </c>
      <c r="E102">
        <v>649995.75</v>
      </c>
      <c r="F102">
        <v>477413.02</v>
      </c>
      <c r="G102">
        <v>0</v>
      </c>
      <c r="J102">
        <v>0</v>
      </c>
      <c r="M102">
        <v>-1670740.94</v>
      </c>
      <c r="N102">
        <v>3243756.17</v>
      </c>
      <c r="O102">
        <v>248547.01</v>
      </c>
      <c r="S102">
        <v>441136.5</v>
      </c>
      <c r="T102">
        <v>15200</v>
      </c>
      <c r="U102">
        <v>534823.5</v>
      </c>
      <c r="X102">
        <v>83308.600000000006</v>
      </c>
      <c r="Y102">
        <v>78135.42</v>
      </c>
      <c r="AC102">
        <v>5812.5</v>
      </c>
    </row>
    <row r="103" spans="1:29" x14ac:dyDescent="0.25">
      <c r="A103" t="s">
        <v>2683</v>
      </c>
      <c r="B103">
        <v>365938.58</v>
      </c>
      <c r="C103">
        <v>14803.5</v>
      </c>
      <c r="D103">
        <v>29295.040000000001</v>
      </c>
      <c r="E103">
        <v>425210.43</v>
      </c>
      <c r="F103">
        <v>430997.87</v>
      </c>
      <c r="G103">
        <v>3000</v>
      </c>
      <c r="J103">
        <v>4915</v>
      </c>
      <c r="M103">
        <v>1109163.47</v>
      </c>
      <c r="O103">
        <v>399794.02</v>
      </c>
      <c r="S103">
        <v>240313.5</v>
      </c>
      <c r="T103">
        <v>10000</v>
      </c>
      <c r="U103">
        <v>298748.5</v>
      </c>
      <c r="X103">
        <v>82833.69</v>
      </c>
      <c r="Y103">
        <v>57540.38</v>
      </c>
      <c r="AC103">
        <v>7618</v>
      </c>
    </row>
    <row r="104" spans="1:29" x14ac:dyDescent="0.25">
      <c r="A104" t="s">
        <v>2789</v>
      </c>
      <c r="B104">
        <v>272221.17</v>
      </c>
      <c r="C104">
        <v>35876.5</v>
      </c>
      <c r="D104">
        <v>41099.660000000003</v>
      </c>
      <c r="E104">
        <v>569594.65</v>
      </c>
      <c r="F104">
        <v>420737.36</v>
      </c>
      <c r="G104">
        <v>500</v>
      </c>
      <c r="H104">
        <v>0</v>
      </c>
      <c r="I104">
        <v>10600</v>
      </c>
      <c r="J104">
        <v>662</v>
      </c>
      <c r="M104">
        <v>-513728.67</v>
      </c>
      <c r="N104">
        <v>1695120.4</v>
      </c>
      <c r="O104">
        <v>342399.48</v>
      </c>
      <c r="S104">
        <v>370945</v>
      </c>
      <c r="U104">
        <v>412778</v>
      </c>
      <c r="X104">
        <v>42666.44</v>
      </c>
      <c r="Y104">
        <v>57905.43</v>
      </c>
      <c r="AC104">
        <v>6319</v>
      </c>
    </row>
    <row r="105" spans="1:29" x14ac:dyDescent="0.25">
      <c r="A105" t="s">
        <v>2684</v>
      </c>
      <c r="B105">
        <v>373638.21</v>
      </c>
      <c r="C105">
        <v>12168.5</v>
      </c>
      <c r="D105">
        <v>54029.25</v>
      </c>
      <c r="E105">
        <v>529671.74</v>
      </c>
      <c r="F105">
        <v>285077.21000000002</v>
      </c>
      <c r="G105">
        <v>3000</v>
      </c>
      <c r="J105">
        <v>2631.49</v>
      </c>
      <c r="M105">
        <v>-192047.28</v>
      </c>
      <c r="N105">
        <v>1187793.3799999999</v>
      </c>
      <c r="O105">
        <v>531662.42000000004</v>
      </c>
      <c r="S105">
        <v>308830</v>
      </c>
      <c r="U105">
        <v>371437</v>
      </c>
      <c r="X105">
        <v>126721.13</v>
      </c>
      <c r="Y105">
        <v>34837.769999999997</v>
      </c>
    </row>
    <row r="106" spans="1:29" x14ac:dyDescent="0.25">
      <c r="A106" t="s">
        <v>2685</v>
      </c>
      <c r="B106">
        <v>613902.4</v>
      </c>
      <c r="C106">
        <v>6664</v>
      </c>
      <c r="D106">
        <v>151154.34</v>
      </c>
      <c r="E106">
        <v>-1454801.59</v>
      </c>
      <c r="F106">
        <v>913871.28</v>
      </c>
      <c r="G106">
        <v>22446.560000000001</v>
      </c>
      <c r="J106">
        <v>10062.75</v>
      </c>
      <c r="M106">
        <v>-4220122.13</v>
      </c>
      <c r="N106">
        <v>4005245.62</v>
      </c>
      <c r="O106">
        <v>1108803.54</v>
      </c>
      <c r="S106">
        <v>489420</v>
      </c>
      <c r="U106">
        <v>663795</v>
      </c>
      <c r="X106">
        <v>323658.67</v>
      </c>
      <c r="Y106">
        <v>91945.99</v>
      </c>
      <c r="AC106">
        <v>42746.25</v>
      </c>
    </row>
    <row r="107" spans="1:29" x14ac:dyDescent="0.25">
      <c r="A107" t="s">
        <v>2686</v>
      </c>
      <c r="B107">
        <v>488214.55</v>
      </c>
      <c r="C107">
        <v>51565.5</v>
      </c>
      <c r="D107">
        <v>43599.93</v>
      </c>
      <c r="E107">
        <v>1008721.94</v>
      </c>
      <c r="F107">
        <v>930650.06</v>
      </c>
      <c r="I107">
        <v>251050</v>
      </c>
      <c r="J107">
        <v>669.64</v>
      </c>
      <c r="M107">
        <v>-228666.95</v>
      </c>
      <c r="N107">
        <v>2324775.44</v>
      </c>
      <c r="O107">
        <v>882094.19</v>
      </c>
      <c r="S107">
        <v>708840</v>
      </c>
      <c r="U107">
        <v>841490</v>
      </c>
      <c r="X107">
        <v>415712.24</v>
      </c>
      <c r="Y107">
        <v>127790.35</v>
      </c>
      <c r="AC107">
        <v>21172.75</v>
      </c>
    </row>
    <row r="108" spans="1:29" x14ac:dyDescent="0.25">
      <c r="A108" t="s">
        <v>2687</v>
      </c>
      <c r="B108">
        <v>611484.79</v>
      </c>
      <c r="C108">
        <v>56152.25</v>
      </c>
      <c r="D108">
        <v>75963.19</v>
      </c>
      <c r="E108">
        <v>773466.3</v>
      </c>
      <c r="F108">
        <v>1082316.67</v>
      </c>
      <c r="G108">
        <v>4900</v>
      </c>
      <c r="I108">
        <v>52776</v>
      </c>
      <c r="J108">
        <v>485.22</v>
      </c>
      <c r="M108">
        <v>-1441459.5</v>
      </c>
      <c r="N108">
        <v>2620032.73</v>
      </c>
      <c r="O108">
        <v>1705504.84</v>
      </c>
      <c r="S108">
        <v>409040</v>
      </c>
      <c r="T108">
        <v>133200</v>
      </c>
      <c r="U108">
        <v>627853</v>
      </c>
      <c r="X108">
        <v>182382.97</v>
      </c>
      <c r="Y108">
        <v>71750.42</v>
      </c>
      <c r="AC108">
        <v>38220</v>
      </c>
    </row>
    <row r="109" spans="1:29" x14ac:dyDescent="0.25">
      <c r="A109" t="s">
        <v>2688</v>
      </c>
      <c r="B109">
        <v>1081258.8799999999</v>
      </c>
      <c r="C109">
        <v>3255</v>
      </c>
      <c r="D109">
        <v>79518.8</v>
      </c>
      <c r="E109">
        <v>8467.75</v>
      </c>
      <c r="F109">
        <v>158538.76</v>
      </c>
      <c r="G109">
        <v>150000</v>
      </c>
      <c r="H109">
        <v>4680</v>
      </c>
      <c r="I109">
        <v>15020</v>
      </c>
      <c r="J109">
        <v>4680</v>
      </c>
      <c r="K109">
        <v>103000</v>
      </c>
      <c r="M109">
        <v>-203480.12</v>
      </c>
      <c r="N109">
        <v>961037.76</v>
      </c>
      <c r="O109">
        <v>1343686.33</v>
      </c>
      <c r="P109">
        <v>6000</v>
      </c>
      <c r="S109">
        <v>350175</v>
      </c>
      <c r="T109">
        <v>4507.92</v>
      </c>
      <c r="U109">
        <v>495293</v>
      </c>
      <c r="X109">
        <v>433092.26</v>
      </c>
      <c r="Y109">
        <v>23214.85</v>
      </c>
      <c r="Z109">
        <v>303640</v>
      </c>
      <c r="AC109">
        <v>46387.4</v>
      </c>
    </row>
    <row r="110" spans="1:29" x14ac:dyDescent="0.25">
      <c r="A110" t="s">
        <v>2689</v>
      </c>
      <c r="B110">
        <v>564116.01</v>
      </c>
      <c r="C110">
        <v>13809</v>
      </c>
      <c r="D110">
        <v>187831.72</v>
      </c>
      <c r="E110">
        <v>2</v>
      </c>
      <c r="F110">
        <v>347038.92</v>
      </c>
      <c r="G110">
        <v>0</v>
      </c>
      <c r="I110">
        <v>13830</v>
      </c>
      <c r="J110">
        <v>238.04</v>
      </c>
      <c r="K110">
        <v>559100</v>
      </c>
      <c r="M110">
        <v>-455499.15</v>
      </c>
      <c r="N110">
        <v>852668.5</v>
      </c>
      <c r="O110">
        <v>391134.45</v>
      </c>
      <c r="P110">
        <v>52560</v>
      </c>
      <c r="S110">
        <v>395125.5</v>
      </c>
      <c r="T110">
        <v>7026.64</v>
      </c>
      <c r="U110">
        <v>487486.5</v>
      </c>
      <c r="X110">
        <v>125779.92</v>
      </c>
      <c r="Y110">
        <v>17827.07</v>
      </c>
      <c r="AC110">
        <v>1342</v>
      </c>
    </row>
    <row r="111" spans="1:29" x14ac:dyDescent="0.25">
      <c r="A111" t="s">
        <v>2690</v>
      </c>
      <c r="B111">
        <v>640725.68999999994</v>
      </c>
      <c r="C111">
        <v>128154.7</v>
      </c>
      <c r="D111">
        <v>123397.17</v>
      </c>
      <c r="E111">
        <v>493452.77</v>
      </c>
      <c r="F111">
        <v>185151.83</v>
      </c>
      <c r="G111">
        <v>0</v>
      </c>
      <c r="I111">
        <v>3130</v>
      </c>
      <c r="J111">
        <v>891.64</v>
      </c>
      <c r="K111">
        <v>253485</v>
      </c>
      <c r="M111">
        <v>-781525.36</v>
      </c>
      <c r="N111">
        <v>1993338.97</v>
      </c>
      <c r="O111">
        <v>502277.44</v>
      </c>
      <c r="S111">
        <v>420336</v>
      </c>
      <c r="T111">
        <v>8962.7199999999993</v>
      </c>
      <c r="U111">
        <v>502208</v>
      </c>
      <c r="X111">
        <v>123205</v>
      </c>
      <c r="Y111">
        <v>27329.37</v>
      </c>
      <c r="AC111">
        <v>112493.18</v>
      </c>
    </row>
    <row r="112" spans="1:29" x14ac:dyDescent="0.25">
      <c r="A112" t="s">
        <v>2691</v>
      </c>
      <c r="B112">
        <v>470128.79</v>
      </c>
      <c r="C112">
        <v>163765.82999999999</v>
      </c>
      <c r="D112">
        <v>186211.88</v>
      </c>
      <c r="E112">
        <v>5</v>
      </c>
      <c r="F112">
        <v>153358.37</v>
      </c>
      <c r="G112">
        <v>0</v>
      </c>
      <c r="I112">
        <v>10580</v>
      </c>
      <c r="J112">
        <v>1588.51</v>
      </c>
      <c r="K112">
        <v>196076</v>
      </c>
      <c r="M112">
        <v>-2555317.38</v>
      </c>
      <c r="N112">
        <v>3276385.87</v>
      </c>
      <c r="O112">
        <v>497495.17</v>
      </c>
      <c r="S112">
        <v>310989</v>
      </c>
      <c r="T112">
        <v>1440</v>
      </c>
      <c r="U112">
        <v>419842</v>
      </c>
      <c r="X112">
        <v>224971.46</v>
      </c>
      <c r="Y112">
        <v>8238.99</v>
      </c>
      <c r="AC112">
        <v>9092.17</v>
      </c>
    </row>
    <row r="113" spans="1:29" x14ac:dyDescent="0.25">
      <c r="A113" t="s">
        <v>2692</v>
      </c>
      <c r="B113">
        <v>387778.65</v>
      </c>
      <c r="C113">
        <v>5665.14</v>
      </c>
      <c r="D113">
        <v>362754.53</v>
      </c>
      <c r="E113">
        <v>570861.61</v>
      </c>
      <c r="F113">
        <v>519915.05</v>
      </c>
      <c r="G113">
        <v>0</v>
      </c>
      <c r="J113">
        <v>40.19</v>
      </c>
      <c r="K113">
        <v>170900</v>
      </c>
      <c r="M113">
        <v>-2028687.29</v>
      </c>
      <c r="N113">
        <v>3690825.96</v>
      </c>
      <c r="O113">
        <v>382852.85</v>
      </c>
      <c r="S113">
        <v>427633.5</v>
      </c>
      <c r="T113">
        <v>17502.259999999998</v>
      </c>
      <c r="U113">
        <v>514768.5</v>
      </c>
      <c r="X113">
        <v>134892.63</v>
      </c>
      <c r="Y113">
        <v>88031.63</v>
      </c>
      <c r="AC113">
        <v>6421.08</v>
      </c>
    </row>
    <row r="114" spans="1:29" x14ac:dyDescent="0.25">
      <c r="A114" t="s">
        <v>2693</v>
      </c>
      <c r="B114">
        <v>957440.04</v>
      </c>
      <c r="C114">
        <v>19921.29</v>
      </c>
      <c r="D114">
        <v>269756.44</v>
      </c>
      <c r="E114">
        <v>126100.69</v>
      </c>
      <c r="F114">
        <v>302101.03000000003</v>
      </c>
      <c r="G114">
        <v>0</v>
      </c>
      <c r="I114">
        <v>3590</v>
      </c>
      <c r="J114">
        <v>0</v>
      </c>
      <c r="K114">
        <v>135650</v>
      </c>
      <c r="M114">
        <v>-474652.86</v>
      </c>
      <c r="N114">
        <v>1854865.59</v>
      </c>
      <c r="O114">
        <v>461054.11</v>
      </c>
      <c r="S114">
        <v>256840.5</v>
      </c>
      <c r="T114">
        <v>11016.64</v>
      </c>
      <c r="U114">
        <v>368720.5</v>
      </c>
      <c r="X114">
        <v>92268.21</v>
      </c>
      <c r="Y114">
        <v>21167.78</v>
      </c>
      <c r="AC114">
        <v>20690.599999999999</v>
      </c>
    </row>
    <row r="115" spans="1:29" x14ac:dyDescent="0.25">
      <c r="A115" t="s">
        <v>2694</v>
      </c>
      <c r="B115">
        <v>974521.3</v>
      </c>
      <c r="C115">
        <v>53493.5</v>
      </c>
      <c r="D115">
        <v>461069.13</v>
      </c>
      <c r="E115">
        <v>178960.11</v>
      </c>
      <c r="F115">
        <v>794506.06</v>
      </c>
      <c r="G115">
        <v>0</v>
      </c>
      <c r="I115">
        <v>5000</v>
      </c>
      <c r="J115">
        <v>668.22</v>
      </c>
      <c r="K115">
        <v>468674.8</v>
      </c>
      <c r="M115">
        <v>43365.43</v>
      </c>
      <c r="N115">
        <v>1808375.97</v>
      </c>
      <c r="O115">
        <v>476950.15</v>
      </c>
      <c r="S115">
        <v>391419</v>
      </c>
      <c r="T115">
        <v>9711.6</v>
      </c>
      <c r="U115">
        <v>504482</v>
      </c>
      <c r="X115">
        <v>79883.460000000006</v>
      </c>
      <c r="Y115">
        <v>62479.21</v>
      </c>
      <c r="AC115">
        <v>4241.7</v>
      </c>
    </row>
    <row r="116" spans="1:29" x14ac:dyDescent="0.25">
      <c r="A116" t="s">
        <v>2695</v>
      </c>
      <c r="B116">
        <v>1280055.49</v>
      </c>
      <c r="C116">
        <v>40752.019999999997</v>
      </c>
      <c r="D116">
        <v>388975.04</v>
      </c>
      <c r="E116">
        <v>289758.92</v>
      </c>
      <c r="F116">
        <v>381379.6</v>
      </c>
      <c r="G116">
        <v>0</v>
      </c>
      <c r="H116">
        <v>1765</v>
      </c>
      <c r="I116">
        <v>22890</v>
      </c>
      <c r="J116">
        <v>2067.8000000000002</v>
      </c>
      <c r="K116">
        <v>362958.5</v>
      </c>
      <c r="M116">
        <v>-533990.11</v>
      </c>
      <c r="N116">
        <v>2329931.42</v>
      </c>
      <c r="O116">
        <v>523607.67</v>
      </c>
      <c r="S116">
        <v>375837</v>
      </c>
      <c r="T116">
        <v>14365.85</v>
      </c>
      <c r="U116">
        <v>485206</v>
      </c>
      <c r="X116">
        <v>73761.02</v>
      </c>
      <c r="Y116">
        <v>60235.88</v>
      </c>
      <c r="AC116">
        <v>14751.25</v>
      </c>
    </row>
    <row r="117" spans="1:29" x14ac:dyDescent="0.25">
      <c r="A117" t="s">
        <v>2696</v>
      </c>
      <c r="B117">
        <v>448817.11</v>
      </c>
      <c r="C117">
        <v>21894.09</v>
      </c>
      <c r="D117">
        <v>22669.15</v>
      </c>
      <c r="E117">
        <v>1236947.0900000001</v>
      </c>
      <c r="F117">
        <v>330534.93</v>
      </c>
      <c r="G117">
        <v>104000</v>
      </c>
      <c r="I117">
        <v>18420</v>
      </c>
      <c r="J117">
        <v>0</v>
      </c>
      <c r="K117">
        <v>83400</v>
      </c>
      <c r="M117">
        <v>775924.69</v>
      </c>
      <c r="N117">
        <v>857017.52</v>
      </c>
      <c r="O117">
        <v>408118.87</v>
      </c>
      <c r="S117">
        <v>299617.5</v>
      </c>
      <c r="T117">
        <v>206119.6</v>
      </c>
      <c r="U117">
        <v>422075.5</v>
      </c>
      <c r="X117">
        <v>125371.26</v>
      </c>
      <c r="Y117">
        <v>51542.76</v>
      </c>
      <c r="AC117">
        <v>8746.2900000000009</v>
      </c>
    </row>
    <row r="118" spans="1:29" x14ac:dyDescent="0.25">
      <c r="A118" t="s">
        <v>2790</v>
      </c>
      <c r="B118">
        <v>457489.91</v>
      </c>
      <c r="C118">
        <v>2406.5300000000002</v>
      </c>
      <c r="D118">
        <v>177450.97</v>
      </c>
      <c r="E118">
        <v>2316787.02</v>
      </c>
      <c r="F118">
        <v>87623.39</v>
      </c>
      <c r="G118">
        <v>137920</v>
      </c>
      <c r="H118">
        <v>1286</v>
      </c>
      <c r="J118">
        <v>4089.74</v>
      </c>
      <c r="K118">
        <v>123080</v>
      </c>
      <c r="M118">
        <v>-45306.95</v>
      </c>
      <c r="N118">
        <v>2768353.45</v>
      </c>
      <c r="O118">
        <v>595915.5</v>
      </c>
      <c r="S118">
        <v>182448</v>
      </c>
      <c r="U118">
        <v>262123</v>
      </c>
      <c r="X118">
        <v>348074.91</v>
      </c>
      <c r="Y118">
        <v>44621.11</v>
      </c>
      <c r="AC118">
        <v>4965.25</v>
      </c>
    </row>
    <row r="119" spans="1:29" x14ac:dyDescent="0.25">
      <c r="A119" t="s">
        <v>2791</v>
      </c>
      <c r="B119">
        <v>717655.47</v>
      </c>
      <c r="C119">
        <v>32866.239999999998</v>
      </c>
      <c r="D119">
        <v>10175.950000000001</v>
      </c>
      <c r="E119">
        <v>278883.78999999998</v>
      </c>
      <c r="F119">
        <v>80547.11</v>
      </c>
      <c r="G119">
        <v>0</v>
      </c>
      <c r="I119">
        <v>5120</v>
      </c>
      <c r="J119">
        <v>2548.34</v>
      </c>
      <c r="M119">
        <v>-2245169.67</v>
      </c>
      <c r="N119">
        <v>3313708.59</v>
      </c>
      <c r="O119">
        <v>482697.14</v>
      </c>
      <c r="S119">
        <v>602574</v>
      </c>
      <c r="T119">
        <v>7332.12</v>
      </c>
      <c r="U119">
        <v>689154</v>
      </c>
      <c r="X119">
        <v>259845.72</v>
      </c>
      <c r="Y119">
        <v>21238.84</v>
      </c>
      <c r="AC119">
        <v>6063.4</v>
      </c>
    </row>
    <row r="120" spans="1:29" x14ac:dyDescent="0.25">
      <c r="A120" t="s">
        <v>2803</v>
      </c>
      <c r="B120">
        <v>647752.47</v>
      </c>
      <c r="C120">
        <v>16458.2</v>
      </c>
      <c r="D120">
        <v>76644.639999999999</v>
      </c>
      <c r="E120">
        <v>345824.94</v>
      </c>
      <c r="F120">
        <v>206848.55</v>
      </c>
      <c r="G120">
        <v>0</v>
      </c>
      <c r="I120">
        <v>120000</v>
      </c>
      <c r="J120">
        <v>2732.88</v>
      </c>
      <c r="K120">
        <v>31765</v>
      </c>
      <c r="M120">
        <v>-2523579.8199999998</v>
      </c>
      <c r="N120">
        <v>3532326.06</v>
      </c>
      <c r="O120">
        <v>524706.81000000006</v>
      </c>
      <c r="S120">
        <v>76597.5</v>
      </c>
      <c r="T120">
        <v>8591.76</v>
      </c>
      <c r="U120">
        <v>200789.5</v>
      </c>
      <c r="X120">
        <v>140994.47</v>
      </c>
      <c r="Y120">
        <v>53295.22</v>
      </c>
      <c r="AC120">
        <v>12693.5</v>
      </c>
    </row>
    <row r="121" spans="1:29" x14ac:dyDescent="0.25">
      <c r="A121" t="s">
        <v>2697</v>
      </c>
      <c r="B121">
        <v>277105.78999999998</v>
      </c>
      <c r="C121">
        <v>0</v>
      </c>
      <c r="D121">
        <v>138567.26999999999</v>
      </c>
      <c r="E121">
        <v>998063.05</v>
      </c>
      <c r="F121">
        <v>269773.03999999998</v>
      </c>
      <c r="G121">
        <v>0</v>
      </c>
      <c r="J121">
        <v>36.700000000000003</v>
      </c>
      <c r="L121">
        <v>201641.54</v>
      </c>
      <c r="N121">
        <v>1454124.22</v>
      </c>
      <c r="O121">
        <v>463026.9</v>
      </c>
      <c r="S121">
        <v>409510.5</v>
      </c>
      <c r="T121">
        <v>19400</v>
      </c>
      <c r="U121">
        <v>568046.5</v>
      </c>
      <c r="X121">
        <v>143146.20000000001</v>
      </c>
      <c r="Y121">
        <v>64845.01</v>
      </c>
      <c r="AC121">
        <v>32933</v>
      </c>
    </row>
    <row r="122" spans="1:29" x14ac:dyDescent="0.25">
      <c r="A122" t="s">
        <v>2698</v>
      </c>
      <c r="B122">
        <v>657276.22</v>
      </c>
      <c r="C122">
        <v>0</v>
      </c>
      <c r="D122">
        <v>22055</v>
      </c>
      <c r="E122">
        <v>80367.899999999994</v>
      </c>
      <c r="F122">
        <v>128442.44</v>
      </c>
      <c r="G122">
        <v>12000</v>
      </c>
      <c r="J122">
        <v>17.7</v>
      </c>
      <c r="L122">
        <v>344369.91999999998</v>
      </c>
      <c r="M122">
        <v>-4717709.96</v>
      </c>
      <c r="N122">
        <v>5145573.0199999996</v>
      </c>
      <c r="O122">
        <v>413616.74</v>
      </c>
      <c r="S122">
        <v>571968</v>
      </c>
      <c r="T122">
        <v>15200</v>
      </c>
      <c r="U122">
        <v>722741</v>
      </c>
      <c r="X122">
        <v>79507.399999999994</v>
      </c>
      <c r="Y122">
        <v>19540.330000000002</v>
      </c>
      <c r="AC122">
        <v>14130.5</v>
      </c>
    </row>
    <row r="123" spans="1:29" x14ac:dyDescent="0.25">
      <c r="A123" t="s">
        <v>2699</v>
      </c>
      <c r="B123">
        <v>287700.51</v>
      </c>
      <c r="C123">
        <v>0</v>
      </c>
      <c r="D123">
        <v>93270.92</v>
      </c>
      <c r="E123">
        <v>1</v>
      </c>
      <c r="F123">
        <v>-134424.98000000001</v>
      </c>
      <c r="J123">
        <v>0</v>
      </c>
      <c r="L123">
        <v>2649119.54</v>
      </c>
      <c r="M123">
        <v>-5153797.42</v>
      </c>
      <c r="N123">
        <v>2682356.15</v>
      </c>
      <c r="O123">
        <v>215151.3</v>
      </c>
      <c r="S123">
        <v>56190</v>
      </c>
      <c r="T123">
        <v>8800</v>
      </c>
      <c r="U123">
        <v>119617</v>
      </c>
      <c r="X123">
        <v>69664</v>
      </c>
      <c r="Y123">
        <v>1249.98</v>
      </c>
    </row>
    <row r="124" spans="1:29" x14ac:dyDescent="0.25">
      <c r="A124" t="s">
        <v>2700</v>
      </c>
      <c r="B124">
        <v>539009.91</v>
      </c>
      <c r="C124">
        <v>0</v>
      </c>
      <c r="D124">
        <v>14125</v>
      </c>
      <c r="E124">
        <v>3243.02</v>
      </c>
      <c r="F124">
        <v>26221.63</v>
      </c>
      <c r="G124">
        <v>0</v>
      </c>
      <c r="J124">
        <v>82.4</v>
      </c>
      <c r="K124">
        <v>80000</v>
      </c>
      <c r="L124">
        <v>102744.59</v>
      </c>
      <c r="M124">
        <v>-1873194.25</v>
      </c>
      <c r="N124">
        <v>2132666.9300000002</v>
      </c>
      <c r="O124">
        <v>266197.3</v>
      </c>
      <c r="S124">
        <v>301980</v>
      </c>
      <c r="T124">
        <v>22440</v>
      </c>
      <c r="U124">
        <v>387135</v>
      </c>
      <c r="X124">
        <v>65250.19</v>
      </c>
      <c r="Y124">
        <v>14612.82</v>
      </c>
      <c r="AC124">
        <v>2300</v>
      </c>
    </row>
    <row r="125" spans="1:29" x14ac:dyDescent="0.25">
      <c r="A125" t="s">
        <v>2701</v>
      </c>
      <c r="B125">
        <v>925210.1</v>
      </c>
      <c r="C125">
        <v>0</v>
      </c>
      <c r="D125">
        <v>94305.71</v>
      </c>
      <c r="E125">
        <v>856286.87</v>
      </c>
      <c r="F125">
        <v>83327.899999999994</v>
      </c>
      <c r="G125">
        <v>0</v>
      </c>
      <c r="J125">
        <v>11.7</v>
      </c>
      <c r="M125">
        <v>-940100.83</v>
      </c>
      <c r="N125">
        <v>2748053.22</v>
      </c>
      <c r="O125">
        <v>538983.15</v>
      </c>
      <c r="S125">
        <v>513187.5</v>
      </c>
      <c r="T125">
        <v>16510</v>
      </c>
      <c r="U125">
        <v>615636.5</v>
      </c>
      <c r="V125">
        <v>880</v>
      </c>
      <c r="W125">
        <v>1480</v>
      </c>
      <c r="X125">
        <v>141591.26999999999</v>
      </c>
      <c r="Y125">
        <v>25158.48</v>
      </c>
      <c r="AC125">
        <v>47027.51</v>
      </c>
    </row>
    <row r="126" spans="1:29" x14ac:dyDescent="0.25">
      <c r="A126" t="s">
        <v>2702</v>
      </c>
      <c r="B126">
        <v>1112076.56</v>
      </c>
      <c r="C126">
        <v>0</v>
      </c>
      <c r="D126">
        <v>106156.84</v>
      </c>
      <c r="E126">
        <v>276248.88</v>
      </c>
      <c r="F126">
        <v>458774.83</v>
      </c>
      <c r="G126">
        <v>0</v>
      </c>
      <c r="J126">
        <v>5000</v>
      </c>
      <c r="L126">
        <v>596494.93999999994</v>
      </c>
      <c r="M126">
        <v>-1335662.26</v>
      </c>
      <c r="N126">
        <v>2407634.36</v>
      </c>
      <c r="O126">
        <v>304907.59999999998</v>
      </c>
      <c r="S126">
        <v>359425.5</v>
      </c>
      <c r="T126">
        <v>11200</v>
      </c>
      <c r="U126">
        <v>394672.5</v>
      </c>
      <c r="X126">
        <v>85386.76</v>
      </c>
      <c r="Y126">
        <v>13278.77</v>
      </c>
      <c r="AC126">
        <v>2755</v>
      </c>
    </row>
    <row r="127" spans="1:29" x14ac:dyDescent="0.25">
      <c r="A127" t="s">
        <v>2703</v>
      </c>
      <c r="B127">
        <v>365964.96</v>
      </c>
      <c r="C127">
        <v>0</v>
      </c>
      <c r="D127">
        <v>63707.47</v>
      </c>
      <c r="E127">
        <v>2180880.61</v>
      </c>
      <c r="F127">
        <v>83809.210000000006</v>
      </c>
      <c r="G127">
        <v>8755</v>
      </c>
      <c r="J127">
        <v>-986.41</v>
      </c>
      <c r="M127">
        <v>-979547.78</v>
      </c>
      <c r="N127">
        <v>3580405.02</v>
      </c>
      <c r="O127">
        <v>319111.33</v>
      </c>
      <c r="S127">
        <v>473644.5</v>
      </c>
      <c r="T127">
        <v>11200</v>
      </c>
      <c r="U127">
        <v>629669.5</v>
      </c>
      <c r="X127">
        <v>53722.68</v>
      </c>
      <c r="Y127">
        <v>20173.23</v>
      </c>
      <c r="AC127">
        <v>1944</v>
      </c>
    </row>
    <row r="128" spans="1:29" x14ac:dyDescent="0.25">
      <c r="A128" t="s">
        <v>2704</v>
      </c>
      <c r="B128">
        <v>1157906.03</v>
      </c>
      <c r="C128">
        <v>-3901</v>
      </c>
      <c r="D128">
        <v>66964.820000000007</v>
      </c>
      <c r="E128">
        <v>243381.58</v>
      </c>
      <c r="F128">
        <v>45941.52</v>
      </c>
      <c r="J128">
        <v>216700</v>
      </c>
      <c r="L128">
        <v>1388545.52</v>
      </c>
      <c r="M128">
        <v>-2413945.5</v>
      </c>
      <c r="N128">
        <v>2242898.44</v>
      </c>
      <c r="O128">
        <v>241062.68</v>
      </c>
      <c r="S128">
        <v>303270</v>
      </c>
      <c r="T128">
        <v>9200</v>
      </c>
      <c r="U128">
        <v>336358</v>
      </c>
      <c r="V128">
        <v>21400</v>
      </c>
      <c r="X128">
        <v>65514.69</v>
      </c>
      <c r="Y128">
        <v>23865.5</v>
      </c>
    </row>
    <row r="129" spans="1:29" x14ac:dyDescent="0.25">
      <c r="A129" t="s">
        <v>2792</v>
      </c>
      <c r="B129">
        <v>470895.15</v>
      </c>
      <c r="C129">
        <v>0</v>
      </c>
      <c r="D129">
        <v>81704.27</v>
      </c>
      <c r="E129">
        <v>114795</v>
      </c>
      <c r="F129">
        <v>605701.22</v>
      </c>
      <c r="J129">
        <v>7838</v>
      </c>
      <c r="L129">
        <v>-4189079.08</v>
      </c>
      <c r="M129">
        <v>1483739.32</v>
      </c>
      <c r="N129">
        <v>3888577.01</v>
      </c>
      <c r="O129">
        <v>275355.11</v>
      </c>
      <c r="S129">
        <v>351172.2</v>
      </c>
      <c r="U129">
        <v>377558.2</v>
      </c>
      <c r="X129">
        <v>106578.72</v>
      </c>
      <c r="Y129">
        <v>11830</v>
      </c>
    </row>
    <row r="130" spans="1:29" x14ac:dyDescent="0.25">
      <c r="A130" t="s">
        <v>2793</v>
      </c>
      <c r="B130">
        <v>138871.32999999999</v>
      </c>
      <c r="C130">
        <v>0</v>
      </c>
      <c r="D130">
        <v>19352.2</v>
      </c>
      <c r="E130">
        <v>3323838.88</v>
      </c>
      <c r="F130">
        <v>231026.74</v>
      </c>
      <c r="J130">
        <v>49803</v>
      </c>
      <c r="L130">
        <v>-3565905.4</v>
      </c>
      <c r="M130">
        <v>1248941.1399999999</v>
      </c>
      <c r="N130">
        <v>6097995.7300000004</v>
      </c>
      <c r="O130">
        <v>221821.94</v>
      </c>
      <c r="S130">
        <v>263144.40000000002</v>
      </c>
      <c r="T130">
        <v>6000</v>
      </c>
      <c r="U130">
        <v>319904.40000000002</v>
      </c>
      <c r="X130">
        <v>88045.3</v>
      </c>
      <c r="Y130">
        <v>59251.35</v>
      </c>
      <c r="AC130">
        <v>2203.34</v>
      </c>
    </row>
    <row r="131" spans="1:29" x14ac:dyDescent="0.25">
      <c r="A131" t="s">
        <v>2705</v>
      </c>
      <c r="B131">
        <v>673633.37</v>
      </c>
      <c r="C131">
        <v>70040</v>
      </c>
      <c r="D131">
        <v>333975.55</v>
      </c>
      <c r="E131">
        <v>425524.42</v>
      </c>
      <c r="F131">
        <v>94940.06</v>
      </c>
      <c r="G131">
        <v>0</v>
      </c>
      <c r="J131">
        <v>6528</v>
      </c>
      <c r="K131">
        <v>61620</v>
      </c>
      <c r="M131">
        <v>-2880336.36</v>
      </c>
      <c r="N131">
        <v>3801437.29</v>
      </c>
      <c r="O131">
        <v>776197.71</v>
      </c>
      <c r="S131">
        <v>336206.5</v>
      </c>
      <c r="T131">
        <v>491501.34</v>
      </c>
      <c r="U131">
        <v>516945.5</v>
      </c>
      <c r="X131">
        <v>272955.13</v>
      </c>
      <c r="Y131">
        <v>15179.24</v>
      </c>
      <c r="AC131">
        <v>66954</v>
      </c>
    </row>
    <row r="132" spans="1:29" x14ac:dyDescent="0.25">
      <c r="A132" t="s">
        <v>2706</v>
      </c>
      <c r="B132">
        <v>579392.52</v>
      </c>
      <c r="C132">
        <v>11860</v>
      </c>
      <c r="D132">
        <v>494232.95</v>
      </c>
      <c r="E132">
        <v>372900.45</v>
      </c>
      <c r="F132">
        <v>105666.5</v>
      </c>
      <c r="G132">
        <v>3000</v>
      </c>
      <c r="J132">
        <v>5986</v>
      </c>
      <c r="K132">
        <v>118331</v>
      </c>
      <c r="M132">
        <v>-1261859.79</v>
      </c>
      <c r="N132">
        <v>2453088.7400000002</v>
      </c>
      <c r="O132">
        <v>678109.59</v>
      </c>
      <c r="P132">
        <v>40200</v>
      </c>
      <c r="S132">
        <v>331299</v>
      </c>
      <c r="T132">
        <v>20000</v>
      </c>
      <c r="U132">
        <v>521039</v>
      </c>
      <c r="X132">
        <v>150743.37</v>
      </c>
      <c r="Y132">
        <v>12175.53</v>
      </c>
      <c r="AC132">
        <v>51948.5</v>
      </c>
    </row>
    <row r="133" spans="1:29" x14ac:dyDescent="0.25">
      <c r="A133" t="s">
        <v>2707</v>
      </c>
      <c r="B133">
        <v>986950.24</v>
      </c>
      <c r="C133">
        <v>36979.83</v>
      </c>
      <c r="D133">
        <v>309433.49</v>
      </c>
      <c r="E133">
        <v>294515.84999999998</v>
      </c>
      <c r="F133">
        <v>598625.28000000003</v>
      </c>
      <c r="G133">
        <v>1000</v>
      </c>
      <c r="J133">
        <v>2820</v>
      </c>
      <c r="K133">
        <v>166000</v>
      </c>
      <c r="M133">
        <v>-1680277.7</v>
      </c>
      <c r="N133">
        <v>3154881.69</v>
      </c>
      <c r="O133">
        <v>1003675.32</v>
      </c>
      <c r="P133">
        <v>206100</v>
      </c>
      <c r="S133">
        <v>725245</v>
      </c>
      <c r="T133">
        <v>138202.85999999999</v>
      </c>
      <c r="U133">
        <v>834141</v>
      </c>
      <c r="X133">
        <v>500690.67</v>
      </c>
      <c r="Y133">
        <v>42658.05</v>
      </c>
      <c r="AC133">
        <v>43805.51</v>
      </c>
    </row>
    <row r="134" spans="1:29" x14ac:dyDescent="0.25">
      <c r="A134" t="s">
        <v>2708</v>
      </c>
      <c r="B134">
        <v>801396.36</v>
      </c>
      <c r="C134">
        <v>149875.4</v>
      </c>
      <c r="D134">
        <v>173192.79</v>
      </c>
      <c r="E134">
        <v>84006.38</v>
      </c>
      <c r="F134">
        <v>285260.21000000002</v>
      </c>
      <c r="G134">
        <v>0</v>
      </c>
      <c r="J134">
        <v>6384</v>
      </c>
      <c r="K134">
        <v>61875</v>
      </c>
      <c r="L134">
        <v>-134551.09</v>
      </c>
      <c r="M134">
        <v>1950</v>
      </c>
      <c r="N134">
        <v>1192306.58</v>
      </c>
      <c r="O134">
        <v>974180.54</v>
      </c>
      <c r="S134">
        <v>259948.5</v>
      </c>
      <c r="T134">
        <v>74842.960000000006</v>
      </c>
      <c r="U134">
        <v>467723.5</v>
      </c>
      <c r="X134">
        <v>252009.45</v>
      </c>
      <c r="Y134">
        <v>17655.12</v>
      </c>
      <c r="AC134">
        <v>132473.20000000001</v>
      </c>
    </row>
    <row r="135" spans="1:29" x14ac:dyDescent="0.25">
      <c r="A135" t="s">
        <v>2709</v>
      </c>
      <c r="B135">
        <v>855571.65</v>
      </c>
      <c r="C135">
        <v>30501.5</v>
      </c>
      <c r="D135">
        <v>93946.68</v>
      </c>
      <c r="E135">
        <v>550814.28</v>
      </c>
      <c r="F135">
        <v>285879.08</v>
      </c>
      <c r="G135">
        <v>0</v>
      </c>
      <c r="J135">
        <v>2890</v>
      </c>
      <c r="M135">
        <v>-540340.19999999995</v>
      </c>
      <c r="N135">
        <v>2072080.16</v>
      </c>
      <c r="O135">
        <v>565039.66</v>
      </c>
      <c r="S135">
        <v>461373.39</v>
      </c>
      <c r="T135">
        <v>153446.65</v>
      </c>
      <c r="U135">
        <v>553333.39</v>
      </c>
      <c r="X135">
        <v>190539.93</v>
      </c>
      <c r="Y135">
        <v>36924.269999999997</v>
      </c>
      <c r="AC135">
        <v>52922.75</v>
      </c>
    </row>
    <row r="136" spans="1:29" x14ac:dyDescent="0.25">
      <c r="A136" t="s">
        <v>2710</v>
      </c>
      <c r="B136">
        <v>945392.55</v>
      </c>
      <c r="C136">
        <v>11083</v>
      </c>
      <c r="D136">
        <v>905283.01</v>
      </c>
      <c r="E136">
        <v>382006.93</v>
      </c>
      <c r="F136">
        <v>157007.19</v>
      </c>
      <c r="G136">
        <v>30527</v>
      </c>
      <c r="J136">
        <v>3010</v>
      </c>
      <c r="K136">
        <v>18000</v>
      </c>
      <c r="M136">
        <v>-1434575.66</v>
      </c>
      <c r="N136">
        <v>3517785.78</v>
      </c>
      <c r="O136">
        <v>1331768.06</v>
      </c>
      <c r="P136">
        <v>9000</v>
      </c>
      <c r="S136">
        <v>158589</v>
      </c>
      <c r="T136">
        <v>12400</v>
      </c>
      <c r="U136">
        <v>259384</v>
      </c>
      <c r="X136">
        <v>349609.5</v>
      </c>
      <c r="Y136">
        <v>9314.34</v>
      </c>
      <c r="AC136">
        <v>538965.77</v>
      </c>
    </row>
    <row r="137" spans="1:29" x14ac:dyDescent="0.25">
      <c r="A137" t="s">
        <v>2711</v>
      </c>
      <c r="B137">
        <v>569732.27</v>
      </c>
      <c r="C137">
        <v>96455.25</v>
      </c>
      <c r="D137">
        <v>77199.08</v>
      </c>
      <c r="E137">
        <v>495464.8</v>
      </c>
      <c r="F137">
        <v>204195.49</v>
      </c>
      <c r="G137">
        <v>0</v>
      </c>
      <c r="J137">
        <v>2960</v>
      </c>
      <c r="K137">
        <v>90005</v>
      </c>
      <c r="M137">
        <v>-1414854.76</v>
      </c>
      <c r="N137">
        <v>2461639.23</v>
      </c>
      <c r="O137">
        <v>587583.63</v>
      </c>
      <c r="P137">
        <v>77000</v>
      </c>
      <c r="S137">
        <v>486944.7</v>
      </c>
      <c r="T137">
        <v>20000</v>
      </c>
      <c r="U137">
        <v>578110.69999999995</v>
      </c>
      <c r="V137">
        <v>1200</v>
      </c>
      <c r="X137">
        <v>238223.53</v>
      </c>
      <c r="Y137">
        <v>45982.1</v>
      </c>
      <c r="AC137">
        <v>17802.5</v>
      </c>
    </row>
    <row r="138" spans="1:29" x14ac:dyDescent="0.25">
      <c r="A138" t="s">
        <v>2712</v>
      </c>
      <c r="B138">
        <v>461532.74</v>
      </c>
      <c r="C138">
        <v>38746.300000000003</v>
      </c>
      <c r="D138">
        <v>199833.73</v>
      </c>
      <c r="E138">
        <v>1725406.55</v>
      </c>
      <c r="F138">
        <v>123378.18</v>
      </c>
      <c r="G138">
        <v>0</v>
      </c>
      <c r="J138">
        <v>4242</v>
      </c>
      <c r="K138">
        <v>170100</v>
      </c>
      <c r="M138">
        <v>740326.99</v>
      </c>
      <c r="N138">
        <v>1490475.39</v>
      </c>
      <c r="O138">
        <v>452119.76</v>
      </c>
      <c r="S138">
        <v>410280</v>
      </c>
      <c r="T138">
        <v>87415</v>
      </c>
      <c r="U138">
        <v>534425</v>
      </c>
      <c r="X138">
        <v>146167.41</v>
      </c>
      <c r="Y138">
        <v>44768.03</v>
      </c>
      <c r="AC138">
        <v>40266.339999999997</v>
      </c>
    </row>
    <row r="139" spans="1:29" x14ac:dyDescent="0.25">
      <c r="A139" t="s">
        <v>2713</v>
      </c>
      <c r="B139">
        <v>398078.1</v>
      </c>
      <c r="C139">
        <v>15048.4</v>
      </c>
      <c r="D139">
        <v>401149.85</v>
      </c>
      <c r="E139">
        <v>1108857.3600000001</v>
      </c>
      <c r="F139">
        <v>444771.53</v>
      </c>
      <c r="G139">
        <v>5500</v>
      </c>
      <c r="J139">
        <v>5902</v>
      </c>
      <c r="K139">
        <v>-14310</v>
      </c>
      <c r="M139">
        <v>-1569739.96</v>
      </c>
      <c r="N139">
        <v>3529981.97</v>
      </c>
      <c r="O139">
        <v>919248.61</v>
      </c>
      <c r="S139">
        <v>591329</v>
      </c>
      <c r="T139">
        <v>233060.46</v>
      </c>
      <c r="U139">
        <v>778447</v>
      </c>
      <c r="X139">
        <v>374343.98</v>
      </c>
      <c r="Y139">
        <v>40151.01</v>
      </c>
      <c r="AC139">
        <v>25349.75</v>
      </c>
    </row>
    <row r="140" spans="1:29" x14ac:dyDescent="0.25">
      <c r="A140" t="s">
        <v>2714</v>
      </c>
      <c r="B140">
        <v>782492.1</v>
      </c>
      <c r="C140">
        <v>151702.5</v>
      </c>
      <c r="D140">
        <v>167200.82999999999</v>
      </c>
      <c r="E140">
        <v>325418.65999999997</v>
      </c>
      <c r="F140">
        <v>179172.42</v>
      </c>
      <c r="G140">
        <v>0</v>
      </c>
      <c r="J140">
        <v>1288</v>
      </c>
      <c r="K140">
        <v>111825</v>
      </c>
      <c r="M140">
        <v>-242976.92</v>
      </c>
      <c r="N140">
        <v>1467910.57</v>
      </c>
      <c r="O140">
        <v>1529034.95</v>
      </c>
      <c r="S140">
        <v>353492</v>
      </c>
      <c r="T140">
        <v>43726.79</v>
      </c>
      <c r="U140">
        <v>417710</v>
      </c>
      <c r="X140">
        <v>290100.53000000003</v>
      </c>
      <c r="Y140">
        <v>18083.099999999999</v>
      </c>
      <c r="AC140">
        <v>802570.25</v>
      </c>
    </row>
    <row r="141" spans="1:29" x14ac:dyDescent="0.25">
      <c r="A141" t="s">
        <v>2715</v>
      </c>
      <c r="B141">
        <v>287936.94</v>
      </c>
      <c r="C141">
        <v>5833.5</v>
      </c>
      <c r="D141">
        <v>89269.64</v>
      </c>
      <c r="E141">
        <v>242726</v>
      </c>
      <c r="F141">
        <v>209925.23</v>
      </c>
      <c r="G141">
        <v>10000</v>
      </c>
      <c r="J141">
        <v>1876</v>
      </c>
      <c r="K141">
        <v>30925</v>
      </c>
      <c r="M141">
        <v>229881.11</v>
      </c>
      <c r="N141">
        <v>431311.75</v>
      </c>
      <c r="O141">
        <v>851756.65</v>
      </c>
      <c r="Q141">
        <v>252.5</v>
      </c>
      <c r="S141">
        <v>324131</v>
      </c>
      <c r="T141">
        <v>20000</v>
      </c>
      <c r="U141">
        <v>441398</v>
      </c>
      <c r="X141">
        <v>203514.11</v>
      </c>
      <c r="Y141">
        <v>20194.71</v>
      </c>
      <c r="AC141">
        <v>312488.25</v>
      </c>
    </row>
    <row r="142" spans="1:29" x14ac:dyDescent="0.25">
      <c r="A142" t="s">
        <v>2716</v>
      </c>
      <c r="B142">
        <v>478088.67</v>
      </c>
      <c r="C142">
        <v>40764.5</v>
      </c>
      <c r="D142">
        <v>153502.45000000001</v>
      </c>
      <c r="E142">
        <v>486220.34</v>
      </c>
      <c r="F142">
        <v>445444.8</v>
      </c>
      <c r="G142">
        <v>6000</v>
      </c>
      <c r="J142">
        <v>2556</v>
      </c>
      <c r="K142">
        <v>35970</v>
      </c>
      <c r="M142">
        <v>-781600.61</v>
      </c>
      <c r="N142">
        <v>2115546</v>
      </c>
      <c r="O142">
        <v>642209.93999999994</v>
      </c>
      <c r="P142">
        <v>20000</v>
      </c>
      <c r="S142">
        <v>389655</v>
      </c>
      <c r="T142">
        <v>54289.63</v>
      </c>
      <c r="U142">
        <v>474993</v>
      </c>
      <c r="X142">
        <v>232920.3</v>
      </c>
      <c r="Y142">
        <v>57852.3</v>
      </c>
      <c r="AC142">
        <v>39881.800000000003</v>
      </c>
    </row>
    <row r="143" spans="1:29" x14ac:dyDescent="0.25">
      <c r="A143" t="s">
        <v>2717</v>
      </c>
      <c r="B143">
        <v>213320.57</v>
      </c>
      <c r="C143">
        <v>15813.75</v>
      </c>
      <c r="D143">
        <v>175811.77</v>
      </c>
      <c r="E143">
        <v>947349.9</v>
      </c>
      <c r="F143">
        <v>98669.42</v>
      </c>
      <c r="G143">
        <v>0</v>
      </c>
      <c r="J143">
        <v>3886</v>
      </c>
      <c r="M143">
        <v>-922601.01</v>
      </c>
      <c r="N143">
        <v>2263113.85</v>
      </c>
      <c r="O143">
        <v>444645.9</v>
      </c>
      <c r="S143">
        <v>330328.5</v>
      </c>
      <c r="T143">
        <v>20000</v>
      </c>
      <c r="U143">
        <v>449762.5</v>
      </c>
      <c r="X143">
        <v>106240.83</v>
      </c>
      <c r="Y143">
        <v>48120.84</v>
      </c>
      <c r="AC143">
        <v>21472.5</v>
      </c>
    </row>
    <row r="144" spans="1:29" x14ac:dyDescent="0.25">
      <c r="A144" t="s">
        <v>2718</v>
      </c>
      <c r="B144">
        <v>309593.53999999998</v>
      </c>
      <c r="C144">
        <v>111659</v>
      </c>
      <c r="D144">
        <v>552884.99</v>
      </c>
      <c r="E144">
        <v>636473</v>
      </c>
      <c r="F144">
        <v>179163.16</v>
      </c>
      <c r="G144">
        <v>4500</v>
      </c>
      <c r="J144">
        <v>2678</v>
      </c>
      <c r="K144">
        <v>36500</v>
      </c>
      <c r="M144">
        <v>-1204844.57</v>
      </c>
      <c r="N144">
        <v>2512572.4500000002</v>
      </c>
      <c r="O144">
        <v>581191.18999999994</v>
      </c>
      <c r="P144">
        <v>18000</v>
      </c>
      <c r="S144">
        <v>651094.5</v>
      </c>
      <c r="T144">
        <v>125336.01</v>
      </c>
      <c r="U144">
        <v>734067.5</v>
      </c>
      <c r="X144">
        <v>186564.22</v>
      </c>
      <c r="Y144">
        <v>24589.64</v>
      </c>
      <c r="AC144">
        <v>23422.53</v>
      </c>
    </row>
    <row r="145" spans="1:29" x14ac:dyDescent="0.25">
      <c r="A145" t="s">
        <v>2719</v>
      </c>
      <c r="B145">
        <v>1023803.93</v>
      </c>
      <c r="C145">
        <v>144400.92000000001</v>
      </c>
      <c r="D145">
        <v>75672.509999999995</v>
      </c>
      <c r="E145">
        <v>1730777.52</v>
      </c>
      <c r="F145">
        <v>391403.95</v>
      </c>
      <c r="G145">
        <v>0</v>
      </c>
      <c r="J145">
        <v>5208</v>
      </c>
      <c r="K145">
        <v>31500</v>
      </c>
      <c r="M145">
        <v>1556181.84</v>
      </c>
      <c r="N145">
        <v>1298036.29</v>
      </c>
      <c r="O145">
        <v>961363.48</v>
      </c>
      <c r="P145">
        <v>13500</v>
      </c>
      <c r="S145">
        <v>386353.5</v>
      </c>
      <c r="T145">
        <v>169605.11</v>
      </c>
      <c r="U145">
        <v>552239.5</v>
      </c>
      <c r="X145">
        <v>317334.17</v>
      </c>
      <c r="Y145">
        <v>61768.14</v>
      </c>
      <c r="AC145">
        <v>34476.14</v>
      </c>
    </row>
    <row r="146" spans="1:29" x14ac:dyDescent="0.25">
      <c r="A146" t="s">
        <v>2720</v>
      </c>
      <c r="B146">
        <v>619061.71</v>
      </c>
      <c r="C146">
        <v>40636.199999999997</v>
      </c>
      <c r="D146">
        <v>665296.49</v>
      </c>
      <c r="E146">
        <v>705576.21</v>
      </c>
      <c r="F146">
        <v>490018.81</v>
      </c>
      <c r="G146">
        <v>12277</v>
      </c>
      <c r="J146">
        <v>23303</v>
      </c>
      <c r="M146">
        <v>593992.44999999995</v>
      </c>
      <c r="N146">
        <v>1854562.35</v>
      </c>
      <c r="O146">
        <v>475198.22</v>
      </c>
      <c r="S146">
        <v>445420.5</v>
      </c>
      <c r="T146">
        <v>25869.68</v>
      </c>
      <c r="U146">
        <v>514238.5</v>
      </c>
      <c r="X146">
        <v>221233.44</v>
      </c>
      <c r="Y146">
        <v>34994.230000000003</v>
      </c>
      <c r="AC146">
        <v>8496.51</v>
      </c>
    </row>
    <row r="147" spans="1:29" x14ac:dyDescent="0.25">
      <c r="A147" t="s">
        <v>2721</v>
      </c>
      <c r="B147">
        <v>2038618.34</v>
      </c>
      <c r="C147">
        <v>34169.75</v>
      </c>
      <c r="D147">
        <v>11085.71</v>
      </c>
      <c r="E147">
        <v>582654.67000000004</v>
      </c>
      <c r="F147">
        <v>653201.75</v>
      </c>
      <c r="G147">
        <v>0</v>
      </c>
      <c r="J147">
        <v>1270</v>
      </c>
      <c r="M147">
        <v>-811151.56</v>
      </c>
      <c r="N147">
        <v>3974625.34</v>
      </c>
      <c r="O147">
        <v>729297.2</v>
      </c>
      <c r="S147">
        <v>430321.5</v>
      </c>
      <c r="T147">
        <v>18286</v>
      </c>
      <c r="U147">
        <v>561003.5</v>
      </c>
      <c r="X147">
        <v>193965.5</v>
      </c>
      <c r="Y147">
        <v>106382.76</v>
      </c>
      <c r="AC147">
        <v>13616.5</v>
      </c>
    </row>
    <row r="148" spans="1:29" x14ac:dyDescent="0.25">
      <c r="A148" t="s">
        <v>2722</v>
      </c>
      <c r="B148">
        <v>879430.65</v>
      </c>
      <c r="C148">
        <v>15424</v>
      </c>
      <c r="D148">
        <v>84081</v>
      </c>
      <c r="E148">
        <v>892521.02</v>
      </c>
      <c r="F148">
        <v>451591.64</v>
      </c>
      <c r="G148">
        <v>4500</v>
      </c>
      <c r="J148">
        <v>2464</v>
      </c>
      <c r="M148">
        <v>1952328.05</v>
      </c>
      <c r="O148">
        <v>519628.75</v>
      </c>
      <c r="S148">
        <v>532489</v>
      </c>
      <c r="T148">
        <v>146772.07999999999</v>
      </c>
      <c r="U148">
        <v>656829</v>
      </c>
      <c r="X148">
        <v>113693.51</v>
      </c>
      <c r="Y148">
        <v>75903.740000000005</v>
      </c>
      <c r="AA148">
        <v>4711</v>
      </c>
    </row>
    <row r="149" spans="1:29" x14ac:dyDescent="0.25">
      <c r="A149" t="s">
        <v>2723</v>
      </c>
      <c r="B149">
        <v>1651038.64</v>
      </c>
      <c r="C149">
        <v>464578.05</v>
      </c>
      <c r="D149">
        <v>99024.01</v>
      </c>
      <c r="E149">
        <v>567949.28</v>
      </c>
      <c r="F149">
        <v>529291.89</v>
      </c>
      <c r="G149">
        <v>16440</v>
      </c>
      <c r="H149">
        <v>1003.5</v>
      </c>
      <c r="J149">
        <v>4493.37</v>
      </c>
      <c r="M149">
        <v>385994.01</v>
      </c>
      <c r="N149">
        <v>2538450.7999999998</v>
      </c>
      <c r="O149">
        <v>841028.92</v>
      </c>
      <c r="S149">
        <v>470880</v>
      </c>
      <c r="T149">
        <v>21392</v>
      </c>
      <c r="U149">
        <v>580531.5</v>
      </c>
      <c r="V149">
        <v>500</v>
      </c>
      <c r="X149">
        <v>168342.62</v>
      </c>
      <c r="Y149">
        <v>102046.61</v>
      </c>
    </row>
    <row r="150" spans="1:29" x14ac:dyDescent="0.25">
      <c r="A150" t="s">
        <v>2724</v>
      </c>
      <c r="B150">
        <v>1540720.71</v>
      </c>
      <c r="C150">
        <v>141757.54</v>
      </c>
      <c r="D150">
        <v>597206.94999999995</v>
      </c>
      <c r="E150">
        <v>910797.53</v>
      </c>
      <c r="F150">
        <v>313305.19</v>
      </c>
      <c r="G150">
        <v>6760</v>
      </c>
      <c r="J150">
        <v>0</v>
      </c>
      <c r="M150">
        <v>206048.06</v>
      </c>
      <c r="N150">
        <v>3053279.47</v>
      </c>
      <c r="O150">
        <v>881099.74</v>
      </c>
      <c r="S150">
        <v>408775.5</v>
      </c>
      <c r="T150">
        <v>26471.759999999998</v>
      </c>
      <c r="U150">
        <v>603470.5</v>
      </c>
      <c r="X150">
        <v>311448.24</v>
      </c>
      <c r="Y150">
        <v>35821.29</v>
      </c>
      <c r="AC150">
        <v>14978.5</v>
      </c>
    </row>
    <row r="151" spans="1:29" x14ac:dyDescent="0.25">
      <c r="A151" t="s">
        <v>2725</v>
      </c>
      <c r="B151">
        <v>1299932.93</v>
      </c>
      <c r="C151">
        <v>23882.44</v>
      </c>
      <c r="D151">
        <v>49209.7</v>
      </c>
      <c r="E151">
        <v>219943.34</v>
      </c>
      <c r="F151">
        <v>266888.53999999998</v>
      </c>
      <c r="G151">
        <v>3500</v>
      </c>
      <c r="J151">
        <v>0</v>
      </c>
      <c r="M151">
        <v>-389186.34</v>
      </c>
      <c r="N151">
        <v>1819262.69</v>
      </c>
      <c r="O151">
        <v>861189.47</v>
      </c>
      <c r="S151">
        <v>376830</v>
      </c>
      <c r="T151">
        <v>35389.339999999997</v>
      </c>
      <c r="U151">
        <v>526973.5</v>
      </c>
      <c r="X151">
        <v>220839.05</v>
      </c>
      <c r="Y151">
        <v>67776.72</v>
      </c>
      <c r="AB151">
        <v>45188.94</v>
      </c>
    </row>
    <row r="152" spans="1:29" x14ac:dyDescent="0.25">
      <c r="A152" t="s">
        <v>2726</v>
      </c>
      <c r="B152">
        <v>416592.3</v>
      </c>
      <c r="C152">
        <v>0</v>
      </c>
      <c r="D152">
        <v>566887.51</v>
      </c>
      <c r="E152">
        <v>762900.65</v>
      </c>
      <c r="F152">
        <v>305121.58</v>
      </c>
      <c r="G152">
        <v>4720</v>
      </c>
      <c r="J152">
        <v>880</v>
      </c>
      <c r="M152">
        <v>-278811.15000000002</v>
      </c>
      <c r="N152">
        <v>2522678.58</v>
      </c>
      <c r="O152">
        <v>480130.12</v>
      </c>
      <c r="S152">
        <v>515109</v>
      </c>
      <c r="T152">
        <v>71866.64</v>
      </c>
      <c r="U152">
        <v>626848</v>
      </c>
      <c r="X152">
        <v>522865.22</v>
      </c>
      <c r="Y152">
        <v>52860.33</v>
      </c>
      <c r="AC152">
        <v>6273.6</v>
      </c>
    </row>
    <row r="153" spans="1:29" x14ac:dyDescent="0.25">
      <c r="A153" t="s">
        <v>2727</v>
      </c>
      <c r="B153">
        <v>526427.63</v>
      </c>
      <c r="C153">
        <v>13607</v>
      </c>
      <c r="D153">
        <v>150878.76</v>
      </c>
      <c r="E153">
        <v>768969.97</v>
      </c>
      <c r="F153">
        <v>403039.67</v>
      </c>
      <c r="G153">
        <v>4000</v>
      </c>
      <c r="J153">
        <v>0</v>
      </c>
      <c r="M153">
        <v>-3036639.06</v>
      </c>
      <c r="N153">
        <v>4801199.47</v>
      </c>
      <c r="O153">
        <v>463902.1</v>
      </c>
      <c r="S153">
        <v>220531.5</v>
      </c>
      <c r="T153">
        <v>24618.400000000001</v>
      </c>
      <c r="U153">
        <v>266828.5</v>
      </c>
      <c r="X153">
        <v>119983.91</v>
      </c>
      <c r="Y153">
        <v>98964.52</v>
      </c>
      <c r="AC153">
        <v>8754</v>
      </c>
    </row>
    <row r="154" spans="1:29" x14ac:dyDescent="0.25">
      <c r="A154" t="s">
        <v>2728</v>
      </c>
      <c r="B154">
        <v>487533.64</v>
      </c>
      <c r="C154">
        <v>8258.35</v>
      </c>
      <c r="D154">
        <v>465069.45</v>
      </c>
      <c r="E154">
        <v>913867.86</v>
      </c>
      <c r="F154">
        <v>517649.95</v>
      </c>
      <c r="G154">
        <v>62000</v>
      </c>
      <c r="H154">
        <v>2501</v>
      </c>
      <c r="J154">
        <v>3891.67</v>
      </c>
      <c r="M154">
        <v>-2942727.27</v>
      </c>
      <c r="N154">
        <v>5209136.26</v>
      </c>
      <c r="O154">
        <v>458038.1</v>
      </c>
      <c r="S154">
        <v>606795</v>
      </c>
      <c r="T154">
        <v>34788.720000000001</v>
      </c>
      <c r="U154">
        <v>668343</v>
      </c>
      <c r="X154">
        <v>143267.57999999999</v>
      </c>
      <c r="Y154">
        <v>140260.62</v>
      </c>
      <c r="AC154">
        <v>6713</v>
      </c>
    </row>
    <row r="155" spans="1:29" x14ac:dyDescent="0.25">
      <c r="A155" t="s">
        <v>2729</v>
      </c>
      <c r="B155">
        <v>1018336.32</v>
      </c>
      <c r="C155">
        <v>23988.799999999999</v>
      </c>
      <c r="D155">
        <v>451699.66</v>
      </c>
      <c r="E155">
        <v>617174.74</v>
      </c>
      <c r="F155">
        <v>353182.13</v>
      </c>
      <c r="G155">
        <v>3500</v>
      </c>
      <c r="J155">
        <v>0</v>
      </c>
      <c r="M155">
        <v>-141025.79</v>
      </c>
      <c r="N155">
        <v>2453318.4700000002</v>
      </c>
      <c r="O155">
        <v>540813.59</v>
      </c>
      <c r="S155">
        <v>363331.5</v>
      </c>
      <c r="T155">
        <v>21053.599999999999</v>
      </c>
      <c r="U155">
        <v>411708.5</v>
      </c>
      <c r="X155">
        <v>206109.8</v>
      </c>
      <c r="Y155">
        <v>63800.87</v>
      </c>
      <c r="AC155">
        <v>5341.62</v>
      </c>
    </row>
    <row r="156" spans="1:29" x14ac:dyDescent="0.25">
      <c r="A156" t="s">
        <v>2730</v>
      </c>
      <c r="B156">
        <v>2532413.63</v>
      </c>
      <c r="C156">
        <v>91363.13</v>
      </c>
      <c r="D156">
        <v>883836.6</v>
      </c>
      <c r="E156">
        <v>300532.07</v>
      </c>
      <c r="F156">
        <v>1841585.75</v>
      </c>
      <c r="G156">
        <v>4500</v>
      </c>
      <c r="J156">
        <v>0</v>
      </c>
      <c r="M156">
        <v>814180.44</v>
      </c>
      <c r="N156">
        <v>4517827.99</v>
      </c>
      <c r="O156">
        <v>922487.22</v>
      </c>
      <c r="S156">
        <v>730096.5</v>
      </c>
      <c r="T156">
        <v>55108.800000000003</v>
      </c>
      <c r="U156">
        <v>922278.5</v>
      </c>
      <c r="X156">
        <v>197445.58</v>
      </c>
      <c r="Y156">
        <v>104193.7</v>
      </c>
      <c r="AC156">
        <v>13570.24</v>
      </c>
    </row>
    <row r="157" spans="1:29" x14ac:dyDescent="0.25">
      <c r="A157" t="s">
        <v>2731</v>
      </c>
      <c r="B157">
        <v>513658.1</v>
      </c>
      <c r="C157">
        <v>15017.5</v>
      </c>
      <c r="D157">
        <v>66795.039999999994</v>
      </c>
      <c r="E157">
        <v>525513.03</v>
      </c>
      <c r="F157">
        <v>360642.16</v>
      </c>
      <c r="G157">
        <v>0</v>
      </c>
      <c r="M157">
        <v>-1518657.96</v>
      </c>
      <c r="N157">
        <v>3061336.79</v>
      </c>
      <c r="O157">
        <v>513240.4</v>
      </c>
      <c r="S157">
        <v>342363</v>
      </c>
      <c r="T157">
        <v>44437.2</v>
      </c>
      <c r="U157">
        <v>426873</v>
      </c>
      <c r="X157">
        <v>322186.73</v>
      </c>
      <c r="Y157">
        <v>70592.37</v>
      </c>
      <c r="AC157">
        <v>25583.5</v>
      </c>
    </row>
    <row r="158" spans="1:29" x14ac:dyDescent="0.25">
      <c r="A158" t="s">
        <v>2732</v>
      </c>
      <c r="B158">
        <v>771802.37</v>
      </c>
      <c r="C158">
        <v>31426.6</v>
      </c>
      <c r="D158">
        <v>400283</v>
      </c>
      <c r="E158">
        <v>1687727.56</v>
      </c>
      <c r="F158">
        <v>587278.65</v>
      </c>
      <c r="G158">
        <v>0</v>
      </c>
      <c r="J158">
        <v>0</v>
      </c>
      <c r="M158">
        <v>1166410.47</v>
      </c>
      <c r="N158">
        <v>2227904.62</v>
      </c>
      <c r="O158">
        <v>447975.18</v>
      </c>
      <c r="S158">
        <v>344543.5</v>
      </c>
      <c r="T158">
        <v>14172</v>
      </c>
      <c r="U158">
        <v>406655.5</v>
      </c>
      <c r="X158">
        <v>244912.55</v>
      </c>
      <c r="Y158">
        <v>5634.23</v>
      </c>
      <c r="AC158">
        <v>15413.3</v>
      </c>
    </row>
    <row r="159" spans="1:29" x14ac:dyDescent="0.25">
      <c r="A159" t="s">
        <v>2733</v>
      </c>
      <c r="B159">
        <v>881606.92</v>
      </c>
      <c r="C159">
        <v>76277.16</v>
      </c>
      <c r="D159">
        <v>465584.47</v>
      </c>
      <c r="E159">
        <v>1382496.41</v>
      </c>
      <c r="F159">
        <v>324800.18</v>
      </c>
      <c r="G159">
        <v>4000</v>
      </c>
      <c r="J159">
        <v>0</v>
      </c>
      <c r="K159">
        <v>464</v>
      </c>
      <c r="M159">
        <v>1434153.93</v>
      </c>
      <c r="N159">
        <v>1652500.79</v>
      </c>
      <c r="O159">
        <v>456589.84</v>
      </c>
      <c r="S159">
        <v>396689</v>
      </c>
      <c r="T159">
        <v>29708</v>
      </c>
      <c r="U159">
        <v>450652</v>
      </c>
      <c r="X159">
        <v>242365.93</v>
      </c>
      <c r="Y159">
        <v>34922.49</v>
      </c>
    </row>
    <row r="160" spans="1:29" x14ac:dyDescent="0.25">
      <c r="A160" t="s">
        <v>2734</v>
      </c>
      <c r="B160">
        <v>700513.29</v>
      </c>
      <c r="C160">
        <v>0</v>
      </c>
      <c r="D160">
        <v>139640.01</v>
      </c>
      <c r="E160">
        <v>1119986.67</v>
      </c>
      <c r="F160">
        <v>564036.06000000006</v>
      </c>
      <c r="J160">
        <v>497</v>
      </c>
      <c r="M160">
        <v>186935.9</v>
      </c>
      <c r="N160">
        <v>2038406.69</v>
      </c>
      <c r="O160">
        <v>501498.33</v>
      </c>
      <c r="S160">
        <v>546712.5</v>
      </c>
      <c r="T160">
        <v>13962.4</v>
      </c>
      <c r="U160">
        <v>586292.5</v>
      </c>
      <c r="X160">
        <v>73168.37</v>
      </c>
      <c r="Y160">
        <v>24682.29</v>
      </c>
    </row>
    <row r="161" spans="1:29" x14ac:dyDescent="0.25">
      <c r="A161" t="s">
        <v>2735</v>
      </c>
      <c r="B161">
        <v>1210116.27</v>
      </c>
      <c r="C161">
        <v>3170.6</v>
      </c>
      <c r="D161">
        <v>64023.51</v>
      </c>
      <c r="E161">
        <v>1017734.56</v>
      </c>
      <c r="F161">
        <v>635494.62</v>
      </c>
      <c r="G161">
        <v>22000</v>
      </c>
      <c r="J161">
        <v>807</v>
      </c>
      <c r="M161">
        <v>203749.15</v>
      </c>
      <c r="N161">
        <v>2546107.46</v>
      </c>
      <c r="O161">
        <v>496346.46</v>
      </c>
      <c r="S161">
        <v>469980</v>
      </c>
      <c r="T161">
        <v>37453.94</v>
      </c>
      <c r="U161">
        <v>511397.5</v>
      </c>
      <c r="X161">
        <v>131184.41</v>
      </c>
      <c r="Y161">
        <v>91790.19</v>
      </c>
      <c r="AC161">
        <v>11143.93</v>
      </c>
    </row>
    <row r="162" spans="1:29" x14ac:dyDescent="0.25">
      <c r="A162" t="s">
        <v>2736</v>
      </c>
      <c r="B162">
        <v>770994.22</v>
      </c>
      <c r="C162">
        <v>42482.54</v>
      </c>
      <c r="D162">
        <v>62301.16</v>
      </c>
      <c r="E162">
        <v>228214.97</v>
      </c>
      <c r="F162">
        <v>518446.6</v>
      </c>
      <c r="G162">
        <v>14700</v>
      </c>
      <c r="J162">
        <v>2856</v>
      </c>
      <c r="M162">
        <v>-1414221.85</v>
      </c>
      <c r="N162">
        <v>2320392.7599999998</v>
      </c>
      <c r="O162">
        <v>704476.93</v>
      </c>
      <c r="Q162">
        <v>287.02</v>
      </c>
      <c r="S162">
        <v>279639.5</v>
      </c>
      <c r="T162">
        <v>32283.759999999998</v>
      </c>
      <c r="U162">
        <v>305846.5</v>
      </c>
      <c r="X162">
        <v>60608.72</v>
      </c>
      <c r="Y162">
        <v>16101.1</v>
      </c>
      <c r="AC162">
        <v>6696.09</v>
      </c>
    </row>
    <row r="163" spans="1:29" x14ac:dyDescent="0.25">
      <c r="A163" t="s">
        <v>2796</v>
      </c>
      <c r="B163">
        <v>796622.33</v>
      </c>
      <c r="C163">
        <v>16764.5</v>
      </c>
      <c r="D163">
        <v>184351.95</v>
      </c>
      <c r="E163">
        <v>769581.45</v>
      </c>
      <c r="F163">
        <v>391861.51</v>
      </c>
      <c r="G163">
        <v>4000</v>
      </c>
      <c r="J163">
        <v>1091</v>
      </c>
      <c r="M163">
        <v>-762225.74</v>
      </c>
      <c r="N163">
        <v>2754433.99</v>
      </c>
      <c r="O163">
        <v>490597.88</v>
      </c>
      <c r="S163">
        <v>399483</v>
      </c>
      <c r="T163">
        <v>18281.12</v>
      </c>
      <c r="U163">
        <v>450029</v>
      </c>
      <c r="X163">
        <v>106451.65</v>
      </c>
      <c r="Y163">
        <v>103600.66</v>
      </c>
      <c r="AC163">
        <v>7119.5</v>
      </c>
    </row>
    <row r="164" spans="1:29" x14ac:dyDescent="0.25">
      <c r="A164" t="s">
        <v>2800</v>
      </c>
      <c r="B164">
        <v>993425.59</v>
      </c>
      <c r="C164">
        <v>1284.8800000000001</v>
      </c>
      <c r="D164">
        <v>59277.56</v>
      </c>
      <c r="E164">
        <v>491810</v>
      </c>
      <c r="F164">
        <v>264329.40000000002</v>
      </c>
      <c r="G164">
        <v>12500</v>
      </c>
      <c r="J164">
        <v>0</v>
      </c>
      <c r="M164">
        <v>-2845938.96</v>
      </c>
      <c r="N164">
        <v>4163724</v>
      </c>
      <c r="O164">
        <v>774766.68</v>
      </c>
      <c r="Q164">
        <v>0.72</v>
      </c>
      <c r="S164">
        <v>338761.5</v>
      </c>
      <c r="T164">
        <v>36069.120000000003</v>
      </c>
      <c r="U164">
        <v>349868.5</v>
      </c>
      <c r="W164">
        <v>2520</v>
      </c>
      <c r="X164">
        <v>137171.39000000001</v>
      </c>
      <c r="Y164">
        <v>18852.509999999998</v>
      </c>
      <c r="AC164">
        <v>24557.49</v>
      </c>
    </row>
    <row r="165" spans="1:29" x14ac:dyDescent="0.25">
      <c r="A165" t="s">
        <v>2804</v>
      </c>
      <c r="B165">
        <v>506903.44</v>
      </c>
      <c r="C165">
        <v>51840.61</v>
      </c>
      <c r="D165">
        <v>558234.26</v>
      </c>
      <c r="E165">
        <v>677733.47</v>
      </c>
      <c r="F165">
        <v>539155.05000000005</v>
      </c>
      <c r="G165">
        <v>57500</v>
      </c>
      <c r="J165">
        <v>2803</v>
      </c>
      <c r="M165">
        <v>-1124117.8799999999</v>
      </c>
      <c r="N165">
        <v>3254719.47</v>
      </c>
      <c r="O165">
        <v>420770.25</v>
      </c>
      <c r="S165">
        <v>402979.5</v>
      </c>
      <c r="T165">
        <v>10724.4</v>
      </c>
      <c r="U165">
        <v>467974.5</v>
      </c>
      <c r="X165">
        <v>47074.15</v>
      </c>
      <c r="Y165">
        <v>59646.03</v>
      </c>
      <c r="AC165">
        <v>14120.31</v>
      </c>
    </row>
    <row r="166" spans="1:29" x14ac:dyDescent="0.25">
      <c r="A166" t="s">
        <v>2737</v>
      </c>
      <c r="B166">
        <v>853714.77</v>
      </c>
      <c r="C166">
        <v>1237762.3799999999</v>
      </c>
      <c r="D166">
        <v>86407.77</v>
      </c>
      <c r="E166">
        <v>280327.08</v>
      </c>
      <c r="F166">
        <v>327099.90000000002</v>
      </c>
      <c r="G166">
        <v>3000</v>
      </c>
      <c r="J166">
        <v>56.08</v>
      </c>
      <c r="M166">
        <v>-2597590.71</v>
      </c>
      <c r="N166">
        <v>5043639.74</v>
      </c>
      <c r="O166">
        <v>674958.27</v>
      </c>
      <c r="S166">
        <v>530277.30000000005</v>
      </c>
      <c r="U166">
        <v>638584.30000000005</v>
      </c>
      <c r="X166">
        <v>123141.3</v>
      </c>
      <c r="Y166">
        <v>36609.480000000003</v>
      </c>
    </row>
    <row r="167" spans="1:29" x14ac:dyDescent="0.25">
      <c r="A167" t="s">
        <v>2738</v>
      </c>
      <c r="B167">
        <v>320354.68</v>
      </c>
      <c r="C167">
        <v>46222.3</v>
      </c>
      <c r="D167">
        <v>13508.02</v>
      </c>
      <c r="E167">
        <v>598751.32999999996</v>
      </c>
      <c r="F167">
        <v>957947.57</v>
      </c>
      <c r="G167">
        <v>3000</v>
      </c>
      <c r="J167">
        <v>150</v>
      </c>
      <c r="M167">
        <v>-2169983.02</v>
      </c>
      <c r="N167">
        <v>3325480.98</v>
      </c>
      <c r="O167">
        <v>1148098.1599999999</v>
      </c>
      <c r="S167">
        <v>252913.5</v>
      </c>
      <c r="U167">
        <v>323358.5</v>
      </c>
      <c r="X167">
        <v>141809.5</v>
      </c>
      <c r="Y167">
        <v>86730.02</v>
      </c>
    </row>
    <row r="168" spans="1:29" x14ac:dyDescent="0.25">
      <c r="A168" t="s">
        <v>2739</v>
      </c>
      <c r="B168">
        <v>683699.94</v>
      </c>
      <c r="C168">
        <v>516442.24</v>
      </c>
      <c r="D168">
        <v>38924.699999999997</v>
      </c>
      <c r="E168">
        <v>585540.24</v>
      </c>
      <c r="F168">
        <v>188883.39</v>
      </c>
      <c r="G168">
        <v>4000</v>
      </c>
      <c r="J168">
        <v>1039.95</v>
      </c>
      <c r="M168">
        <v>-469559.14</v>
      </c>
      <c r="N168">
        <v>2333757.04</v>
      </c>
      <c r="O168">
        <v>403215.3</v>
      </c>
      <c r="S168">
        <v>420388.5</v>
      </c>
      <c r="U168">
        <v>484768.5</v>
      </c>
      <c r="X168">
        <v>74208.100000000006</v>
      </c>
      <c r="Y168">
        <v>53103.87</v>
      </c>
    </row>
    <row r="169" spans="1:29" x14ac:dyDescent="0.25">
      <c r="A169" t="s">
        <v>2740</v>
      </c>
      <c r="B169">
        <v>2109546.62</v>
      </c>
      <c r="C169">
        <v>1231035.4099999999</v>
      </c>
      <c r="D169">
        <v>127877.93</v>
      </c>
      <c r="E169">
        <v>117112.24</v>
      </c>
      <c r="F169">
        <v>927533.94</v>
      </c>
      <c r="G169">
        <v>3000</v>
      </c>
      <c r="J169">
        <v>0</v>
      </c>
      <c r="M169">
        <v>-422750.06</v>
      </c>
      <c r="N169">
        <v>3361619.92</v>
      </c>
      <c r="O169">
        <v>2255053.6</v>
      </c>
      <c r="S169">
        <v>390043.5</v>
      </c>
      <c r="U169">
        <v>622459.5</v>
      </c>
      <c r="X169">
        <v>271564.7</v>
      </c>
      <c r="Y169">
        <v>28510.77</v>
      </c>
    </row>
    <row r="170" spans="1:29" x14ac:dyDescent="0.25">
      <c r="A170" t="s">
        <v>2741</v>
      </c>
      <c r="B170">
        <v>1743114.94</v>
      </c>
      <c r="C170">
        <v>5503976.4900000002</v>
      </c>
      <c r="D170">
        <v>75184.83</v>
      </c>
      <c r="E170">
        <v>349782.54</v>
      </c>
      <c r="F170">
        <v>394633.86</v>
      </c>
      <c r="G170">
        <v>1500</v>
      </c>
      <c r="J170">
        <v>1045.6500000000001</v>
      </c>
      <c r="M170">
        <v>5649455.9000000004</v>
      </c>
      <c r="N170">
        <v>1757958</v>
      </c>
      <c r="O170">
        <v>1189693.67</v>
      </c>
      <c r="S170">
        <v>357061.8</v>
      </c>
      <c r="U170">
        <v>562840.80000000005</v>
      </c>
      <c r="V170">
        <v>160</v>
      </c>
      <c r="W170">
        <v>720</v>
      </c>
      <c r="X170">
        <v>133338.20000000001</v>
      </c>
      <c r="Y170">
        <v>82345.67</v>
      </c>
    </row>
    <row r="171" spans="1:29" x14ac:dyDescent="0.25">
      <c r="A171" t="s">
        <v>2742</v>
      </c>
      <c r="B171">
        <v>578931.39</v>
      </c>
      <c r="C171">
        <v>449309.4</v>
      </c>
      <c r="D171">
        <v>16011.12</v>
      </c>
      <c r="E171">
        <v>489504.23</v>
      </c>
      <c r="F171">
        <v>110187.52</v>
      </c>
      <c r="G171">
        <v>3000</v>
      </c>
      <c r="J171">
        <v>422.2</v>
      </c>
      <c r="M171">
        <v>-728603.16</v>
      </c>
      <c r="N171">
        <v>2322668.0699999998</v>
      </c>
      <c r="O171">
        <v>440736.87</v>
      </c>
      <c r="S171">
        <v>333994.5</v>
      </c>
      <c r="U171">
        <v>389661.5</v>
      </c>
      <c r="X171">
        <v>169817.67</v>
      </c>
      <c r="Y171">
        <v>65735.91</v>
      </c>
    </row>
    <row r="172" spans="1:29" x14ac:dyDescent="0.25">
      <c r="A172" t="s">
        <v>2743</v>
      </c>
      <c r="B172">
        <v>858530.37</v>
      </c>
      <c r="C172">
        <v>1159050.55</v>
      </c>
      <c r="D172">
        <v>75241.17</v>
      </c>
      <c r="E172">
        <v>233788.14</v>
      </c>
      <c r="F172">
        <v>833938.89</v>
      </c>
      <c r="G172">
        <v>4000</v>
      </c>
      <c r="J172">
        <v>534.87</v>
      </c>
      <c r="M172">
        <v>250680.9</v>
      </c>
      <c r="N172">
        <v>2694089.96</v>
      </c>
      <c r="O172">
        <v>641917.64</v>
      </c>
      <c r="S172">
        <v>338349</v>
      </c>
      <c r="U172">
        <v>484577</v>
      </c>
      <c r="V172">
        <v>320</v>
      </c>
      <c r="W172">
        <v>1520</v>
      </c>
      <c r="X172">
        <v>111347.18</v>
      </c>
      <c r="Y172">
        <v>93462.27</v>
      </c>
    </row>
    <row r="173" spans="1:29" x14ac:dyDescent="0.25">
      <c r="A173" t="s">
        <v>2794</v>
      </c>
      <c r="B173">
        <v>472322.4</v>
      </c>
      <c r="C173">
        <v>431855.5</v>
      </c>
      <c r="D173">
        <v>66230.460000000006</v>
      </c>
      <c r="E173">
        <v>396859.28</v>
      </c>
      <c r="F173">
        <v>907052.6</v>
      </c>
      <c r="J173">
        <v>0</v>
      </c>
      <c r="M173">
        <v>-401426.11</v>
      </c>
      <c r="N173">
        <v>2583594.75</v>
      </c>
      <c r="O173">
        <v>434385.88</v>
      </c>
      <c r="S173">
        <v>184212</v>
      </c>
      <c r="U173">
        <v>288505</v>
      </c>
      <c r="X173">
        <v>59050.51</v>
      </c>
      <c r="Y173">
        <v>82412.77</v>
      </c>
    </row>
    <row r="174" spans="1:29" x14ac:dyDescent="0.25">
      <c r="A174" t="s">
        <v>2805</v>
      </c>
      <c r="B174">
        <v>251425.63</v>
      </c>
      <c r="C174">
        <v>102686.45</v>
      </c>
      <c r="D174">
        <v>42011.5</v>
      </c>
      <c r="E174">
        <v>985968.12</v>
      </c>
      <c r="F174">
        <v>102661.77</v>
      </c>
      <c r="J174">
        <v>370.96</v>
      </c>
      <c r="M174">
        <v>-2165428.7000000002</v>
      </c>
      <c r="N174">
        <v>3606433.4</v>
      </c>
      <c r="O174">
        <v>254635.55</v>
      </c>
      <c r="P174">
        <v>26000</v>
      </c>
      <c r="S174">
        <v>201264</v>
      </c>
      <c r="U174">
        <v>263376</v>
      </c>
      <c r="V174">
        <v>160</v>
      </c>
      <c r="W174">
        <v>700</v>
      </c>
      <c r="X174">
        <v>56195.32</v>
      </c>
      <c r="Y174">
        <v>49976.72</v>
      </c>
    </row>
    <row r="175" spans="1:29" x14ac:dyDescent="0.25">
      <c r="A175" t="s">
        <v>2744</v>
      </c>
      <c r="B175">
        <v>619436.54</v>
      </c>
      <c r="C175">
        <v>801131.43</v>
      </c>
      <c r="D175">
        <v>235119.51</v>
      </c>
      <c r="E175">
        <v>746116.18</v>
      </c>
      <c r="F175">
        <v>213514.17</v>
      </c>
      <c r="J175">
        <v>1644</v>
      </c>
      <c r="M175">
        <v>-65966.61</v>
      </c>
      <c r="N175">
        <v>1870843.71</v>
      </c>
      <c r="O175">
        <v>890857.43</v>
      </c>
      <c r="U175">
        <v>64550</v>
      </c>
      <c r="X175">
        <v>15962</v>
      </c>
      <c r="Y175">
        <v>37630</v>
      </c>
    </row>
    <row r="176" spans="1:29" x14ac:dyDescent="0.25">
      <c r="A176" t="s">
        <v>2745</v>
      </c>
      <c r="B176">
        <v>640291.91</v>
      </c>
      <c r="C176">
        <v>38500</v>
      </c>
      <c r="D176">
        <v>109696.46</v>
      </c>
      <c r="E176">
        <v>715592.9</v>
      </c>
      <c r="F176">
        <v>526101.16</v>
      </c>
      <c r="G176">
        <v>3000</v>
      </c>
      <c r="J176">
        <v>2771.46</v>
      </c>
      <c r="M176">
        <v>-1599615.73</v>
      </c>
      <c r="N176">
        <v>3462022.37</v>
      </c>
      <c r="O176">
        <v>505766.85</v>
      </c>
      <c r="S176">
        <v>619257.4</v>
      </c>
      <c r="T176">
        <v>69500</v>
      </c>
      <c r="U176">
        <v>728265.4</v>
      </c>
      <c r="X176">
        <v>130532.67</v>
      </c>
      <c r="Y176">
        <v>66351.44</v>
      </c>
      <c r="AC176">
        <v>31351.66</v>
      </c>
    </row>
    <row r="177" spans="1:29" x14ac:dyDescent="0.25">
      <c r="A177" t="s">
        <v>2746</v>
      </c>
      <c r="B177">
        <v>1642653.85</v>
      </c>
      <c r="C177">
        <v>28374.5</v>
      </c>
      <c r="D177">
        <v>140359.79999999999</v>
      </c>
      <c r="E177">
        <v>9007449.0999999996</v>
      </c>
      <c r="F177">
        <v>3785088.55</v>
      </c>
      <c r="G177">
        <v>1900</v>
      </c>
      <c r="J177">
        <v>439.24</v>
      </c>
      <c r="M177">
        <v>12048799.76</v>
      </c>
      <c r="O177">
        <v>1362914.12</v>
      </c>
      <c r="S177">
        <v>409181.58</v>
      </c>
      <c r="U177">
        <v>665738.57999999996</v>
      </c>
      <c r="V177">
        <v>4900</v>
      </c>
      <c r="X177">
        <v>277028.28000000003</v>
      </c>
      <c r="Y177">
        <v>276317.84999999998</v>
      </c>
      <c r="AC177">
        <v>63667</v>
      </c>
    </row>
    <row r="178" spans="1:29" x14ac:dyDescent="0.25">
      <c r="A178" t="s">
        <v>2747</v>
      </c>
      <c r="B178">
        <v>2753579.48</v>
      </c>
      <c r="C178">
        <v>17631.93</v>
      </c>
      <c r="D178">
        <v>168293.76000000001</v>
      </c>
      <c r="E178">
        <v>555373.22</v>
      </c>
      <c r="F178">
        <v>3223913.46</v>
      </c>
      <c r="G178">
        <v>0</v>
      </c>
      <c r="H178">
        <v>584</v>
      </c>
      <c r="I178">
        <v>144000</v>
      </c>
      <c r="J178">
        <v>584</v>
      </c>
      <c r="M178">
        <v>-1610380.52</v>
      </c>
      <c r="N178">
        <v>3101018.9</v>
      </c>
      <c r="O178">
        <v>909519.87</v>
      </c>
      <c r="P178">
        <v>1000000</v>
      </c>
      <c r="T178">
        <v>709605.2</v>
      </c>
      <c r="U178">
        <v>805159</v>
      </c>
      <c r="X178">
        <v>139222.54</v>
      </c>
      <c r="Y178">
        <v>394283.01</v>
      </c>
      <c r="AC178">
        <v>21099.35</v>
      </c>
    </row>
    <row r="179" spans="1:29" x14ac:dyDescent="0.25">
      <c r="A179" t="s">
        <v>2748</v>
      </c>
      <c r="B179">
        <v>727455.55</v>
      </c>
      <c r="C179">
        <v>53969.599999999999</v>
      </c>
      <c r="D179">
        <v>243077.97</v>
      </c>
      <c r="E179">
        <v>122065.98</v>
      </c>
      <c r="F179">
        <v>756790.17</v>
      </c>
      <c r="G179">
        <v>3860</v>
      </c>
      <c r="J179">
        <v>1879.5</v>
      </c>
      <c r="M179">
        <v>1680315.69</v>
      </c>
      <c r="N179">
        <v>254405.43</v>
      </c>
      <c r="O179">
        <v>503789.1</v>
      </c>
      <c r="S179">
        <v>739094.7</v>
      </c>
      <c r="U179">
        <v>829467.7</v>
      </c>
      <c r="X179">
        <v>199867.69</v>
      </c>
      <c r="Y179">
        <v>96349.02</v>
      </c>
      <c r="AC179">
        <v>20959.45</v>
      </c>
    </row>
    <row r="180" spans="1:29" x14ac:dyDescent="0.25">
      <c r="A180" t="s">
        <v>2749</v>
      </c>
      <c r="B180">
        <v>715520.41</v>
      </c>
      <c r="C180">
        <v>135270.23000000001</v>
      </c>
      <c r="D180">
        <v>238756.62</v>
      </c>
      <c r="E180">
        <v>-350</v>
      </c>
      <c r="F180">
        <v>569047.26</v>
      </c>
      <c r="G180">
        <v>179838</v>
      </c>
      <c r="J180">
        <v>2569.5300000000002</v>
      </c>
      <c r="M180">
        <v>-2734195.02</v>
      </c>
      <c r="N180">
        <v>4470863.96</v>
      </c>
      <c r="O180">
        <v>521788.25</v>
      </c>
      <c r="S180">
        <v>758159.2</v>
      </c>
      <c r="T180">
        <v>31700</v>
      </c>
      <c r="U180">
        <v>848247.2</v>
      </c>
      <c r="X180">
        <v>476417.08</v>
      </c>
      <c r="Y180">
        <v>109939.32</v>
      </c>
    </row>
    <row r="181" spans="1:29" x14ac:dyDescent="0.25">
      <c r="A181" t="s">
        <v>2750</v>
      </c>
      <c r="B181">
        <v>648513.05000000005</v>
      </c>
      <c r="C181">
        <v>33734.5</v>
      </c>
      <c r="D181">
        <v>154899.70000000001</v>
      </c>
      <c r="E181">
        <v>24707.05</v>
      </c>
      <c r="F181">
        <v>351012.91</v>
      </c>
      <c r="G181">
        <v>9850</v>
      </c>
      <c r="I181">
        <v>28500</v>
      </c>
      <c r="J181">
        <v>2369.0700000000002</v>
      </c>
      <c r="M181">
        <v>-467254.45</v>
      </c>
      <c r="N181">
        <v>1561169.34</v>
      </c>
      <c r="O181">
        <v>504881.46</v>
      </c>
      <c r="P181">
        <v>7500</v>
      </c>
      <c r="S181">
        <v>795368.8</v>
      </c>
      <c r="U181">
        <v>928934.8</v>
      </c>
      <c r="X181">
        <v>119956.49</v>
      </c>
      <c r="Y181">
        <v>15834.54</v>
      </c>
      <c r="AC181">
        <v>23364.78</v>
      </c>
    </row>
    <row r="182" spans="1:29" x14ac:dyDescent="0.25">
      <c r="A182" t="s">
        <v>2751</v>
      </c>
      <c r="B182">
        <v>951526.28</v>
      </c>
      <c r="C182">
        <v>6415</v>
      </c>
      <c r="D182">
        <v>256608.93</v>
      </c>
      <c r="E182">
        <v>719959.3</v>
      </c>
      <c r="F182">
        <v>317945.90000000002</v>
      </c>
      <c r="G182">
        <v>1250</v>
      </c>
      <c r="I182">
        <v>0</v>
      </c>
      <c r="J182">
        <v>149</v>
      </c>
      <c r="M182">
        <v>1337358.46</v>
      </c>
      <c r="N182">
        <v>1137972.49</v>
      </c>
      <c r="O182">
        <v>245891.95</v>
      </c>
      <c r="P182">
        <v>8600</v>
      </c>
      <c r="S182">
        <v>780478.5</v>
      </c>
      <c r="U182">
        <v>843003.5</v>
      </c>
      <c r="X182">
        <v>155682.19</v>
      </c>
      <c r="Y182">
        <v>65362.91</v>
      </c>
      <c r="AC182">
        <v>55385</v>
      </c>
    </row>
    <row r="183" spans="1:29" x14ac:dyDescent="0.25">
      <c r="A183" t="s">
        <v>2752</v>
      </c>
      <c r="B183">
        <v>778728.43</v>
      </c>
      <c r="C183">
        <v>13799.72</v>
      </c>
      <c r="D183">
        <v>148242.71</v>
      </c>
      <c r="E183">
        <v>2328626.4900000002</v>
      </c>
      <c r="F183">
        <v>712170.16</v>
      </c>
      <c r="G183">
        <v>4500</v>
      </c>
      <c r="J183">
        <v>29649.74</v>
      </c>
      <c r="K183">
        <v>19500</v>
      </c>
      <c r="M183">
        <v>1559655.25</v>
      </c>
      <c r="N183">
        <v>2454416.4300000002</v>
      </c>
      <c r="O183">
        <v>561633.21</v>
      </c>
      <c r="S183">
        <v>492970</v>
      </c>
      <c r="T183">
        <v>28527.8</v>
      </c>
      <c r="U183">
        <v>792563.8</v>
      </c>
      <c r="X183">
        <v>160726.87</v>
      </c>
      <c r="Y183">
        <v>143368.68</v>
      </c>
      <c r="AB183">
        <v>23619.4</v>
      </c>
    </row>
    <row r="184" spans="1:29" x14ac:dyDescent="0.25">
      <c r="A184" t="s">
        <v>2753</v>
      </c>
      <c r="B184">
        <v>589670.59</v>
      </c>
      <c r="C184">
        <v>15402.45</v>
      </c>
      <c r="D184">
        <v>161786.66</v>
      </c>
      <c r="E184">
        <v>2343662.44</v>
      </c>
      <c r="F184">
        <v>382755.11</v>
      </c>
      <c r="G184">
        <v>3870</v>
      </c>
      <c r="I184">
        <v>20040</v>
      </c>
      <c r="J184">
        <v>13097.36</v>
      </c>
      <c r="M184">
        <v>-1081028.29</v>
      </c>
      <c r="N184">
        <v>4476501.28</v>
      </c>
      <c r="O184">
        <v>410063.58</v>
      </c>
      <c r="P184">
        <v>35000</v>
      </c>
      <c r="S184">
        <v>453089.3</v>
      </c>
      <c r="T184">
        <v>50000</v>
      </c>
      <c r="U184">
        <v>581247.30000000005</v>
      </c>
      <c r="X184">
        <v>143712.92000000001</v>
      </c>
      <c r="Y184">
        <v>67573.14</v>
      </c>
      <c r="AC184">
        <v>24227.65</v>
      </c>
    </row>
    <row r="185" spans="1:29" x14ac:dyDescent="0.25">
      <c r="A185" t="s">
        <v>2754</v>
      </c>
      <c r="B185">
        <v>638978.79</v>
      </c>
      <c r="C185">
        <v>6000</v>
      </c>
      <c r="D185">
        <v>183111.76</v>
      </c>
      <c r="E185">
        <v>192202.85</v>
      </c>
      <c r="F185">
        <v>550520.23</v>
      </c>
      <c r="G185">
        <v>3000</v>
      </c>
      <c r="I185">
        <v>78000</v>
      </c>
      <c r="J185">
        <v>1783.83</v>
      </c>
      <c r="M185">
        <v>-362579.14</v>
      </c>
      <c r="N185">
        <v>1898710.57</v>
      </c>
      <c r="O185">
        <v>500030.87</v>
      </c>
      <c r="S185">
        <v>796626.4</v>
      </c>
      <c r="U185">
        <v>906255.4</v>
      </c>
      <c r="V185">
        <v>1528</v>
      </c>
      <c r="X185">
        <v>221685.28</v>
      </c>
      <c r="Y185">
        <v>40194.28</v>
      </c>
      <c r="AC185">
        <v>36431.14</v>
      </c>
    </row>
    <row r="186" spans="1:29" x14ac:dyDescent="0.25">
      <c r="A186" t="s">
        <v>2755</v>
      </c>
      <c r="B186">
        <v>564401.01</v>
      </c>
      <c r="C186">
        <v>12640.58</v>
      </c>
      <c r="D186">
        <v>45406.62</v>
      </c>
      <c r="E186">
        <v>192735.57</v>
      </c>
      <c r="F186">
        <v>209609.71</v>
      </c>
      <c r="G186">
        <v>-2386</v>
      </c>
      <c r="J186">
        <v>64.36</v>
      </c>
      <c r="M186">
        <v>-1044529.73</v>
      </c>
      <c r="N186">
        <v>2242933.0699999998</v>
      </c>
      <c r="O186">
        <v>305679.78999999998</v>
      </c>
      <c r="S186">
        <v>563201.5</v>
      </c>
      <c r="U186">
        <v>664477.5</v>
      </c>
      <c r="X186">
        <v>203875.24</v>
      </c>
      <c r="Y186">
        <v>39017.660000000003</v>
      </c>
      <c r="AC186">
        <v>19792.21</v>
      </c>
    </row>
    <row r="187" spans="1:29" x14ac:dyDescent="0.25">
      <c r="A187" t="s">
        <v>2797</v>
      </c>
      <c r="B187">
        <v>476944.32</v>
      </c>
      <c r="C187">
        <v>20736.5</v>
      </c>
      <c r="D187">
        <v>137053.85999999999</v>
      </c>
      <c r="E187">
        <v>513244.55</v>
      </c>
      <c r="F187">
        <v>417015.69</v>
      </c>
      <c r="G187">
        <v>1100</v>
      </c>
      <c r="J187">
        <v>2457.52</v>
      </c>
      <c r="M187">
        <v>-1655108.19</v>
      </c>
      <c r="N187">
        <v>3271789.71</v>
      </c>
      <c r="O187">
        <v>308380.81</v>
      </c>
      <c r="S187">
        <v>478221.4</v>
      </c>
      <c r="U187">
        <v>558786.4</v>
      </c>
      <c r="X187">
        <v>77650.070000000007</v>
      </c>
      <c r="Y187">
        <v>88934.16</v>
      </c>
      <c r="AC187">
        <v>16061.2</v>
      </c>
    </row>
    <row r="188" spans="1:29" x14ac:dyDescent="0.25">
      <c r="A188" t="s">
        <v>2806</v>
      </c>
      <c r="B188">
        <v>1036384.14</v>
      </c>
      <c r="C188">
        <v>3469.46</v>
      </c>
      <c r="D188">
        <v>338835.12</v>
      </c>
      <c r="E188">
        <v>1549424.73</v>
      </c>
      <c r="F188">
        <v>354377.54</v>
      </c>
      <c r="G188">
        <v>3120</v>
      </c>
      <c r="J188">
        <v>1662.13</v>
      </c>
      <c r="K188">
        <v>1645</v>
      </c>
      <c r="M188">
        <v>-114514.92</v>
      </c>
      <c r="N188">
        <v>3600900</v>
      </c>
      <c r="O188">
        <v>433575.52</v>
      </c>
      <c r="P188">
        <v>2400</v>
      </c>
      <c r="S188">
        <v>554591.30000000005</v>
      </c>
      <c r="U188">
        <v>644051.30000000005</v>
      </c>
      <c r="X188">
        <v>306192.59999999998</v>
      </c>
      <c r="Y188">
        <v>129854.21</v>
      </c>
      <c r="AC188">
        <v>25549.17</v>
      </c>
    </row>
    <row r="189" spans="1:29" x14ac:dyDescent="0.25">
      <c r="A189" t="s">
        <v>2756</v>
      </c>
      <c r="B189">
        <v>480213.25</v>
      </c>
      <c r="C189">
        <v>699</v>
      </c>
      <c r="D189">
        <v>130576.68</v>
      </c>
      <c r="E189">
        <v>552669.32999999996</v>
      </c>
      <c r="F189">
        <v>101606.91</v>
      </c>
      <c r="G189">
        <v>0</v>
      </c>
      <c r="H189">
        <v>3000</v>
      </c>
      <c r="J189">
        <v>22749.599999999999</v>
      </c>
      <c r="M189">
        <v>-1689132.53</v>
      </c>
      <c r="N189">
        <v>2938659.03</v>
      </c>
      <c r="O189">
        <v>684618.32</v>
      </c>
      <c r="S189">
        <v>289775</v>
      </c>
      <c r="U189">
        <v>447246</v>
      </c>
      <c r="X189">
        <v>410867.22</v>
      </c>
      <c r="Y189">
        <v>18331.830000000002</v>
      </c>
      <c r="AC189">
        <v>23607</v>
      </c>
    </row>
    <row r="190" spans="1:29" x14ac:dyDescent="0.25">
      <c r="A190" t="s">
        <v>2757</v>
      </c>
      <c r="B190">
        <v>234334.52</v>
      </c>
      <c r="C190">
        <v>0</v>
      </c>
      <c r="D190">
        <v>481228.62</v>
      </c>
      <c r="E190">
        <v>1724869.3</v>
      </c>
      <c r="F190">
        <v>656924.34</v>
      </c>
      <c r="J190">
        <v>1051.98</v>
      </c>
      <c r="M190">
        <v>2587793.0099999998</v>
      </c>
      <c r="N190">
        <v>514242.15</v>
      </c>
      <c r="O190">
        <v>340592.72</v>
      </c>
      <c r="S190">
        <v>574680</v>
      </c>
      <c r="T190">
        <v>27268</v>
      </c>
      <c r="U190">
        <v>717864</v>
      </c>
      <c r="X190">
        <v>146289.60999999999</v>
      </c>
      <c r="Y190">
        <v>35412.160000000003</v>
      </c>
    </row>
    <row r="191" spans="1:29" x14ac:dyDescent="0.25">
      <c r="A191" t="s">
        <v>2758</v>
      </c>
      <c r="B191">
        <v>314413.34000000003</v>
      </c>
      <c r="C191">
        <v>5100</v>
      </c>
      <c r="D191">
        <v>88922.67</v>
      </c>
      <c r="E191">
        <v>2093340.99</v>
      </c>
      <c r="F191">
        <v>216349.58</v>
      </c>
      <c r="G191">
        <v>0</v>
      </c>
      <c r="J191">
        <v>1284.54</v>
      </c>
      <c r="M191">
        <v>-27066.18</v>
      </c>
      <c r="N191">
        <v>2920045.89</v>
      </c>
      <c r="O191">
        <v>607362.88</v>
      </c>
      <c r="S191">
        <v>598510.5</v>
      </c>
      <c r="T191">
        <v>331500</v>
      </c>
      <c r="U191">
        <v>849314.5</v>
      </c>
      <c r="X191">
        <v>367651.3</v>
      </c>
      <c r="Y191">
        <v>447355.25</v>
      </c>
    </row>
    <row r="192" spans="1:29" x14ac:dyDescent="0.25">
      <c r="A192" t="s">
        <v>2759</v>
      </c>
      <c r="B192">
        <v>410816.83</v>
      </c>
      <c r="C192">
        <v>0</v>
      </c>
      <c r="D192">
        <v>53861.26</v>
      </c>
      <c r="E192">
        <v>347837.05</v>
      </c>
      <c r="F192">
        <v>284767.48</v>
      </c>
      <c r="G192">
        <v>0</v>
      </c>
      <c r="J192">
        <v>1292.49</v>
      </c>
      <c r="M192">
        <v>-1614215.01</v>
      </c>
      <c r="N192">
        <v>2662416.9900000002</v>
      </c>
      <c r="O192">
        <v>351741.5</v>
      </c>
      <c r="Q192">
        <v>1636.11</v>
      </c>
      <c r="S192">
        <v>257799</v>
      </c>
      <c r="U192">
        <v>321792</v>
      </c>
      <c r="X192">
        <v>147514.54</v>
      </c>
      <c r="Y192">
        <v>30126.560000000001</v>
      </c>
      <c r="AC192">
        <v>3755.36</v>
      </c>
    </row>
    <row r="193" spans="1:29" x14ac:dyDescent="0.25">
      <c r="A193" t="s">
        <v>2760</v>
      </c>
      <c r="B193">
        <v>1161054.8899999999</v>
      </c>
      <c r="C193">
        <v>0</v>
      </c>
      <c r="D193">
        <v>46239.11</v>
      </c>
      <c r="E193">
        <v>154621.98000000001</v>
      </c>
      <c r="F193">
        <v>381375.56</v>
      </c>
      <c r="G193">
        <v>69900</v>
      </c>
      <c r="J193">
        <v>8297.44</v>
      </c>
      <c r="M193">
        <v>-1391960.82</v>
      </c>
      <c r="N193">
        <v>2577037.9500000002</v>
      </c>
      <c r="O193">
        <v>683254.66</v>
      </c>
      <c r="S193">
        <v>159917.5</v>
      </c>
      <c r="T193">
        <v>2000</v>
      </c>
      <c r="U193">
        <v>253379.5</v>
      </c>
      <c r="X193">
        <v>75883.55</v>
      </c>
      <c r="Y193">
        <v>3951.67</v>
      </c>
    </row>
    <row r="194" spans="1:29" x14ac:dyDescent="0.25">
      <c r="A194" t="s">
        <v>2761</v>
      </c>
      <c r="B194">
        <v>1118687.25</v>
      </c>
      <c r="C194">
        <v>67740</v>
      </c>
      <c r="D194">
        <v>98687.32</v>
      </c>
      <c r="E194">
        <v>400357.94</v>
      </c>
      <c r="F194">
        <v>446349.28</v>
      </c>
      <c r="G194">
        <v>0</v>
      </c>
      <c r="J194">
        <v>50454.57</v>
      </c>
      <c r="M194">
        <v>-1134062.27</v>
      </c>
      <c r="N194">
        <v>2987149.95</v>
      </c>
      <c r="O194">
        <v>750218.14</v>
      </c>
      <c r="S194">
        <v>240330</v>
      </c>
      <c r="U194">
        <v>342430</v>
      </c>
      <c r="V194">
        <v>32740</v>
      </c>
      <c r="X194">
        <v>109367.37</v>
      </c>
      <c r="Y194">
        <v>95351.23</v>
      </c>
    </row>
    <row r="195" spans="1:29" x14ac:dyDescent="0.25">
      <c r="A195" t="s">
        <v>2762</v>
      </c>
      <c r="B195">
        <v>743453.28</v>
      </c>
      <c r="C195">
        <v>56950.239999999998</v>
      </c>
      <c r="D195">
        <v>2056.25</v>
      </c>
      <c r="E195">
        <v>3280642.5</v>
      </c>
      <c r="F195">
        <v>561377.17000000004</v>
      </c>
      <c r="G195">
        <v>0</v>
      </c>
      <c r="J195">
        <v>13550</v>
      </c>
      <c r="M195">
        <v>1336257.1499999999</v>
      </c>
      <c r="N195">
        <v>2987149.95</v>
      </c>
      <c r="O195">
        <v>910666.8</v>
      </c>
      <c r="S195">
        <v>548840</v>
      </c>
      <c r="U195">
        <v>620713</v>
      </c>
      <c r="X195">
        <v>435509.69</v>
      </c>
      <c r="Y195">
        <v>1771.77</v>
      </c>
      <c r="AC195">
        <v>540</v>
      </c>
    </row>
    <row r="196" spans="1:29" x14ac:dyDescent="0.25">
      <c r="A196" t="s">
        <v>2763</v>
      </c>
      <c r="B196">
        <v>1215518.06</v>
      </c>
      <c r="C196">
        <v>12200</v>
      </c>
      <c r="D196">
        <v>54748.69</v>
      </c>
      <c r="E196">
        <v>484854.72</v>
      </c>
      <c r="F196">
        <v>376936.28</v>
      </c>
      <c r="G196">
        <v>0</v>
      </c>
      <c r="J196">
        <v>0</v>
      </c>
      <c r="M196">
        <v>-429932.22</v>
      </c>
      <c r="N196">
        <v>2090614.96</v>
      </c>
      <c r="O196">
        <v>851740.7</v>
      </c>
      <c r="S196">
        <v>406162.5</v>
      </c>
      <c r="U196">
        <v>502737.5</v>
      </c>
      <c r="V196">
        <v>1360</v>
      </c>
      <c r="X196">
        <v>165321.89000000001</v>
      </c>
      <c r="Y196">
        <v>58112.800000000003</v>
      </c>
    </row>
    <row r="197" spans="1:29" x14ac:dyDescent="0.25">
      <c r="A197" t="s">
        <v>2764</v>
      </c>
      <c r="B197">
        <v>926563.85</v>
      </c>
      <c r="C197">
        <v>507165.56</v>
      </c>
      <c r="D197">
        <v>66771.509999999995</v>
      </c>
      <c r="E197">
        <v>642212.49</v>
      </c>
      <c r="F197">
        <v>629474.23</v>
      </c>
      <c r="I197">
        <v>109</v>
      </c>
      <c r="J197">
        <v>-1221.81</v>
      </c>
      <c r="M197">
        <v>1652747.93</v>
      </c>
      <c r="N197">
        <v>433496.95</v>
      </c>
      <c r="O197">
        <v>1484640.94</v>
      </c>
      <c r="U197">
        <v>653816</v>
      </c>
      <c r="X197">
        <v>125532.37</v>
      </c>
      <c r="Y197">
        <v>68437</v>
      </c>
    </row>
    <row r="198" spans="1:29" x14ac:dyDescent="0.25">
      <c r="A198" t="s">
        <v>2765</v>
      </c>
      <c r="B198">
        <v>411166.35</v>
      </c>
      <c r="C198">
        <v>0</v>
      </c>
      <c r="D198">
        <v>25347.1</v>
      </c>
      <c r="E198">
        <v>358636.09</v>
      </c>
      <c r="F198">
        <v>-1512964.56</v>
      </c>
      <c r="G198">
        <v>3500</v>
      </c>
      <c r="J198">
        <v>2249</v>
      </c>
      <c r="L198">
        <v>-8100056.1100000003</v>
      </c>
      <c r="M198">
        <v>3347199.71</v>
      </c>
      <c r="N198">
        <v>4047651.72</v>
      </c>
      <c r="O198">
        <v>308091.24</v>
      </c>
      <c r="P198">
        <v>115000</v>
      </c>
      <c r="S198">
        <v>295500</v>
      </c>
      <c r="U198">
        <v>457798</v>
      </c>
      <c r="V198">
        <v>984</v>
      </c>
      <c r="X198">
        <v>53433.79</v>
      </c>
      <c r="Y198">
        <v>88934.79</v>
      </c>
      <c r="AC198">
        <v>3000</v>
      </c>
    </row>
    <row r="199" spans="1:29" x14ac:dyDescent="0.25">
      <c r="A199" t="s">
        <v>2766</v>
      </c>
      <c r="B199">
        <v>400066.53</v>
      </c>
      <c r="C199">
        <v>32180</v>
      </c>
      <c r="D199">
        <v>156288.89000000001</v>
      </c>
      <c r="E199">
        <v>658908.34</v>
      </c>
      <c r="F199">
        <v>184088.32000000001</v>
      </c>
      <c r="G199">
        <v>5400</v>
      </c>
      <c r="J199">
        <v>0</v>
      </c>
      <c r="L199">
        <v>327749.2</v>
      </c>
      <c r="M199">
        <v>267271.73</v>
      </c>
      <c r="N199">
        <v>769808.6</v>
      </c>
      <c r="O199">
        <v>137320.92000000001</v>
      </c>
      <c r="P199">
        <v>70000</v>
      </c>
      <c r="S199">
        <v>262834.8</v>
      </c>
      <c r="T199">
        <v>31200</v>
      </c>
      <c r="U199">
        <v>333940.8</v>
      </c>
      <c r="W199">
        <v>3200</v>
      </c>
      <c r="X199">
        <v>32535.89</v>
      </c>
      <c r="Y199">
        <v>20576.48</v>
      </c>
    </row>
    <row r="200" spans="1:29" x14ac:dyDescent="0.25">
      <c r="A200" t="s">
        <v>2767</v>
      </c>
      <c r="B200">
        <v>308526.34999999998</v>
      </c>
      <c r="C200">
        <v>0</v>
      </c>
      <c r="D200">
        <v>45873</v>
      </c>
      <c r="E200">
        <v>783694.04</v>
      </c>
      <c r="F200">
        <v>91871.55</v>
      </c>
      <c r="G200">
        <v>4500</v>
      </c>
      <c r="I200">
        <v>57679</v>
      </c>
      <c r="J200">
        <v>4767</v>
      </c>
      <c r="M200">
        <v>25544.32</v>
      </c>
      <c r="N200">
        <v>1268762.8700000001</v>
      </c>
      <c r="O200">
        <v>277033.48</v>
      </c>
      <c r="R200">
        <v>292740</v>
      </c>
      <c r="S200">
        <v>14112</v>
      </c>
      <c r="U200">
        <v>116880</v>
      </c>
      <c r="X200">
        <v>258929.98</v>
      </c>
      <c r="Y200">
        <v>35993.760000000002</v>
      </c>
      <c r="AC200">
        <v>-750</v>
      </c>
    </row>
    <row r="201" spans="1:29" x14ac:dyDescent="0.25">
      <c r="A201" t="s">
        <v>2768</v>
      </c>
      <c r="B201">
        <v>56971.29</v>
      </c>
      <c r="C201">
        <v>22019.13</v>
      </c>
      <c r="D201">
        <v>33600.339999999997</v>
      </c>
      <c r="E201">
        <v>746472.02</v>
      </c>
      <c r="F201">
        <v>210540.46</v>
      </c>
      <c r="G201">
        <v>3500</v>
      </c>
      <c r="J201">
        <v>0</v>
      </c>
      <c r="M201">
        <v>-1382014.75</v>
      </c>
      <c r="N201">
        <v>2464354.4300000002</v>
      </c>
      <c r="O201">
        <v>181028.11</v>
      </c>
      <c r="S201">
        <v>128040</v>
      </c>
      <c r="U201">
        <v>193404</v>
      </c>
      <c r="X201">
        <v>20140.189999999999</v>
      </c>
      <c r="Y201">
        <v>44860.36</v>
      </c>
    </row>
    <row r="202" spans="1:29" x14ac:dyDescent="0.25">
      <c r="A202" t="s">
        <v>2769</v>
      </c>
      <c r="B202">
        <v>451451.07</v>
      </c>
      <c r="C202">
        <v>6900</v>
      </c>
      <c r="D202">
        <v>95240.35</v>
      </c>
      <c r="E202">
        <v>1135265.3400000001</v>
      </c>
      <c r="F202">
        <v>-8876.77</v>
      </c>
      <c r="G202">
        <v>0</v>
      </c>
      <c r="J202">
        <v>-1299</v>
      </c>
      <c r="L202">
        <v>-759421.69</v>
      </c>
      <c r="M202">
        <v>800763.73</v>
      </c>
      <c r="O202">
        <v>112805.79</v>
      </c>
      <c r="S202">
        <v>402537</v>
      </c>
      <c r="U202">
        <v>456738</v>
      </c>
      <c r="X202">
        <v>26903.34</v>
      </c>
      <c r="Y202">
        <v>70077.27</v>
      </c>
    </row>
    <row r="203" spans="1:29" x14ac:dyDescent="0.25">
      <c r="A203" t="s">
        <v>2770</v>
      </c>
      <c r="B203">
        <v>328811.2</v>
      </c>
      <c r="C203">
        <v>22000</v>
      </c>
      <c r="D203">
        <v>12721.5</v>
      </c>
      <c r="E203">
        <v>216913.75</v>
      </c>
      <c r="F203">
        <v>290123.45</v>
      </c>
      <c r="G203">
        <v>8000</v>
      </c>
      <c r="J203">
        <v>0</v>
      </c>
      <c r="M203">
        <v>-1603002.45</v>
      </c>
      <c r="N203">
        <v>2328715.77</v>
      </c>
      <c r="O203">
        <v>276049.87</v>
      </c>
      <c r="S203">
        <v>313110</v>
      </c>
      <c r="U203">
        <v>329736</v>
      </c>
      <c r="X203">
        <v>37267.589999999997</v>
      </c>
      <c r="Y203">
        <v>16928.84</v>
      </c>
    </row>
    <row r="204" spans="1:29" x14ac:dyDescent="0.25">
      <c r="A204" t="s">
        <v>2771</v>
      </c>
      <c r="B204">
        <v>755057.03</v>
      </c>
      <c r="C204">
        <v>0</v>
      </c>
      <c r="D204">
        <v>41825.5</v>
      </c>
      <c r="E204">
        <v>2252112.71</v>
      </c>
      <c r="F204">
        <v>306436.01</v>
      </c>
      <c r="J204">
        <v>0</v>
      </c>
      <c r="M204">
        <v>-669631.63</v>
      </c>
      <c r="N204">
        <v>4119895.74</v>
      </c>
      <c r="O204">
        <v>102918.56</v>
      </c>
      <c r="S204">
        <v>315828.90000000002</v>
      </c>
      <c r="T204">
        <v>46350</v>
      </c>
      <c r="U204">
        <v>429758.9</v>
      </c>
      <c r="X204">
        <v>69301.48</v>
      </c>
      <c r="Y204">
        <v>20489.939999999999</v>
      </c>
    </row>
    <row r="205" spans="1:29" x14ac:dyDescent="0.25">
      <c r="A205" t="s">
        <v>2795</v>
      </c>
      <c r="B205">
        <v>567913.66</v>
      </c>
      <c r="C205">
        <v>0</v>
      </c>
      <c r="D205">
        <v>225853.45</v>
      </c>
      <c r="E205">
        <v>511630.51</v>
      </c>
      <c r="F205">
        <v>-17861.169999999998</v>
      </c>
      <c r="G205">
        <v>36129</v>
      </c>
      <c r="J205">
        <v>0</v>
      </c>
      <c r="M205">
        <v>-1682110.43</v>
      </c>
      <c r="N205">
        <v>2992215.82</v>
      </c>
      <c r="O205">
        <v>116288.05</v>
      </c>
      <c r="Q205">
        <v>2205</v>
      </c>
      <c r="S205">
        <v>398517</v>
      </c>
      <c r="U205">
        <v>460956</v>
      </c>
      <c r="X205">
        <v>16444.189999999999</v>
      </c>
      <c r="Y205">
        <v>22807.8</v>
      </c>
    </row>
    <row r="206" spans="1:29" x14ac:dyDescent="0.25">
      <c r="A206" t="s">
        <v>2807</v>
      </c>
      <c r="B206">
        <v>143972.81</v>
      </c>
      <c r="C206">
        <v>28888</v>
      </c>
      <c r="D206">
        <v>181744.05</v>
      </c>
      <c r="E206">
        <v>1085253.44</v>
      </c>
      <c r="F206">
        <v>165419.87</v>
      </c>
      <c r="G206">
        <v>4950</v>
      </c>
      <c r="M206">
        <v>751825.18</v>
      </c>
      <c r="N206">
        <v>889745.48</v>
      </c>
      <c r="O206">
        <v>56330.7</v>
      </c>
      <c r="U206">
        <v>6590</v>
      </c>
      <c r="V206">
        <v>160</v>
      </c>
      <c r="W206">
        <v>1000</v>
      </c>
      <c r="X206">
        <v>25493.59</v>
      </c>
      <c r="Y206">
        <v>7998.18</v>
      </c>
    </row>
    <row r="207" spans="1:29" x14ac:dyDescent="0.25">
      <c r="A207" t="s">
        <v>2772</v>
      </c>
      <c r="B207">
        <v>569575.86</v>
      </c>
      <c r="C207">
        <v>20851</v>
      </c>
      <c r="D207">
        <v>62772.85</v>
      </c>
      <c r="E207">
        <v>1722551.92</v>
      </c>
      <c r="F207">
        <v>253312.42</v>
      </c>
      <c r="J207">
        <v>0</v>
      </c>
      <c r="M207">
        <v>1816780.74</v>
      </c>
      <c r="N207">
        <v>574807.30000000005</v>
      </c>
      <c r="O207">
        <v>600419.38</v>
      </c>
      <c r="S207">
        <v>517420.5</v>
      </c>
      <c r="T207">
        <v>5000</v>
      </c>
      <c r="U207">
        <v>602618.5</v>
      </c>
      <c r="V207">
        <v>1500</v>
      </c>
      <c r="X207">
        <v>101797.28</v>
      </c>
      <c r="Y207">
        <v>80530.89</v>
      </c>
      <c r="AC207">
        <v>21241</v>
      </c>
    </row>
    <row r="208" spans="1:29" x14ac:dyDescent="0.25">
      <c r="A208" t="s">
        <v>2773</v>
      </c>
      <c r="B208">
        <v>363623.03</v>
      </c>
      <c r="C208">
        <v>0</v>
      </c>
      <c r="D208">
        <v>50329.29</v>
      </c>
      <c r="E208">
        <v>786436.56</v>
      </c>
      <c r="F208">
        <v>227796.04</v>
      </c>
      <c r="G208">
        <v>22170</v>
      </c>
      <c r="J208">
        <v>1128</v>
      </c>
      <c r="M208">
        <v>-960217.59</v>
      </c>
      <c r="N208">
        <v>2085517.75</v>
      </c>
      <c r="O208">
        <v>502316.87</v>
      </c>
      <c r="S208">
        <v>161238</v>
      </c>
      <c r="U208">
        <v>260383</v>
      </c>
      <c r="X208">
        <v>88321.68</v>
      </c>
      <c r="Y208">
        <v>28784.07</v>
      </c>
    </row>
    <row r="209" spans="1:29" x14ac:dyDescent="0.25">
      <c r="A209" t="s">
        <v>2774</v>
      </c>
      <c r="B209">
        <v>1407541.56</v>
      </c>
      <c r="C209">
        <v>95476</v>
      </c>
      <c r="D209">
        <v>168504.19</v>
      </c>
      <c r="E209">
        <v>728918.18</v>
      </c>
      <c r="F209">
        <v>1244373</v>
      </c>
      <c r="G209">
        <v>0</v>
      </c>
      <c r="J209">
        <v>0</v>
      </c>
      <c r="M209">
        <v>-469426.4</v>
      </c>
      <c r="N209">
        <v>2982894.62</v>
      </c>
      <c r="O209">
        <v>867496.79</v>
      </c>
      <c r="S209">
        <v>902149.5</v>
      </c>
      <c r="T209">
        <v>747000</v>
      </c>
      <c r="U209">
        <v>1013688.5</v>
      </c>
      <c r="W209">
        <v>5720</v>
      </c>
      <c r="X209">
        <v>164936.48000000001</v>
      </c>
      <c r="Y209">
        <v>75731.87</v>
      </c>
      <c r="Z209">
        <v>50000</v>
      </c>
      <c r="AC209">
        <v>5519</v>
      </c>
    </row>
    <row r="210" spans="1:29" x14ac:dyDescent="0.25">
      <c r="A210" t="s">
        <v>2798</v>
      </c>
      <c r="B210">
        <v>302076.78999999998</v>
      </c>
      <c r="C210">
        <v>52634</v>
      </c>
      <c r="D210">
        <v>71485.14</v>
      </c>
      <c r="E210">
        <v>2024623.98</v>
      </c>
      <c r="F210">
        <v>731458.1</v>
      </c>
      <c r="J210">
        <v>4255</v>
      </c>
      <c r="M210">
        <v>547860.67000000004</v>
      </c>
      <c r="N210">
        <v>2454994.11</v>
      </c>
      <c r="O210">
        <v>549030.18000000005</v>
      </c>
      <c r="S210">
        <v>303933.2</v>
      </c>
      <c r="U210">
        <v>376960.2</v>
      </c>
      <c r="X210">
        <v>143881.48000000001</v>
      </c>
      <c r="Y210">
        <v>101053.13</v>
      </c>
      <c r="AC210">
        <v>4450</v>
      </c>
    </row>
    <row r="211" spans="1:29" x14ac:dyDescent="0.25">
      <c r="A211" t="s">
        <v>2775</v>
      </c>
      <c r="B211">
        <v>954528.71</v>
      </c>
      <c r="C211">
        <v>313735.18</v>
      </c>
      <c r="D211">
        <v>141682.23999999999</v>
      </c>
      <c r="E211">
        <v>1218040.3999999999</v>
      </c>
      <c r="F211">
        <v>468126.34</v>
      </c>
      <c r="G211">
        <v>23880</v>
      </c>
      <c r="J211">
        <v>3307</v>
      </c>
      <c r="M211">
        <v>208805.78</v>
      </c>
      <c r="N211">
        <v>3281871.5</v>
      </c>
      <c r="O211">
        <v>-24804.77</v>
      </c>
      <c r="P211">
        <v>-65300</v>
      </c>
      <c r="S211">
        <v>238420</v>
      </c>
      <c r="T211">
        <v>61200</v>
      </c>
      <c r="U211">
        <v>309003</v>
      </c>
      <c r="V211">
        <v>1080</v>
      </c>
      <c r="X211">
        <v>179627.21</v>
      </c>
      <c r="Y211">
        <v>54621.95</v>
      </c>
      <c r="AA211">
        <v>983.36</v>
      </c>
    </row>
    <row r="212" spans="1:29" x14ac:dyDescent="0.25">
      <c r="A212" t="s">
        <v>2776</v>
      </c>
      <c r="B212">
        <v>649111.04000000004</v>
      </c>
      <c r="C212">
        <v>2408.64</v>
      </c>
      <c r="D212">
        <v>208375.44</v>
      </c>
      <c r="E212">
        <v>704366.38</v>
      </c>
      <c r="F212">
        <v>549252.56999999995</v>
      </c>
      <c r="J212">
        <v>966</v>
      </c>
      <c r="L212">
        <v>26928</v>
      </c>
      <c r="M212">
        <v>-47468.36</v>
      </c>
      <c r="N212">
        <v>1733966.78</v>
      </c>
      <c r="O212">
        <v>467908</v>
      </c>
      <c r="P212">
        <v>28320</v>
      </c>
      <c r="S212">
        <v>352440</v>
      </c>
      <c r="T212">
        <v>228184.39</v>
      </c>
      <c r="U212">
        <v>506936</v>
      </c>
      <c r="V212">
        <v>1840</v>
      </c>
      <c r="X212">
        <v>37020</v>
      </c>
      <c r="Y212">
        <v>35935.379999999997</v>
      </c>
      <c r="AA212">
        <v>2899.36</v>
      </c>
    </row>
    <row r="213" spans="1:29" x14ac:dyDescent="0.25">
      <c r="A213" t="s">
        <v>2777</v>
      </c>
      <c r="B213">
        <v>540873.02</v>
      </c>
      <c r="C213">
        <v>160220.1</v>
      </c>
      <c r="D213">
        <v>40677.870000000003</v>
      </c>
      <c r="E213">
        <v>1662907.72</v>
      </c>
      <c r="F213">
        <v>202694.25</v>
      </c>
      <c r="G213">
        <v>2180</v>
      </c>
      <c r="J213">
        <v>-1229</v>
      </c>
      <c r="N213">
        <v>2681365.84</v>
      </c>
      <c r="O213">
        <v>257421.73</v>
      </c>
      <c r="S213">
        <v>299920</v>
      </c>
      <c r="U213">
        <v>418758</v>
      </c>
      <c r="X213">
        <v>61460.53</v>
      </c>
      <c r="Y213">
        <v>44320.41</v>
      </c>
      <c r="AA213">
        <v>9525.4</v>
      </c>
      <c r="AC213">
        <v>21000</v>
      </c>
    </row>
    <row r="214" spans="1:29" x14ac:dyDescent="0.25">
      <c r="A214" t="s">
        <v>2778</v>
      </c>
      <c r="B214">
        <v>659636.28</v>
      </c>
      <c r="C214">
        <v>18615.72</v>
      </c>
      <c r="D214">
        <v>106301.44</v>
      </c>
      <c r="E214">
        <v>488249.22</v>
      </c>
      <c r="F214">
        <v>1047996.31</v>
      </c>
      <c r="G214">
        <v>6000</v>
      </c>
      <c r="J214">
        <v>589.09</v>
      </c>
      <c r="M214">
        <v>-2556891</v>
      </c>
      <c r="N214">
        <v>5060758.04</v>
      </c>
      <c r="O214">
        <v>1058545.1000000001</v>
      </c>
      <c r="U214">
        <v>749714</v>
      </c>
      <c r="V214">
        <v>42000</v>
      </c>
      <c r="X214">
        <v>212902.46</v>
      </c>
      <c r="Y214">
        <v>54093.54</v>
      </c>
      <c r="AA214">
        <v>370.28</v>
      </c>
      <c r="AC214">
        <v>1470</v>
      </c>
    </row>
    <row r="215" spans="1:29" x14ac:dyDescent="0.25">
      <c r="A215" t="s">
        <v>2799</v>
      </c>
      <c r="B215">
        <v>446365.82</v>
      </c>
      <c r="C215">
        <v>2977.58</v>
      </c>
      <c r="D215">
        <v>91462.25</v>
      </c>
      <c r="E215">
        <v>140732.70000000001</v>
      </c>
      <c r="F215">
        <v>498991.6</v>
      </c>
      <c r="G215">
        <v>0</v>
      </c>
      <c r="J215">
        <v>324.45999999999998</v>
      </c>
      <c r="M215">
        <v>-662450.73</v>
      </c>
      <c r="N215">
        <v>1741122.88</v>
      </c>
      <c r="O215">
        <v>172635.94</v>
      </c>
      <c r="S215">
        <v>106540</v>
      </c>
      <c r="T215">
        <v>131190</v>
      </c>
      <c r="U215">
        <v>147891.82</v>
      </c>
      <c r="X215">
        <v>55397.35</v>
      </c>
      <c r="Y215">
        <v>36384.85</v>
      </c>
      <c r="AA215">
        <v>52.92</v>
      </c>
    </row>
    <row r="216" spans="1:29" x14ac:dyDescent="0.25">
      <c r="A216" t="s">
        <v>2643</v>
      </c>
      <c r="B216">
        <v>906921.99</v>
      </c>
      <c r="C216">
        <v>26235.5</v>
      </c>
      <c r="D216">
        <v>62887.86</v>
      </c>
      <c r="E216">
        <v>680490.36</v>
      </c>
      <c r="F216">
        <v>587230.69999999995</v>
      </c>
      <c r="G216">
        <v>-3000</v>
      </c>
      <c r="J216">
        <v>2521.54</v>
      </c>
      <c r="K216">
        <v>1752</v>
      </c>
      <c r="M216">
        <v>-1648201.72</v>
      </c>
      <c r="N216">
        <v>3760347.17</v>
      </c>
      <c r="O216">
        <v>685629.68</v>
      </c>
      <c r="S216">
        <v>272695.5</v>
      </c>
      <c r="U216">
        <v>366525.5</v>
      </c>
      <c r="X216">
        <v>161102.54999999999</v>
      </c>
      <c r="Y216">
        <v>101409.96</v>
      </c>
      <c r="AC216">
        <v>12599.25</v>
      </c>
    </row>
    <row r="217" spans="1:29" x14ac:dyDescent="0.25">
      <c r="A217" t="s">
        <v>2646</v>
      </c>
      <c r="B217">
        <v>779797.4</v>
      </c>
      <c r="C217">
        <v>18944.5</v>
      </c>
      <c r="D217">
        <v>67070.03</v>
      </c>
      <c r="E217">
        <v>-52140.12</v>
      </c>
      <c r="F217">
        <v>230443.83</v>
      </c>
      <c r="G217">
        <v>2900</v>
      </c>
      <c r="J217">
        <v>2634.97</v>
      </c>
      <c r="M217">
        <v>-1495580.86</v>
      </c>
      <c r="N217">
        <v>2267172.48</v>
      </c>
      <c r="O217">
        <v>441162.71</v>
      </c>
      <c r="S217">
        <v>116455.5</v>
      </c>
      <c r="T217">
        <v>20400</v>
      </c>
      <c r="U217">
        <v>181013.5</v>
      </c>
      <c r="X217">
        <v>53686.07</v>
      </c>
      <c r="Y217">
        <v>7990.74</v>
      </c>
      <c r="AB217">
        <v>24849.16</v>
      </c>
      <c r="AC217">
        <v>-260.31</v>
      </c>
    </row>
    <row r="218" spans="1:29" x14ac:dyDescent="0.25">
      <c r="A218" t="s">
        <v>2647</v>
      </c>
      <c r="B218">
        <v>249681.16</v>
      </c>
      <c r="C218">
        <v>10481.5</v>
      </c>
      <c r="D218">
        <v>48669.91</v>
      </c>
      <c r="E218">
        <v>231738.08</v>
      </c>
      <c r="F218">
        <v>224847.92</v>
      </c>
      <c r="G218">
        <v>37752</v>
      </c>
      <c r="J218">
        <v>48677.18</v>
      </c>
      <c r="L218">
        <v>1815</v>
      </c>
      <c r="N218">
        <v>-1052181.5900000001</v>
      </c>
      <c r="O218">
        <v>1878069.39</v>
      </c>
      <c r="P218">
        <v>59011.5</v>
      </c>
      <c r="S218">
        <v>289450</v>
      </c>
      <c r="U218">
        <v>326011</v>
      </c>
      <c r="X218">
        <v>105773.57</v>
      </c>
      <c r="Y218">
        <v>7896</v>
      </c>
      <c r="AC218">
        <v>18530</v>
      </c>
    </row>
    <row r="219" spans="1:29" x14ac:dyDescent="0.25">
      <c r="A219" t="s">
        <v>2651</v>
      </c>
      <c r="B219">
        <v>1019795.63</v>
      </c>
      <c r="C219">
        <v>29894.6</v>
      </c>
      <c r="D219">
        <v>331756.79999999999</v>
      </c>
      <c r="E219">
        <v>156547.29999999999</v>
      </c>
      <c r="F219">
        <v>714277.36</v>
      </c>
      <c r="G219">
        <v>20480</v>
      </c>
      <c r="H219">
        <v>18802</v>
      </c>
      <c r="J219">
        <v>1542.1</v>
      </c>
      <c r="L219">
        <v>1827</v>
      </c>
      <c r="N219">
        <v>-2388206.63</v>
      </c>
      <c r="O219">
        <v>4524693.96</v>
      </c>
      <c r="S219">
        <v>204197.5</v>
      </c>
      <c r="T219">
        <v>111000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N219"/>
  <sheetViews>
    <sheetView zoomScale="92" zoomScaleNormal="92" workbookViewId="0">
      <pane ySplit="3" topLeftCell="A50" activePane="bottomLeft" state="frozen"/>
      <selection pane="bottomLeft" activeCell="D65" sqref="D65"/>
    </sheetView>
  </sheetViews>
  <sheetFormatPr defaultColWidth="9" defaultRowHeight="13.8" x14ac:dyDescent="0.25"/>
  <cols>
    <col min="1" max="1" width="6.69921875" style="234" bestFit="1" customWidth="1"/>
    <col min="2" max="2" width="14.59765625" style="234" customWidth="1"/>
    <col min="3" max="3" width="7.5" style="234" bestFit="1" customWidth="1"/>
    <col min="4" max="4" width="44.59765625" style="234" bestFit="1" customWidth="1"/>
    <col min="5" max="5" width="40.19921875" customWidth="1"/>
    <col min="6" max="8" width="8.796875" style="301"/>
    <col min="9" max="10" width="8.796875"/>
    <col min="11" max="14" width="8.796875" style="301"/>
    <col min="15" max="18" width="8.796875"/>
    <col min="19" max="22" width="8.796875" style="301"/>
    <col min="23" max="23" width="54.69921875" style="301" bestFit="1" customWidth="1"/>
    <col min="24" max="24" width="14.5" style="301" bestFit="1" customWidth="1"/>
    <col min="25" max="25" width="18.796875" bestFit="1" customWidth="1"/>
    <col min="26" max="26" width="25.09765625" bestFit="1" customWidth="1"/>
    <col min="27" max="27" width="23.3984375" bestFit="1" customWidth="1"/>
    <col min="28" max="28" width="40.09765625" bestFit="1" customWidth="1"/>
    <col min="29" max="29" width="28.796875" bestFit="1" customWidth="1"/>
    <col min="30" max="30" width="21" bestFit="1" customWidth="1"/>
    <col min="31" max="31" width="24.69921875" bestFit="1" customWidth="1"/>
    <col min="32" max="32" width="29.5" bestFit="1" customWidth="1"/>
    <col min="33" max="33" width="31.19921875" bestFit="1" customWidth="1"/>
    <col min="34" max="34" width="24.69921875" bestFit="1" customWidth="1"/>
    <col min="35" max="35" width="16.3984375" style="244" customWidth="1"/>
    <col min="36" max="36" width="15.8984375" style="267" bestFit="1" customWidth="1"/>
    <col min="37" max="37" width="17.3984375" style="261" bestFit="1" customWidth="1"/>
    <col min="38" max="38" width="17.59765625" style="263" bestFit="1" customWidth="1"/>
    <col min="39" max="39" width="19.09765625" style="264" bestFit="1" customWidth="1"/>
    <col min="40" max="40" width="14.59765625" style="268" bestFit="1" customWidth="1"/>
    <col min="41" max="16384" width="9" style="270"/>
  </cols>
  <sheetData>
    <row r="1" spans="1:40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t="s">
        <v>2449</v>
      </c>
      <c r="J1" t="s">
        <v>2450</v>
      </c>
      <c r="K1" s="301" t="s">
        <v>2452</v>
      </c>
      <c r="L1" s="301" t="s">
        <v>2453</v>
      </c>
      <c r="M1" s="301" t="s">
        <v>2455</v>
      </c>
      <c r="N1" s="301" t="s">
        <v>2456</v>
      </c>
      <c r="O1" t="s">
        <v>2457</v>
      </c>
      <c r="P1" t="s">
        <v>2458</v>
      </c>
      <c r="Q1" t="s">
        <v>2459</v>
      </c>
      <c r="R1" t="s">
        <v>2460</v>
      </c>
      <c r="S1" s="301" t="s">
        <v>2462</v>
      </c>
      <c r="T1" s="301" t="s">
        <v>2463</v>
      </c>
      <c r="U1" s="301" t="s">
        <v>2464</v>
      </c>
      <c r="V1" s="301" t="s">
        <v>2810</v>
      </c>
      <c r="W1" s="301" t="s">
        <v>2465</v>
      </c>
      <c r="X1" s="30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2471</v>
      </c>
      <c r="AD1" t="s">
        <v>2591</v>
      </c>
      <c r="AE1" t="s">
        <v>2592</v>
      </c>
      <c r="AF1" t="s">
        <v>2593</v>
      </c>
      <c r="AG1" t="s">
        <v>2472</v>
      </c>
      <c r="AH1" t="s">
        <v>2594</v>
      </c>
      <c r="AI1" s="244" t="s">
        <v>6</v>
      </c>
      <c r="AJ1" s="245" t="s">
        <v>7</v>
      </c>
      <c r="AK1" s="261" t="s">
        <v>8</v>
      </c>
      <c r="AL1" s="262" t="s">
        <v>9</v>
      </c>
      <c r="AM1" s="247" t="s">
        <v>10</v>
      </c>
      <c r="AN1" s="249" t="s">
        <v>11</v>
      </c>
    </row>
    <row r="2" spans="1:40" x14ac:dyDescent="0.25">
      <c r="E2" t="s">
        <v>2473</v>
      </c>
      <c r="F2" s="301" t="s">
        <v>2474</v>
      </c>
      <c r="G2" s="301" t="s">
        <v>2475</v>
      </c>
      <c r="H2" s="301" t="s">
        <v>2476</v>
      </c>
      <c r="I2" t="s">
        <v>2478</v>
      </c>
      <c r="J2" t="s">
        <v>2479</v>
      </c>
      <c r="K2" s="301" t="s">
        <v>2481</v>
      </c>
      <c r="L2" s="301" t="s">
        <v>2482</v>
      </c>
      <c r="M2" s="301" t="s">
        <v>2484</v>
      </c>
      <c r="N2" s="301" t="s">
        <v>2485</v>
      </c>
      <c r="O2" t="s">
        <v>2486</v>
      </c>
      <c r="P2" t="s">
        <v>2487</v>
      </c>
      <c r="Q2" t="s">
        <v>2488</v>
      </c>
      <c r="R2" t="s">
        <v>2489</v>
      </c>
      <c r="S2" s="301" t="s">
        <v>2491</v>
      </c>
      <c r="T2" s="301" t="s">
        <v>2492</v>
      </c>
      <c r="U2" s="301" t="s">
        <v>2493</v>
      </c>
      <c r="V2" s="301" t="s">
        <v>2811</v>
      </c>
      <c r="W2" s="301" t="s">
        <v>2494</v>
      </c>
      <c r="X2" s="301" t="s">
        <v>2495</v>
      </c>
      <c r="Y2" t="s">
        <v>2496</v>
      </c>
      <c r="Z2" t="s">
        <v>2497</v>
      </c>
      <c r="AA2" t="s">
        <v>2498</v>
      </c>
      <c r="AB2" t="s">
        <v>2499</v>
      </c>
      <c r="AC2" t="s">
        <v>2500</v>
      </c>
      <c r="AD2" t="s">
        <v>2596</v>
      </c>
      <c r="AE2" t="s">
        <v>2597</v>
      </c>
      <c r="AF2" t="s">
        <v>2598</v>
      </c>
      <c r="AG2" t="s">
        <v>2501</v>
      </c>
      <c r="AH2" t="s">
        <v>2599</v>
      </c>
      <c r="AJ2" s="245"/>
      <c r="AN2" s="246"/>
    </row>
    <row r="3" spans="1:40" x14ac:dyDescent="0.25">
      <c r="B3" s="234" t="s">
        <v>43</v>
      </c>
      <c r="E3" t="s">
        <v>2502</v>
      </c>
      <c r="F3" s="301">
        <v>180457555.22</v>
      </c>
      <c r="G3" s="301">
        <v>22286538.149999999</v>
      </c>
      <c r="H3" s="301">
        <v>40050344.039999999</v>
      </c>
      <c r="I3">
        <v>148478327.38999999</v>
      </c>
      <c r="J3">
        <v>94998543.260000005</v>
      </c>
      <c r="K3" s="301">
        <v>2336817.02</v>
      </c>
      <c r="L3" s="301">
        <v>18240.5</v>
      </c>
      <c r="M3" s="301">
        <v>2072110.2</v>
      </c>
      <c r="N3" s="301">
        <v>-6681578.0199999996</v>
      </c>
      <c r="O3">
        <v>5498753.4500000002</v>
      </c>
      <c r="P3">
        <v>-8418560.6899999995</v>
      </c>
      <c r="Q3">
        <v>-81673769.370000005</v>
      </c>
      <c r="R3">
        <v>508092616.86000001</v>
      </c>
      <c r="S3" s="301">
        <v>136594637.50999999</v>
      </c>
      <c r="T3" s="301">
        <v>2659665</v>
      </c>
      <c r="U3" s="301">
        <v>4665.58</v>
      </c>
      <c r="V3" s="301">
        <v>292740</v>
      </c>
      <c r="W3" s="301">
        <v>95537380.900000006</v>
      </c>
      <c r="X3" s="301">
        <v>12296607.609999999</v>
      </c>
      <c r="Y3">
        <v>122477026.56999999</v>
      </c>
      <c r="Z3">
        <v>151898</v>
      </c>
      <c r="AA3">
        <v>20860</v>
      </c>
      <c r="AB3">
        <v>38150726.119999997</v>
      </c>
      <c r="AC3">
        <v>12065234.33</v>
      </c>
      <c r="AD3">
        <v>506840</v>
      </c>
      <c r="AE3">
        <v>237251.66</v>
      </c>
      <c r="AF3">
        <v>93657.5</v>
      </c>
      <c r="AG3">
        <v>4490075.0999999996</v>
      </c>
      <c r="AH3">
        <v>49754</v>
      </c>
      <c r="AI3" s="244">
        <f t="shared" ref="AI3:AN3" si="0">SUM(AI4:AI85)</f>
        <v>96987559.960000023</v>
      </c>
      <c r="AJ3" s="245">
        <f t="shared" si="0"/>
        <v>2727896.5</v>
      </c>
      <c r="AK3" s="261">
        <f t="shared" si="0"/>
        <v>94259663.460000008</v>
      </c>
      <c r="AL3" s="263" t="e">
        <f t="shared" si="0"/>
        <v>#REF!</v>
      </c>
      <c r="AM3" s="264" t="e">
        <f t="shared" si="0"/>
        <v>#REF!</v>
      </c>
      <c r="AN3" s="246" t="e">
        <f t="shared" si="0"/>
        <v>#REF!</v>
      </c>
    </row>
    <row r="4" spans="1:40" x14ac:dyDescent="0.25">
      <c r="D4" s="234" t="s">
        <v>12</v>
      </c>
      <c r="E4" t="s">
        <v>15</v>
      </c>
      <c r="F4" s="301">
        <v>479831.71</v>
      </c>
      <c r="I4">
        <v>7108.6</v>
      </c>
      <c r="J4">
        <v>26235.18</v>
      </c>
      <c r="N4" s="301">
        <v>-8544597.3200000003</v>
      </c>
      <c r="P4">
        <v>2351172.4700000002</v>
      </c>
      <c r="Q4">
        <v>-1008240.34</v>
      </c>
      <c r="R4">
        <v>3505016.69</v>
      </c>
      <c r="S4" s="301">
        <v>626544</v>
      </c>
      <c r="W4" s="301">
        <v>450306.5</v>
      </c>
      <c r="X4" s="301">
        <v>3650464.5</v>
      </c>
      <c r="Y4">
        <v>496171</v>
      </c>
      <c r="AC4">
        <v>21320.01</v>
      </c>
      <c r="AI4" s="244">
        <f t="shared" ref="AI4:AI9" si="1">SUM(T4:V4)</f>
        <v>0</v>
      </c>
      <c r="AJ4" s="251">
        <f t="shared" ref="AJ4:AJ9" si="2">SUM(Y4:AH4)</f>
        <v>517491.01</v>
      </c>
      <c r="AK4" s="265">
        <f>AI4-AJ4</f>
        <v>-517491.01</v>
      </c>
      <c r="AL4" s="266" t="e">
        <f>SUM(#REF!)</f>
        <v>#REF!</v>
      </c>
      <c r="AM4" s="252" t="e">
        <f>SUM(#REF!)</f>
        <v>#REF!</v>
      </c>
      <c r="AN4" s="246" t="e">
        <f>AL4-AM4</f>
        <v>#REF!</v>
      </c>
    </row>
    <row r="5" spans="1:40" x14ac:dyDescent="0.25">
      <c r="D5" s="234" t="s">
        <v>1406</v>
      </c>
      <c r="AI5" s="244">
        <f t="shared" si="1"/>
        <v>0</v>
      </c>
      <c r="AJ5" s="251">
        <f t="shared" si="2"/>
        <v>0</v>
      </c>
      <c r="AK5" s="265">
        <f t="shared" ref="AK5:AK9" si="3">AI5-AJ5</f>
        <v>0</v>
      </c>
      <c r="AL5" s="266" t="e">
        <f>SUM(#REF!)</f>
        <v>#REF!</v>
      </c>
      <c r="AM5" s="252" t="e">
        <f>SUM(#REF!)</f>
        <v>#REF!</v>
      </c>
      <c r="AN5" s="246" t="e">
        <f t="shared" ref="AN5:AN67" si="4">AL5-AM5</f>
        <v>#REF!</v>
      </c>
    </row>
    <row r="6" spans="1:40" x14ac:dyDescent="0.25">
      <c r="D6" s="234" t="s">
        <v>13</v>
      </c>
      <c r="AI6" s="244">
        <f t="shared" si="1"/>
        <v>0</v>
      </c>
      <c r="AJ6" s="251">
        <f t="shared" si="2"/>
        <v>0</v>
      </c>
      <c r="AK6" s="265">
        <f t="shared" si="3"/>
        <v>0</v>
      </c>
      <c r="AL6" s="266" t="e">
        <f>SUM(#REF!)</f>
        <v>#REF!</v>
      </c>
      <c r="AM6" s="252" t="e">
        <f>SUM(#REF!)</f>
        <v>#REF!</v>
      </c>
      <c r="AN6" s="246" t="e">
        <f t="shared" si="4"/>
        <v>#REF!</v>
      </c>
    </row>
    <row r="7" spans="1:40" x14ac:dyDescent="0.25">
      <c r="D7" s="234" t="s">
        <v>14</v>
      </c>
      <c r="AI7" s="244">
        <f t="shared" si="1"/>
        <v>0</v>
      </c>
      <c r="AJ7" s="251">
        <f t="shared" si="2"/>
        <v>0</v>
      </c>
      <c r="AK7" s="265">
        <f t="shared" si="3"/>
        <v>0</v>
      </c>
      <c r="AL7" s="266" t="e">
        <f>SUM(#REF!)</f>
        <v>#REF!</v>
      </c>
      <c r="AM7" s="252" t="e">
        <f>SUM(#REF!)</f>
        <v>#REF!</v>
      </c>
      <c r="AN7" s="246" t="e">
        <f t="shared" si="4"/>
        <v>#REF!</v>
      </c>
    </row>
    <row r="8" spans="1:40" x14ac:dyDescent="0.25">
      <c r="D8" s="234" t="s">
        <v>15</v>
      </c>
      <c r="AI8" s="244">
        <f t="shared" si="1"/>
        <v>0</v>
      </c>
      <c r="AJ8" s="251">
        <f t="shared" si="2"/>
        <v>0</v>
      </c>
      <c r="AK8" s="265">
        <f t="shared" si="3"/>
        <v>0</v>
      </c>
      <c r="AL8" s="266" t="e">
        <f>SUM(#REF!)</f>
        <v>#REF!</v>
      </c>
      <c r="AM8" s="252" t="e">
        <f>SUM(#REF!)</f>
        <v>#REF!</v>
      </c>
      <c r="AN8" s="246" t="e">
        <f t="shared" si="4"/>
        <v>#REF!</v>
      </c>
    </row>
    <row r="9" spans="1:40" ht="14.4" thickBot="1" x14ac:dyDescent="0.3">
      <c r="D9" s="234" t="s">
        <v>16</v>
      </c>
      <c r="AI9" s="244">
        <f t="shared" si="1"/>
        <v>0</v>
      </c>
      <c r="AJ9" s="251">
        <f t="shared" si="2"/>
        <v>0</v>
      </c>
      <c r="AK9" s="265">
        <f t="shared" si="3"/>
        <v>0</v>
      </c>
      <c r="AL9" s="266" t="e">
        <f>SUM(#REF!)</f>
        <v>#REF!</v>
      </c>
      <c r="AM9" s="252" t="e">
        <f>SUM(#REF!)</f>
        <v>#REF!</v>
      </c>
      <c r="AN9" s="246" t="e">
        <f t="shared" si="4"/>
        <v>#REF!</v>
      </c>
    </row>
    <row r="10" spans="1:40" ht="14.4" thickBot="1" x14ac:dyDescent="0.3">
      <c r="A10" s="234" t="s">
        <v>288</v>
      </c>
      <c r="B10" s="234" t="s">
        <v>29</v>
      </c>
      <c r="C10" s="272">
        <v>6923</v>
      </c>
      <c r="D10" s="273" t="s">
        <v>1407</v>
      </c>
      <c r="E10" t="s">
        <v>2600</v>
      </c>
      <c r="F10" s="301">
        <v>1519015.44</v>
      </c>
      <c r="G10" s="301">
        <v>28026</v>
      </c>
      <c r="H10" s="301">
        <v>758295.62</v>
      </c>
      <c r="I10">
        <v>92002</v>
      </c>
      <c r="J10">
        <v>976940.36</v>
      </c>
      <c r="K10" s="301">
        <v>24000</v>
      </c>
      <c r="L10" s="301">
        <v>1456</v>
      </c>
      <c r="N10" s="301">
        <v>0</v>
      </c>
      <c r="Q10">
        <v>448185.69</v>
      </c>
      <c r="R10">
        <v>1691218.36</v>
      </c>
      <c r="S10" s="301">
        <v>666144.5</v>
      </c>
      <c r="W10" s="301">
        <v>819990</v>
      </c>
      <c r="X10" s="301">
        <v>174692</v>
      </c>
      <c r="Y10">
        <v>1011210</v>
      </c>
      <c r="AB10">
        <v>98522.57</v>
      </c>
      <c r="AC10">
        <v>89404.12</v>
      </c>
      <c r="AI10" s="244">
        <f>SUM(F10:H10)</f>
        <v>2305337.06</v>
      </c>
      <c r="AJ10" s="251">
        <f>SUM(K10:N10)</f>
        <v>25456</v>
      </c>
      <c r="AK10" s="265">
        <f>AI10-AJ10</f>
        <v>2279881.06</v>
      </c>
      <c r="AL10" s="266">
        <f>SUM(S10:X10)</f>
        <v>1660826.5</v>
      </c>
      <c r="AM10" s="266">
        <f>SUM(Y10:AH10)</f>
        <v>1199136.69</v>
      </c>
      <c r="AN10" s="246">
        <f t="shared" si="4"/>
        <v>461689.81000000006</v>
      </c>
    </row>
    <row r="11" spans="1:40" ht="14.4" thickBot="1" x14ac:dyDescent="0.3">
      <c r="A11" s="234" t="s">
        <v>288</v>
      </c>
      <c r="B11" s="234" t="s">
        <v>29</v>
      </c>
      <c r="C11" s="272">
        <v>7817</v>
      </c>
      <c r="D11" s="273" t="s">
        <v>800</v>
      </c>
      <c r="E11" t="s">
        <v>2601</v>
      </c>
      <c r="F11" s="301">
        <v>962752.5</v>
      </c>
      <c r="G11" s="301">
        <v>13414</v>
      </c>
      <c r="H11" s="301">
        <v>585731.99</v>
      </c>
      <c r="I11">
        <v>373336.26</v>
      </c>
      <c r="J11">
        <v>339120.1</v>
      </c>
      <c r="N11" s="301">
        <v>0</v>
      </c>
      <c r="Q11">
        <v>4634.97</v>
      </c>
      <c r="R11">
        <v>1534772.11</v>
      </c>
      <c r="S11" s="301">
        <v>1150549.3400000001</v>
      </c>
      <c r="U11" s="301">
        <v>39.61</v>
      </c>
      <c r="W11" s="301">
        <v>884269</v>
      </c>
      <c r="X11" s="301">
        <v>3500</v>
      </c>
      <c r="Y11">
        <v>1013646</v>
      </c>
      <c r="AB11">
        <v>227541.82</v>
      </c>
      <c r="AC11">
        <v>25644.12</v>
      </c>
      <c r="AI11" s="244">
        <f t="shared" ref="AI11:AI74" si="5">SUM(F11:H11)</f>
        <v>1561898.49</v>
      </c>
      <c r="AJ11" s="251">
        <f t="shared" ref="AJ11:AJ74" si="6">SUM(K11:N11)</f>
        <v>0</v>
      </c>
      <c r="AK11" s="265">
        <f t="shared" ref="AK11:AK74" si="7">AI11-AJ11</f>
        <v>1561898.49</v>
      </c>
      <c r="AL11" s="266">
        <f t="shared" ref="AL11:AL74" si="8">SUM(S11:X11)</f>
        <v>2038357.9500000002</v>
      </c>
      <c r="AM11" s="266">
        <f t="shared" ref="AM11:AM74" si="9">SUM(Y11:AH11)</f>
        <v>1266831.9400000002</v>
      </c>
      <c r="AN11" s="246">
        <f t="shared" si="4"/>
        <v>771526.01</v>
      </c>
    </row>
    <row r="12" spans="1:40" ht="14.4" thickBot="1" x14ac:dyDescent="0.3">
      <c r="A12" s="234" t="s">
        <v>288</v>
      </c>
      <c r="B12" s="234" t="s">
        <v>29</v>
      </c>
      <c r="C12" s="272">
        <v>5402</v>
      </c>
      <c r="D12" s="273" t="s">
        <v>801</v>
      </c>
      <c r="E12" t="s">
        <v>2602</v>
      </c>
      <c r="F12" s="301">
        <v>1710851.64</v>
      </c>
      <c r="G12" s="301">
        <v>5700</v>
      </c>
      <c r="H12" s="301">
        <v>553005.68000000005</v>
      </c>
      <c r="I12">
        <v>63068.24</v>
      </c>
      <c r="J12">
        <v>3318447.46</v>
      </c>
      <c r="K12" s="301">
        <v>2515</v>
      </c>
      <c r="N12" s="301">
        <v>0</v>
      </c>
      <c r="Q12">
        <v>4132639.12</v>
      </c>
      <c r="R12">
        <v>1097038.29</v>
      </c>
      <c r="S12" s="301">
        <v>427930.87</v>
      </c>
      <c r="W12" s="301">
        <v>662110.5</v>
      </c>
      <c r="X12" s="301">
        <v>2672</v>
      </c>
      <c r="Y12">
        <v>765255.5</v>
      </c>
      <c r="AB12">
        <v>75082.09</v>
      </c>
      <c r="AC12">
        <v>226436</v>
      </c>
      <c r="AI12" s="244">
        <f t="shared" si="5"/>
        <v>2269557.3199999998</v>
      </c>
      <c r="AJ12" s="251">
        <f t="shared" si="6"/>
        <v>2515</v>
      </c>
      <c r="AK12" s="265">
        <f t="shared" si="7"/>
        <v>2267042.3199999998</v>
      </c>
      <c r="AL12" s="266">
        <f t="shared" si="8"/>
        <v>1092713.3700000001</v>
      </c>
      <c r="AM12" s="266">
        <f t="shared" si="9"/>
        <v>1066773.5899999999</v>
      </c>
      <c r="AN12" s="246">
        <f t="shared" si="4"/>
        <v>25939.780000000261</v>
      </c>
    </row>
    <row r="13" spans="1:40" ht="14.4" thickBot="1" x14ac:dyDescent="0.3">
      <c r="A13" s="234" t="s">
        <v>288</v>
      </c>
      <c r="B13" s="234" t="s">
        <v>29</v>
      </c>
      <c r="C13" s="272">
        <v>4534</v>
      </c>
      <c r="D13" s="273" t="s">
        <v>802</v>
      </c>
      <c r="E13" t="s">
        <v>2603</v>
      </c>
      <c r="F13" s="301">
        <v>605054.04</v>
      </c>
      <c r="G13" s="301">
        <v>1966.28</v>
      </c>
      <c r="H13" s="301">
        <v>241083.7</v>
      </c>
      <c r="I13">
        <v>1836538.79</v>
      </c>
      <c r="J13">
        <v>232255.49</v>
      </c>
      <c r="K13" s="301">
        <v>2646</v>
      </c>
      <c r="N13" s="301">
        <v>0</v>
      </c>
      <c r="Q13">
        <v>748932.78</v>
      </c>
      <c r="R13">
        <v>1718005.94</v>
      </c>
      <c r="S13" s="301">
        <v>536817.18999999994</v>
      </c>
      <c r="W13" s="301">
        <v>619018.5</v>
      </c>
      <c r="X13" s="301">
        <v>1528</v>
      </c>
      <c r="Y13">
        <v>745538.5</v>
      </c>
      <c r="AB13">
        <v>90292.479999999996</v>
      </c>
      <c r="AC13">
        <v>66964.92</v>
      </c>
      <c r="AI13" s="244">
        <f t="shared" si="5"/>
        <v>848104.02</v>
      </c>
      <c r="AJ13" s="251">
        <f t="shared" si="6"/>
        <v>2646</v>
      </c>
      <c r="AK13" s="265">
        <f t="shared" si="7"/>
        <v>845458.02</v>
      </c>
      <c r="AL13" s="266">
        <f t="shared" si="8"/>
        <v>1157363.69</v>
      </c>
      <c r="AM13" s="266">
        <f t="shared" si="9"/>
        <v>902795.9</v>
      </c>
      <c r="AN13" s="246">
        <f t="shared" si="4"/>
        <v>254567.78999999992</v>
      </c>
    </row>
    <row r="14" spans="1:40" ht="14.4" thickBot="1" x14ac:dyDescent="0.3">
      <c r="A14" s="234" t="s">
        <v>288</v>
      </c>
      <c r="B14" s="234" t="s">
        <v>29</v>
      </c>
      <c r="C14" s="272">
        <v>8215</v>
      </c>
      <c r="D14" s="273" t="s">
        <v>803</v>
      </c>
      <c r="E14" t="s">
        <v>2604</v>
      </c>
      <c r="F14" s="301">
        <v>993001.82</v>
      </c>
      <c r="G14" s="301">
        <v>11312.01</v>
      </c>
      <c r="H14" s="301">
        <v>651176.87</v>
      </c>
      <c r="I14">
        <v>1572970.63</v>
      </c>
      <c r="J14">
        <v>213129.32</v>
      </c>
      <c r="M14" s="301">
        <v>62009.2</v>
      </c>
      <c r="N14" s="301">
        <v>759.5</v>
      </c>
      <c r="Q14">
        <v>-1003058.05</v>
      </c>
      <c r="R14">
        <v>3950541.16</v>
      </c>
      <c r="S14" s="301">
        <v>1187576</v>
      </c>
      <c r="U14" s="301">
        <v>0.08</v>
      </c>
      <c r="W14" s="301">
        <v>685177</v>
      </c>
      <c r="Y14">
        <v>776928.5</v>
      </c>
      <c r="AB14">
        <v>328805.31</v>
      </c>
      <c r="AC14">
        <v>12578.24</v>
      </c>
      <c r="AI14" s="244">
        <f t="shared" si="5"/>
        <v>1655490.7</v>
      </c>
      <c r="AJ14" s="251">
        <f t="shared" si="6"/>
        <v>62768.7</v>
      </c>
      <c r="AK14" s="265">
        <f t="shared" si="7"/>
        <v>1592722</v>
      </c>
      <c r="AL14" s="266">
        <f t="shared" si="8"/>
        <v>1872753.08</v>
      </c>
      <c r="AM14" s="266">
        <f t="shared" si="9"/>
        <v>1118312.05</v>
      </c>
      <c r="AN14" s="246">
        <f t="shared" si="4"/>
        <v>754441.03</v>
      </c>
    </row>
    <row r="15" spans="1:40" ht="14.4" thickBot="1" x14ac:dyDescent="0.3">
      <c r="A15" s="234" t="s">
        <v>288</v>
      </c>
      <c r="B15" s="234" t="s">
        <v>29</v>
      </c>
      <c r="C15" s="272">
        <v>8736</v>
      </c>
      <c r="D15" s="273" t="s">
        <v>804</v>
      </c>
      <c r="E15" t="s">
        <v>2605</v>
      </c>
      <c r="F15" s="301">
        <v>1356410.86</v>
      </c>
      <c r="G15" s="301">
        <v>47143.75</v>
      </c>
      <c r="H15" s="301">
        <v>453762.47</v>
      </c>
      <c r="I15">
        <v>590619.63</v>
      </c>
      <c r="J15">
        <v>569349.79</v>
      </c>
      <c r="N15" s="301">
        <v>77.97</v>
      </c>
      <c r="Q15">
        <v>-523333.52</v>
      </c>
      <c r="R15">
        <v>2643840</v>
      </c>
      <c r="S15" s="301">
        <v>1402017.14</v>
      </c>
      <c r="W15" s="301">
        <v>658350</v>
      </c>
      <c r="X15" s="301">
        <v>143225</v>
      </c>
      <c r="Y15">
        <v>867519</v>
      </c>
      <c r="AB15">
        <v>243833.49</v>
      </c>
      <c r="AC15">
        <v>116320.5</v>
      </c>
      <c r="AI15" s="244">
        <f t="shared" si="5"/>
        <v>1857317.08</v>
      </c>
      <c r="AJ15" s="251">
        <f t="shared" si="6"/>
        <v>77.97</v>
      </c>
      <c r="AK15" s="265">
        <f t="shared" si="7"/>
        <v>1857239.11</v>
      </c>
      <c r="AL15" s="266">
        <f t="shared" si="8"/>
        <v>2203592.1399999997</v>
      </c>
      <c r="AM15" s="266">
        <f t="shared" si="9"/>
        <v>1227672.99</v>
      </c>
      <c r="AN15" s="246">
        <f t="shared" si="4"/>
        <v>975919.14999999967</v>
      </c>
    </row>
    <row r="16" spans="1:40" ht="14.4" thickBot="1" x14ac:dyDescent="0.3">
      <c r="A16" s="234" t="s">
        <v>288</v>
      </c>
      <c r="B16" s="234" t="s">
        <v>29</v>
      </c>
      <c r="C16" s="272">
        <v>4649</v>
      </c>
      <c r="D16" s="273" t="s">
        <v>805</v>
      </c>
      <c r="E16" t="s">
        <v>2606</v>
      </c>
      <c r="F16" s="301">
        <v>839258.96</v>
      </c>
      <c r="G16" s="301">
        <v>4460</v>
      </c>
      <c r="H16" s="301">
        <v>281122.82</v>
      </c>
      <c r="I16">
        <v>554195.77</v>
      </c>
      <c r="J16">
        <v>215.98</v>
      </c>
      <c r="N16" s="301">
        <v>0</v>
      </c>
      <c r="Q16">
        <v>-1356354.53</v>
      </c>
      <c r="R16">
        <v>2287723.02</v>
      </c>
      <c r="S16" s="301">
        <v>946186.7</v>
      </c>
      <c r="W16" s="301">
        <v>344757</v>
      </c>
      <c r="X16" s="301">
        <v>130000</v>
      </c>
      <c r="Y16">
        <v>492283</v>
      </c>
      <c r="AB16">
        <v>81709.58</v>
      </c>
      <c r="AC16">
        <v>25940.01</v>
      </c>
      <c r="AI16" s="244">
        <f t="shared" si="5"/>
        <v>1124841.78</v>
      </c>
      <c r="AJ16" s="251">
        <f t="shared" si="6"/>
        <v>0</v>
      </c>
      <c r="AK16" s="265">
        <f t="shared" si="7"/>
        <v>1124841.78</v>
      </c>
      <c r="AL16" s="266">
        <f t="shared" si="8"/>
        <v>1420943.7</v>
      </c>
      <c r="AM16" s="266">
        <f t="shared" si="9"/>
        <v>599932.59</v>
      </c>
      <c r="AN16" s="246">
        <f t="shared" si="4"/>
        <v>821011.11</v>
      </c>
    </row>
    <row r="17" spans="1:40" ht="14.4" thickBot="1" x14ac:dyDescent="0.3">
      <c r="A17" s="234" t="s">
        <v>288</v>
      </c>
      <c r="B17" s="234" t="s">
        <v>29</v>
      </c>
      <c r="C17" s="272">
        <v>8434</v>
      </c>
      <c r="D17" s="273" t="s">
        <v>806</v>
      </c>
      <c r="E17" t="s">
        <v>2607</v>
      </c>
      <c r="F17" s="301">
        <v>1233770.7</v>
      </c>
      <c r="G17" s="301">
        <v>18720.25</v>
      </c>
      <c r="H17" s="301">
        <v>593895.03</v>
      </c>
      <c r="I17">
        <v>687313.38</v>
      </c>
      <c r="J17">
        <v>817963.31</v>
      </c>
      <c r="N17" s="301">
        <v>0</v>
      </c>
      <c r="Q17">
        <v>2068567.9</v>
      </c>
      <c r="R17">
        <v>312292.87</v>
      </c>
      <c r="S17" s="301">
        <v>1335135.3500000001</v>
      </c>
      <c r="W17" s="301">
        <v>1014751.5</v>
      </c>
      <c r="X17" s="301">
        <v>19100</v>
      </c>
      <c r="Y17">
        <v>1190203.5</v>
      </c>
      <c r="AB17">
        <v>185222.7</v>
      </c>
      <c r="AC17">
        <v>50557.88</v>
      </c>
      <c r="AI17" s="244">
        <f t="shared" si="5"/>
        <v>1846385.98</v>
      </c>
      <c r="AJ17" s="251">
        <f t="shared" si="6"/>
        <v>0</v>
      </c>
      <c r="AK17" s="265">
        <f t="shared" si="7"/>
        <v>1846385.98</v>
      </c>
      <c r="AL17" s="266">
        <f t="shared" si="8"/>
        <v>2368986.85</v>
      </c>
      <c r="AM17" s="266">
        <f t="shared" si="9"/>
        <v>1425984.0799999998</v>
      </c>
      <c r="AN17" s="246">
        <f t="shared" si="4"/>
        <v>943002.77000000025</v>
      </c>
    </row>
    <row r="18" spans="1:40" ht="14.4" thickBot="1" x14ac:dyDescent="0.3">
      <c r="A18" s="234" t="s">
        <v>288</v>
      </c>
      <c r="B18" s="234" t="s">
        <v>29</v>
      </c>
      <c r="C18" s="272">
        <v>9149</v>
      </c>
      <c r="D18" s="273" t="s">
        <v>807</v>
      </c>
      <c r="E18" t="s">
        <v>2608</v>
      </c>
      <c r="F18" s="301">
        <v>1995651.51</v>
      </c>
      <c r="G18" s="301">
        <v>5700</v>
      </c>
      <c r="H18" s="301">
        <v>354903.42</v>
      </c>
      <c r="I18">
        <v>1070380.27</v>
      </c>
      <c r="J18">
        <v>499828.59</v>
      </c>
      <c r="N18" s="301">
        <v>1370.06</v>
      </c>
      <c r="Q18">
        <v>2828666.22</v>
      </c>
      <c r="R18">
        <v>928313.81</v>
      </c>
      <c r="S18" s="301">
        <v>1102122.3999999999</v>
      </c>
      <c r="T18" s="301">
        <v>10550</v>
      </c>
      <c r="W18" s="301">
        <v>879700.6</v>
      </c>
      <c r="X18" s="301">
        <v>2671</v>
      </c>
      <c r="Y18">
        <v>1095846.6000000001</v>
      </c>
      <c r="AB18">
        <v>200619.28</v>
      </c>
      <c r="AC18">
        <v>52847.42</v>
      </c>
      <c r="AI18" s="244">
        <f t="shared" si="5"/>
        <v>2356254.9300000002</v>
      </c>
      <c r="AJ18" s="251">
        <f t="shared" si="6"/>
        <v>1370.06</v>
      </c>
      <c r="AK18" s="265">
        <f t="shared" si="7"/>
        <v>2354884.87</v>
      </c>
      <c r="AL18" s="266">
        <f t="shared" si="8"/>
        <v>1995044</v>
      </c>
      <c r="AM18" s="266">
        <f t="shared" si="9"/>
        <v>1349313.3</v>
      </c>
      <c r="AN18" s="246">
        <f t="shared" si="4"/>
        <v>645730.69999999995</v>
      </c>
    </row>
    <row r="19" spans="1:40" ht="14.4" thickBot="1" x14ac:dyDescent="0.3">
      <c r="A19" s="234" t="s">
        <v>288</v>
      </c>
      <c r="B19" s="234" t="s">
        <v>29</v>
      </c>
      <c r="C19" s="272">
        <v>6199</v>
      </c>
      <c r="D19" s="273" t="s">
        <v>808</v>
      </c>
      <c r="E19" t="s">
        <v>2609</v>
      </c>
      <c r="F19" s="301">
        <v>1903035.06</v>
      </c>
      <c r="G19" s="301">
        <v>80970</v>
      </c>
      <c r="H19" s="301">
        <v>474918.18</v>
      </c>
      <c r="I19">
        <v>270296.86</v>
      </c>
      <c r="J19">
        <v>438636.42</v>
      </c>
      <c r="K19" s="301">
        <v>2500</v>
      </c>
      <c r="N19" s="301">
        <v>0</v>
      </c>
      <c r="O19">
        <v>217250</v>
      </c>
      <c r="Q19">
        <v>1346474.75</v>
      </c>
      <c r="R19">
        <v>955989.15</v>
      </c>
      <c r="S19" s="301">
        <v>1096594.3799999999</v>
      </c>
      <c r="W19" s="301">
        <v>844945.7</v>
      </c>
      <c r="Y19">
        <v>1002464.7</v>
      </c>
      <c r="AB19">
        <v>151527.98000000001</v>
      </c>
      <c r="AC19">
        <v>83171.7</v>
      </c>
      <c r="AI19" s="244">
        <f t="shared" si="5"/>
        <v>2458923.2400000002</v>
      </c>
      <c r="AJ19" s="251">
        <f t="shared" si="6"/>
        <v>2500</v>
      </c>
      <c r="AK19" s="265">
        <f t="shared" si="7"/>
        <v>2456423.2400000002</v>
      </c>
      <c r="AL19" s="266">
        <f t="shared" si="8"/>
        <v>1941540.0799999998</v>
      </c>
      <c r="AM19" s="266">
        <f t="shared" si="9"/>
        <v>1237164.3799999999</v>
      </c>
      <c r="AN19" s="246">
        <f t="shared" si="4"/>
        <v>704375.7</v>
      </c>
    </row>
    <row r="20" spans="1:40" ht="14.4" thickBot="1" x14ac:dyDescent="0.3">
      <c r="A20" s="234" t="s">
        <v>288</v>
      </c>
      <c r="B20" s="234" t="s">
        <v>29</v>
      </c>
      <c r="C20" s="272">
        <v>5135</v>
      </c>
      <c r="D20" s="273" t="s">
        <v>809</v>
      </c>
      <c r="E20" t="s">
        <v>2610</v>
      </c>
      <c r="F20" s="301">
        <v>700977.58</v>
      </c>
      <c r="G20" s="301">
        <v>11090.96</v>
      </c>
      <c r="H20" s="301">
        <v>331673.92</v>
      </c>
      <c r="I20">
        <v>659826.06000000006</v>
      </c>
      <c r="J20">
        <v>196977.89</v>
      </c>
      <c r="K20" s="301">
        <v>5240</v>
      </c>
      <c r="N20" s="301">
        <v>0</v>
      </c>
      <c r="Q20">
        <v>-105708.65</v>
      </c>
      <c r="R20">
        <v>1540469.93</v>
      </c>
      <c r="S20" s="301">
        <v>852385.65</v>
      </c>
      <c r="W20" s="301">
        <v>555466.5</v>
      </c>
      <c r="Y20">
        <v>670502.5</v>
      </c>
      <c r="AB20">
        <v>116129.8</v>
      </c>
      <c r="AC20">
        <v>49297.99</v>
      </c>
      <c r="AI20" s="244">
        <f t="shared" si="5"/>
        <v>1043742.46</v>
      </c>
      <c r="AJ20" s="251">
        <f t="shared" si="6"/>
        <v>5240</v>
      </c>
      <c r="AK20" s="265">
        <f t="shared" si="7"/>
        <v>1038502.46</v>
      </c>
      <c r="AL20" s="266">
        <f t="shared" si="8"/>
        <v>1407852.15</v>
      </c>
      <c r="AM20" s="266">
        <f t="shared" si="9"/>
        <v>835930.29</v>
      </c>
      <c r="AN20" s="246">
        <f t="shared" si="4"/>
        <v>571921.85999999987</v>
      </c>
    </row>
    <row r="21" spans="1:40" ht="14.4" thickBot="1" x14ac:dyDescent="0.3">
      <c r="A21" s="234" t="s">
        <v>288</v>
      </c>
      <c r="B21" s="234" t="s">
        <v>29</v>
      </c>
      <c r="C21" s="272">
        <v>10482</v>
      </c>
      <c r="D21" s="273" t="s">
        <v>810</v>
      </c>
      <c r="E21" t="s">
        <v>2611</v>
      </c>
      <c r="F21" s="301">
        <v>2164632.11</v>
      </c>
      <c r="G21" s="301">
        <v>7572</v>
      </c>
      <c r="H21" s="301">
        <v>402409.49</v>
      </c>
      <c r="I21">
        <v>378797.78</v>
      </c>
      <c r="J21">
        <v>246018.88</v>
      </c>
      <c r="N21" s="301">
        <v>0</v>
      </c>
      <c r="Q21">
        <v>132231.01999999999</v>
      </c>
      <c r="R21">
        <v>2399548.4500000002</v>
      </c>
      <c r="S21" s="301">
        <v>1212536.77</v>
      </c>
      <c r="W21" s="301">
        <v>1343337.7</v>
      </c>
      <c r="X21" s="301">
        <v>22880</v>
      </c>
      <c r="Y21">
        <v>1610583.7</v>
      </c>
      <c r="AB21">
        <v>294726.90999999997</v>
      </c>
      <c r="AC21">
        <v>23076.75</v>
      </c>
      <c r="AG21">
        <v>700</v>
      </c>
      <c r="AI21" s="244">
        <f t="shared" si="5"/>
        <v>2574613.5999999996</v>
      </c>
      <c r="AJ21" s="251">
        <f t="shared" si="6"/>
        <v>0</v>
      </c>
      <c r="AK21" s="265">
        <f t="shared" si="7"/>
        <v>2574613.5999999996</v>
      </c>
      <c r="AL21" s="266">
        <f t="shared" si="8"/>
        <v>2578754.4699999997</v>
      </c>
      <c r="AM21" s="266">
        <f t="shared" si="9"/>
        <v>1929087.3599999999</v>
      </c>
      <c r="AN21" s="246">
        <f t="shared" si="4"/>
        <v>649667.10999999987</v>
      </c>
    </row>
    <row r="22" spans="1:40" ht="14.4" thickBot="1" x14ac:dyDescent="0.3">
      <c r="A22" s="234" t="s">
        <v>288</v>
      </c>
      <c r="B22" s="234" t="s">
        <v>29</v>
      </c>
      <c r="C22" s="272">
        <v>8929</v>
      </c>
      <c r="D22" s="273" t="s">
        <v>811</v>
      </c>
      <c r="E22" t="s">
        <v>2612</v>
      </c>
      <c r="F22" s="301">
        <v>1241477.8400000001</v>
      </c>
      <c r="G22" s="301">
        <v>49600</v>
      </c>
      <c r="H22" s="301">
        <v>573676.22</v>
      </c>
      <c r="I22">
        <v>289144.15000000002</v>
      </c>
      <c r="J22">
        <v>1123598.8899999999</v>
      </c>
      <c r="K22" s="301">
        <v>22006</v>
      </c>
      <c r="N22" s="301">
        <v>0</v>
      </c>
      <c r="Q22">
        <v>-1350863.04</v>
      </c>
      <c r="R22">
        <v>3847094.62</v>
      </c>
      <c r="S22" s="301">
        <v>1413105.41</v>
      </c>
      <c r="W22" s="301">
        <v>1144437</v>
      </c>
      <c r="X22" s="301">
        <v>1765</v>
      </c>
      <c r="Y22">
        <v>1392224</v>
      </c>
      <c r="AB22">
        <v>251348.51</v>
      </c>
      <c r="AC22">
        <v>76215.360000000001</v>
      </c>
      <c r="AI22" s="244">
        <f t="shared" si="5"/>
        <v>1864754.06</v>
      </c>
      <c r="AJ22" s="251">
        <f t="shared" si="6"/>
        <v>22006</v>
      </c>
      <c r="AK22" s="265">
        <f t="shared" si="7"/>
        <v>1842748.06</v>
      </c>
      <c r="AL22" s="266">
        <f t="shared" si="8"/>
        <v>2559307.41</v>
      </c>
      <c r="AM22" s="266">
        <f t="shared" si="9"/>
        <v>1719787.87</v>
      </c>
      <c r="AN22" s="246">
        <f t="shared" si="4"/>
        <v>839519.54</v>
      </c>
    </row>
    <row r="23" spans="1:40" ht="14.4" thickBot="1" x14ac:dyDescent="0.3">
      <c r="A23" s="234" t="s">
        <v>288</v>
      </c>
      <c r="B23" s="234" t="s">
        <v>29</v>
      </c>
      <c r="C23" s="272">
        <v>13938</v>
      </c>
      <c r="D23" s="273" t="s">
        <v>812</v>
      </c>
      <c r="E23" t="s">
        <v>2613</v>
      </c>
      <c r="F23" s="301">
        <v>1708278.28</v>
      </c>
      <c r="G23" s="301">
        <v>44395</v>
      </c>
      <c r="H23" s="301">
        <v>1282032.1399999999</v>
      </c>
      <c r="I23">
        <v>4</v>
      </c>
      <c r="J23">
        <v>605249.55000000005</v>
      </c>
      <c r="K23" s="301">
        <v>21000</v>
      </c>
      <c r="N23" s="301">
        <v>0</v>
      </c>
      <c r="Q23">
        <v>-327686.31</v>
      </c>
      <c r="R23">
        <v>2781867.7</v>
      </c>
      <c r="S23" s="301">
        <v>1836687.48</v>
      </c>
      <c r="W23" s="301">
        <v>1403738</v>
      </c>
      <c r="Y23">
        <v>1590229</v>
      </c>
      <c r="AB23">
        <v>308481.37</v>
      </c>
      <c r="AC23">
        <v>70080.69</v>
      </c>
      <c r="AI23" s="244">
        <f t="shared" si="5"/>
        <v>3034705.42</v>
      </c>
      <c r="AJ23" s="251">
        <f t="shared" si="6"/>
        <v>21000</v>
      </c>
      <c r="AK23" s="265">
        <f t="shared" si="7"/>
        <v>3013705.42</v>
      </c>
      <c r="AL23" s="266">
        <f t="shared" si="8"/>
        <v>3240425.48</v>
      </c>
      <c r="AM23" s="266">
        <f t="shared" si="9"/>
        <v>1968791.06</v>
      </c>
      <c r="AN23" s="246">
        <f t="shared" si="4"/>
        <v>1271634.42</v>
      </c>
    </row>
    <row r="24" spans="1:40" ht="14.4" thickBot="1" x14ac:dyDescent="0.3">
      <c r="A24" s="234" t="s">
        <v>288</v>
      </c>
      <c r="B24" s="234" t="s">
        <v>29</v>
      </c>
      <c r="C24" s="272">
        <v>6484</v>
      </c>
      <c r="D24" s="273" t="s">
        <v>813</v>
      </c>
      <c r="E24" t="s">
        <v>2614</v>
      </c>
      <c r="F24" s="301">
        <v>1523597.41</v>
      </c>
      <c r="G24" s="301">
        <v>14364.2</v>
      </c>
      <c r="H24" s="301">
        <v>528280.74</v>
      </c>
      <c r="I24">
        <v>408066.52</v>
      </c>
      <c r="J24">
        <v>324635.17</v>
      </c>
      <c r="N24" s="301">
        <v>0</v>
      </c>
      <c r="Q24">
        <v>-211842.09</v>
      </c>
      <c r="R24">
        <v>1887309.56</v>
      </c>
      <c r="S24" s="301">
        <v>1374221.42</v>
      </c>
      <c r="W24" s="301">
        <v>1131883</v>
      </c>
      <c r="Y24">
        <v>1197351</v>
      </c>
      <c r="AB24">
        <v>220798.96</v>
      </c>
      <c r="AC24">
        <v>44869.14</v>
      </c>
      <c r="AI24" s="244">
        <f t="shared" si="5"/>
        <v>2066242.3499999999</v>
      </c>
      <c r="AJ24" s="251">
        <f t="shared" si="6"/>
        <v>0</v>
      </c>
      <c r="AK24" s="265">
        <f t="shared" si="7"/>
        <v>2066242.3499999999</v>
      </c>
      <c r="AL24" s="266">
        <f t="shared" si="8"/>
        <v>2506104.42</v>
      </c>
      <c r="AM24" s="266">
        <f t="shared" si="9"/>
        <v>1463019.0999999999</v>
      </c>
      <c r="AN24" s="246">
        <f t="shared" si="4"/>
        <v>1043085.3200000001</v>
      </c>
    </row>
    <row r="25" spans="1:40" ht="14.4" thickBot="1" x14ac:dyDescent="0.3">
      <c r="A25" s="234" t="s">
        <v>288</v>
      </c>
      <c r="B25" s="234" t="s">
        <v>29</v>
      </c>
      <c r="C25" s="272">
        <v>4852</v>
      </c>
      <c r="D25" s="273" t="s">
        <v>814</v>
      </c>
      <c r="E25" t="s">
        <v>2615</v>
      </c>
      <c r="F25" s="301">
        <v>1254618.81</v>
      </c>
      <c r="G25" s="301">
        <v>37307.5</v>
      </c>
      <c r="H25" s="301">
        <v>441577.72</v>
      </c>
      <c r="I25">
        <v>917733.28</v>
      </c>
      <c r="J25">
        <v>192602.99</v>
      </c>
      <c r="N25" s="301">
        <v>0</v>
      </c>
      <c r="Q25">
        <v>71983.820000000007</v>
      </c>
      <c r="R25">
        <v>2302867.0299999998</v>
      </c>
      <c r="S25" s="301">
        <v>877221.59</v>
      </c>
      <c r="W25" s="301">
        <v>561255.19999999995</v>
      </c>
      <c r="X25" s="301">
        <v>5429</v>
      </c>
      <c r="Y25">
        <v>638024.19999999995</v>
      </c>
      <c r="AB25">
        <v>204798.33</v>
      </c>
      <c r="AC25">
        <v>63645.17</v>
      </c>
      <c r="AI25" s="244">
        <f t="shared" si="5"/>
        <v>1733504.03</v>
      </c>
      <c r="AJ25" s="251">
        <f t="shared" si="6"/>
        <v>0</v>
      </c>
      <c r="AK25" s="265">
        <f t="shared" si="7"/>
        <v>1733504.03</v>
      </c>
      <c r="AL25" s="266">
        <f t="shared" si="8"/>
        <v>1443905.79</v>
      </c>
      <c r="AM25" s="266">
        <f t="shared" si="9"/>
        <v>906467.7</v>
      </c>
      <c r="AN25" s="246">
        <f t="shared" si="4"/>
        <v>537438.09000000008</v>
      </c>
    </row>
    <row r="26" spans="1:40" ht="14.4" thickBot="1" x14ac:dyDescent="0.3">
      <c r="A26" s="234" t="s">
        <v>288</v>
      </c>
      <c r="B26" s="234" t="s">
        <v>29</v>
      </c>
      <c r="C26" s="272">
        <v>5055</v>
      </c>
      <c r="D26" s="273" t="s">
        <v>815</v>
      </c>
      <c r="E26" t="s">
        <v>2616</v>
      </c>
      <c r="F26" s="301">
        <v>703998.77</v>
      </c>
      <c r="G26" s="301">
        <v>4633.7</v>
      </c>
      <c r="H26" s="301">
        <v>233749.22</v>
      </c>
      <c r="I26">
        <v>189482</v>
      </c>
      <c r="J26">
        <v>462400.06</v>
      </c>
      <c r="N26" s="301">
        <v>0</v>
      </c>
      <c r="Q26">
        <v>-594163.61</v>
      </c>
      <c r="R26">
        <v>1722667.58</v>
      </c>
      <c r="S26" s="301">
        <v>522257.74</v>
      </c>
      <c r="W26" s="301">
        <v>559744.93999999994</v>
      </c>
      <c r="X26" s="301">
        <v>150000</v>
      </c>
      <c r="Y26">
        <v>733784.94</v>
      </c>
      <c r="AB26">
        <v>207859.46</v>
      </c>
      <c r="AC26">
        <v>13663.11</v>
      </c>
      <c r="AI26" s="244">
        <f t="shared" si="5"/>
        <v>942381.69</v>
      </c>
      <c r="AJ26" s="251">
        <f t="shared" si="6"/>
        <v>0</v>
      </c>
      <c r="AK26" s="265">
        <f t="shared" si="7"/>
        <v>942381.69</v>
      </c>
      <c r="AL26" s="266">
        <f t="shared" si="8"/>
        <v>1232002.68</v>
      </c>
      <c r="AM26" s="266">
        <f t="shared" si="9"/>
        <v>955307.50999999989</v>
      </c>
      <c r="AN26" s="246">
        <f t="shared" si="4"/>
        <v>276695.17000000004</v>
      </c>
    </row>
    <row r="27" spans="1:40" ht="14.4" thickBot="1" x14ac:dyDescent="0.3">
      <c r="A27" s="234" t="s">
        <v>288</v>
      </c>
      <c r="B27" s="234" t="s">
        <v>29</v>
      </c>
      <c r="C27" s="272">
        <v>5073</v>
      </c>
      <c r="D27" s="273" t="s">
        <v>816</v>
      </c>
      <c r="E27" t="s">
        <v>2617</v>
      </c>
      <c r="F27" s="301">
        <v>1282611.28</v>
      </c>
      <c r="G27" s="301">
        <v>24139.5</v>
      </c>
      <c r="H27" s="301">
        <v>400989.61</v>
      </c>
      <c r="I27">
        <v>148472.37</v>
      </c>
      <c r="J27">
        <v>410679.92</v>
      </c>
      <c r="M27" s="301">
        <v>19587</v>
      </c>
      <c r="N27" s="301">
        <v>0</v>
      </c>
      <c r="Q27">
        <v>-670065.26</v>
      </c>
      <c r="R27">
        <v>2074532.05</v>
      </c>
      <c r="S27" s="301">
        <v>926688.61</v>
      </c>
      <c r="W27" s="301">
        <v>862608.02</v>
      </c>
      <c r="X27" s="301">
        <v>2300</v>
      </c>
      <c r="Y27">
        <v>926406.02</v>
      </c>
      <c r="AB27">
        <v>145630.64000000001</v>
      </c>
      <c r="AC27">
        <v>46193.99</v>
      </c>
      <c r="AI27" s="244">
        <f t="shared" si="5"/>
        <v>1707740.3900000001</v>
      </c>
      <c r="AJ27" s="251">
        <f t="shared" si="6"/>
        <v>19587</v>
      </c>
      <c r="AK27" s="265">
        <f t="shared" si="7"/>
        <v>1688153.3900000001</v>
      </c>
      <c r="AL27" s="266">
        <f t="shared" si="8"/>
        <v>1791596.63</v>
      </c>
      <c r="AM27" s="266">
        <f t="shared" si="9"/>
        <v>1118230.6500000001</v>
      </c>
      <c r="AN27" s="246">
        <f t="shared" si="4"/>
        <v>673365.97999999975</v>
      </c>
    </row>
    <row r="28" spans="1:40" ht="14.4" thickBot="1" x14ac:dyDescent="0.3">
      <c r="A28" s="234" t="s">
        <v>288</v>
      </c>
      <c r="B28" s="234" t="s">
        <v>29</v>
      </c>
      <c r="C28" s="272">
        <v>4573</v>
      </c>
      <c r="D28" s="273" t="s">
        <v>1408</v>
      </c>
      <c r="E28" t="s">
        <v>2618</v>
      </c>
      <c r="F28" s="301">
        <v>629073.62</v>
      </c>
      <c r="G28" s="301">
        <v>25106.59</v>
      </c>
      <c r="H28" s="301">
        <v>79677.58</v>
      </c>
      <c r="I28">
        <v>492133.54</v>
      </c>
      <c r="J28">
        <v>144694.85999999999</v>
      </c>
      <c r="K28" s="301">
        <v>9150</v>
      </c>
      <c r="N28" s="301">
        <v>2239</v>
      </c>
      <c r="Q28">
        <v>-206494.73</v>
      </c>
      <c r="R28">
        <v>900591.29</v>
      </c>
      <c r="S28" s="301">
        <v>818629.93</v>
      </c>
      <c r="W28" s="301">
        <v>783049.2</v>
      </c>
      <c r="X28" s="301">
        <v>130520</v>
      </c>
      <c r="Y28">
        <v>815301.2</v>
      </c>
      <c r="AB28">
        <v>140620.31</v>
      </c>
      <c r="AC28">
        <v>51932.55</v>
      </c>
      <c r="AI28" s="244">
        <f t="shared" si="5"/>
        <v>733857.78999999992</v>
      </c>
      <c r="AJ28" s="251">
        <f t="shared" si="6"/>
        <v>11389</v>
      </c>
      <c r="AK28" s="265">
        <f t="shared" si="7"/>
        <v>722468.78999999992</v>
      </c>
      <c r="AL28" s="266">
        <f t="shared" si="8"/>
        <v>1732199.13</v>
      </c>
      <c r="AM28" s="266">
        <f t="shared" si="9"/>
        <v>1007854.06</v>
      </c>
      <c r="AN28" s="246">
        <f t="shared" si="4"/>
        <v>724345.06999999983</v>
      </c>
    </row>
    <row r="29" spans="1:40" ht="14.4" thickBot="1" x14ac:dyDescent="0.3">
      <c r="A29" s="234" t="s">
        <v>288</v>
      </c>
      <c r="B29" s="234" t="s">
        <v>29</v>
      </c>
      <c r="C29" s="272">
        <v>7350</v>
      </c>
      <c r="D29" s="273" t="s">
        <v>818</v>
      </c>
      <c r="E29" t="s">
        <v>2619</v>
      </c>
      <c r="F29" s="301">
        <v>875009.77</v>
      </c>
      <c r="G29" s="301">
        <v>17400</v>
      </c>
      <c r="H29" s="301">
        <v>368903.62</v>
      </c>
      <c r="I29">
        <v>428651.69</v>
      </c>
      <c r="J29">
        <v>640680.51</v>
      </c>
      <c r="K29" s="301">
        <v>6300</v>
      </c>
      <c r="N29" s="301">
        <v>0</v>
      </c>
      <c r="Q29">
        <v>-981134.26</v>
      </c>
      <c r="R29">
        <v>2673935.1</v>
      </c>
      <c r="S29" s="301">
        <v>578245.17000000004</v>
      </c>
      <c r="W29" s="301">
        <v>580800</v>
      </c>
      <c r="X29" s="301">
        <v>35050</v>
      </c>
      <c r="Y29">
        <v>720911</v>
      </c>
      <c r="AB29">
        <v>178337.15</v>
      </c>
      <c r="AC29">
        <v>110847.12</v>
      </c>
      <c r="AI29" s="244">
        <f t="shared" si="5"/>
        <v>1261313.3900000001</v>
      </c>
      <c r="AJ29" s="251">
        <f t="shared" si="6"/>
        <v>6300</v>
      </c>
      <c r="AK29" s="265">
        <f t="shared" si="7"/>
        <v>1255013.3900000001</v>
      </c>
      <c r="AL29" s="266">
        <f t="shared" si="8"/>
        <v>1194095.17</v>
      </c>
      <c r="AM29" s="266">
        <f t="shared" si="9"/>
        <v>1010095.27</v>
      </c>
      <c r="AN29" s="246">
        <f t="shared" si="4"/>
        <v>183999.89999999991</v>
      </c>
    </row>
    <row r="30" spans="1:40" ht="14.4" thickBot="1" x14ac:dyDescent="0.3">
      <c r="A30" s="234" t="s">
        <v>288</v>
      </c>
      <c r="B30" s="234" t="s">
        <v>29</v>
      </c>
      <c r="C30" s="272">
        <v>5666</v>
      </c>
      <c r="D30" s="273" t="s">
        <v>819</v>
      </c>
      <c r="E30" t="s">
        <v>2620</v>
      </c>
      <c r="F30" s="301">
        <v>2353875.56</v>
      </c>
      <c r="G30" s="301">
        <v>9600</v>
      </c>
      <c r="H30" s="301">
        <v>346647.46</v>
      </c>
      <c r="I30">
        <v>462052.04</v>
      </c>
      <c r="J30">
        <v>895531.71</v>
      </c>
      <c r="K30" s="301">
        <v>0</v>
      </c>
      <c r="N30" s="301">
        <v>853</v>
      </c>
      <c r="Q30">
        <v>1319902.47</v>
      </c>
      <c r="R30">
        <v>1942985.43</v>
      </c>
      <c r="S30" s="301">
        <v>630192.76</v>
      </c>
      <c r="W30" s="301">
        <v>385861.5</v>
      </c>
      <c r="X30" s="301">
        <v>2500</v>
      </c>
      <c r="Y30">
        <v>424795.5</v>
      </c>
      <c r="AB30">
        <v>175808.08</v>
      </c>
      <c r="AC30">
        <v>73599.12</v>
      </c>
      <c r="AI30" s="244">
        <f t="shared" si="5"/>
        <v>2710123.02</v>
      </c>
      <c r="AJ30" s="251">
        <f t="shared" si="6"/>
        <v>853</v>
      </c>
      <c r="AK30" s="265">
        <f t="shared" si="7"/>
        <v>2709270.02</v>
      </c>
      <c r="AL30" s="266">
        <f t="shared" si="8"/>
        <v>1018554.26</v>
      </c>
      <c r="AM30" s="266">
        <f t="shared" si="9"/>
        <v>674202.7</v>
      </c>
      <c r="AN30" s="246">
        <f t="shared" si="4"/>
        <v>344351.56000000006</v>
      </c>
    </row>
    <row r="31" spans="1:40" ht="14.4" thickBot="1" x14ac:dyDescent="0.3">
      <c r="A31" s="234" t="s">
        <v>288</v>
      </c>
      <c r="B31" s="234" t="s">
        <v>29</v>
      </c>
      <c r="C31" s="272">
        <v>5772</v>
      </c>
      <c r="D31" s="273" t="s">
        <v>820</v>
      </c>
      <c r="E31" t="s">
        <v>2621</v>
      </c>
      <c r="F31" s="301">
        <v>1057864.04</v>
      </c>
      <c r="G31" s="301">
        <v>2315</v>
      </c>
      <c r="H31" s="301">
        <v>271216.2</v>
      </c>
      <c r="I31">
        <v>74399.58</v>
      </c>
      <c r="J31">
        <v>220430</v>
      </c>
      <c r="M31" s="301">
        <v>11000</v>
      </c>
      <c r="N31" s="301">
        <v>0</v>
      </c>
      <c r="Q31">
        <v>-1281555.05</v>
      </c>
      <c r="R31">
        <v>2306439.37</v>
      </c>
      <c r="S31" s="301">
        <v>777275.98</v>
      </c>
      <c r="W31" s="301">
        <v>584481.1</v>
      </c>
      <c r="Y31">
        <v>637353.1</v>
      </c>
      <c r="AB31">
        <v>94342.61</v>
      </c>
      <c r="AC31">
        <v>9539.3700000000008</v>
      </c>
      <c r="AI31" s="244">
        <f t="shared" si="5"/>
        <v>1331395.24</v>
      </c>
      <c r="AJ31" s="251">
        <f t="shared" si="6"/>
        <v>11000</v>
      </c>
      <c r="AK31" s="265">
        <f t="shared" si="7"/>
        <v>1320395.24</v>
      </c>
      <c r="AL31" s="266">
        <f t="shared" si="8"/>
        <v>1361757.08</v>
      </c>
      <c r="AM31" s="266">
        <f t="shared" si="9"/>
        <v>741235.08</v>
      </c>
      <c r="AN31" s="246">
        <f t="shared" si="4"/>
        <v>620522.00000000012</v>
      </c>
    </row>
    <row r="32" spans="1:40" ht="14.4" thickBot="1" x14ac:dyDescent="0.3">
      <c r="A32" s="234" t="s">
        <v>288</v>
      </c>
      <c r="B32" s="234" t="s">
        <v>29</v>
      </c>
      <c r="C32" s="272">
        <v>3690</v>
      </c>
      <c r="D32" s="273" t="s">
        <v>821</v>
      </c>
      <c r="E32" t="s">
        <v>2622</v>
      </c>
      <c r="F32" s="301">
        <v>1189172.77</v>
      </c>
      <c r="G32" s="301">
        <v>10269.870000000001</v>
      </c>
      <c r="H32" s="301">
        <v>226544.68</v>
      </c>
      <c r="I32">
        <v>263461.55</v>
      </c>
      <c r="J32">
        <v>351683.3</v>
      </c>
      <c r="N32" s="301">
        <v>0</v>
      </c>
      <c r="Q32">
        <v>1832.45</v>
      </c>
      <c r="R32">
        <v>1600056.47</v>
      </c>
      <c r="S32" s="301">
        <v>491232.46</v>
      </c>
      <c r="W32" s="301">
        <v>575498.19999999995</v>
      </c>
      <c r="X32" s="301">
        <v>8031</v>
      </c>
      <c r="Y32">
        <v>659514.19999999995</v>
      </c>
      <c r="AB32">
        <v>219626.48</v>
      </c>
      <c r="AC32">
        <v>44284.26</v>
      </c>
      <c r="AI32" s="244">
        <f t="shared" si="5"/>
        <v>1425987.32</v>
      </c>
      <c r="AJ32" s="251">
        <f t="shared" si="6"/>
        <v>0</v>
      </c>
      <c r="AK32" s="265">
        <f t="shared" si="7"/>
        <v>1425987.32</v>
      </c>
      <c r="AL32" s="266">
        <f t="shared" si="8"/>
        <v>1074761.6599999999</v>
      </c>
      <c r="AM32" s="266">
        <f t="shared" si="9"/>
        <v>923424.94</v>
      </c>
      <c r="AN32" s="246">
        <f t="shared" si="4"/>
        <v>151336.71999999997</v>
      </c>
    </row>
    <row r="33" spans="1:40" ht="14.4" thickBot="1" x14ac:dyDescent="0.3">
      <c r="A33" s="234" t="s">
        <v>288</v>
      </c>
      <c r="B33" s="234" t="s">
        <v>29</v>
      </c>
      <c r="C33" s="272">
        <v>6191</v>
      </c>
      <c r="D33" s="273" t="s">
        <v>822</v>
      </c>
      <c r="E33" t="s">
        <v>2779</v>
      </c>
      <c r="F33" s="301">
        <v>1064829.24</v>
      </c>
      <c r="G33" s="301">
        <v>60321</v>
      </c>
      <c r="H33" s="301">
        <v>600958.98</v>
      </c>
      <c r="I33">
        <v>3</v>
      </c>
      <c r="J33">
        <v>532637.35</v>
      </c>
      <c r="K33" s="301">
        <v>6000</v>
      </c>
      <c r="N33" s="301">
        <v>0</v>
      </c>
      <c r="Q33">
        <v>-1625234.34</v>
      </c>
      <c r="R33">
        <v>2970314.75</v>
      </c>
      <c r="S33" s="301">
        <v>1257916.07</v>
      </c>
      <c r="T33" s="301">
        <v>99770</v>
      </c>
      <c r="U33" s="301">
        <v>0.3</v>
      </c>
      <c r="W33" s="301">
        <v>672888</v>
      </c>
      <c r="X33" s="301">
        <v>1100</v>
      </c>
      <c r="Y33">
        <v>833558</v>
      </c>
      <c r="AB33">
        <v>194598.65</v>
      </c>
      <c r="AC33">
        <v>43699.41</v>
      </c>
      <c r="AI33" s="244">
        <f t="shared" si="5"/>
        <v>1726109.22</v>
      </c>
      <c r="AJ33" s="251">
        <f t="shared" si="6"/>
        <v>6000</v>
      </c>
      <c r="AK33" s="265">
        <f t="shared" si="7"/>
        <v>1720109.22</v>
      </c>
      <c r="AL33" s="266">
        <f t="shared" si="8"/>
        <v>2031674.37</v>
      </c>
      <c r="AM33" s="266">
        <f t="shared" si="9"/>
        <v>1071856.06</v>
      </c>
      <c r="AN33" s="246">
        <f t="shared" si="4"/>
        <v>959818.31</v>
      </c>
    </row>
    <row r="34" spans="1:40" ht="14.4" thickBot="1" x14ac:dyDescent="0.3">
      <c r="A34" s="234" t="s">
        <v>288</v>
      </c>
      <c r="B34" s="234" t="s">
        <v>29</v>
      </c>
      <c r="C34" s="272">
        <v>8132</v>
      </c>
      <c r="D34" s="273" t="s">
        <v>823</v>
      </c>
      <c r="E34" t="s">
        <v>2780</v>
      </c>
      <c r="F34" s="301">
        <v>1027477.11</v>
      </c>
      <c r="G34" s="301">
        <v>129006</v>
      </c>
      <c r="H34" s="301">
        <v>394726.6</v>
      </c>
      <c r="I34">
        <v>1091804.51</v>
      </c>
      <c r="J34">
        <v>705519.57</v>
      </c>
      <c r="N34" s="301">
        <v>0</v>
      </c>
      <c r="Q34">
        <v>-461589.05</v>
      </c>
      <c r="R34">
        <v>3203233.17</v>
      </c>
      <c r="S34" s="301">
        <v>645271.62</v>
      </c>
      <c r="T34" s="301">
        <v>22325</v>
      </c>
      <c r="W34" s="301">
        <v>446021</v>
      </c>
      <c r="X34" s="301">
        <v>6172</v>
      </c>
      <c r="Y34">
        <v>697521</v>
      </c>
      <c r="AB34">
        <v>257660.39</v>
      </c>
      <c r="AC34">
        <v>59308.71</v>
      </c>
      <c r="AI34" s="244">
        <f t="shared" si="5"/>
        <v>1551209.71</v>
      </c>
      <c r="AJ34" s="251">
        <f t="shared" si="6"/>
        <v>0</v>
      </c>
      <c r="AK34" s="265">
        <f t="shared" si="7"/>
        <v>1551209.71</v>
      </c>
      <c r="AL34" s="266">
        <f t="shared" si="8"/>
        <v>1119789.6200000001</v>
      </c>
      <c r="AM34" s="266">
        <f t="shared" si="9"/>
        <v>1014490.1</v>
      </c>
      <c r="AN34" s="246">
        <f t="shared" si="4"/>
        <v>105299.52000000014</v>
      </c>
    </row>
    <row r="35" spans="1:40" ht="14.4" thickBot="1" x14ac:dyDescent="0.3">
      <c r="A35" s="234" t="s">
        <v>288</v>
      </c>
      <c r="B35" s="234" t="s">
        <v>29</v>
      </c>
      <c r="C35" s="272">
        <v>2634</v>
      </c>
      <c r="D35" s="273" t="s">
        <v>824</v>
      </c>
      <c r="E35" t="s">
        <v>2781</v>
      </c>
      <c r="F35" s="301">
        <v>635390.31000000006</v>
      </c>
      <c r="G35" s="301">
        <v>6462.5</v>
      </c>
      <c r="H35" s="301">
        <v>235194.58</v>
      </c>
      <c r="I35">
        <v>30160.2</v>
      </c>
      <c r="J35">
        <v>42613.440000000002</v>
      </c>
      <c r="M35" s="301">
        <v>15346</v>
      </c>
      <c r="N35" s="301">
        <v>0</v>
      </c>
      <c r="Q35">
        <v>-1497471.15</v>
      </c>
      <c r="R35">
        <v>2001291.5</v>
      </c>
      <c r="S35" s="301">
        <v>589220.9</v>
      </c>
      <c r="U35" s="301">
        <v>3.78</v>
      </c>
      <c r="W35" s="301">
        <v>573634.5</v>
      </c>
      <c r="Y35">
        <v>602961.5</v>
      </c>
      <c r="AB35">
        <v>68311.94</v>
      </c>
      <c r="AC35">
        <v>21325.86</v>
      </c>
      <c r="AI35" s="244">
        <f t="shared" si="5"/>
        <v>877047.39</v>
      </c>
      <c r="AJ35" s="251">
        <f t="shared" si="6"/>
        <v>15346</v>
      </c>
      <c r="AK35" s="265">
        <f t="shared" si="7"/>
        <v>861701.39</v>
      </c>
      <c r="AL35" s="266">
        <f t="shared" si="8"/>
        <v>1162859.1800000002</v>
      </c>
      <c r="AM35" s="266">
        <f t="shared" si="9"/>
        <v>692599.29999999993</v>
      </c>
      <c r="AN35" s="246">
        <f t="shared" si="4"/>
        <v>470259.88000000024</v>
      </c>
    </row>
    <row r="36" spans="1:40" ht="14.4" thickBot="1" x14ac:dyDescent="0.3">
      <c r="A36" s="234" t="s">
        <v>288</v>
      </c>
      <c r="B36" s="234" t="s">
        <v>29</v>
      </c>
      <c r="C36" s="272">
        <v>5394</v>
      </c>
      <c r="D36" s="273" t="s">
        <v>825</v>
      </c>
      <c r="E36" t="s">
        <v>2808</v>
      </c>
      <c r="F36" s="301">
        <v>843417.58</v>
      </c>
      <c r="G36" s="301">
        <v>58078.49</v>
      </c>
      <c r="H36" s="301">
        <v>311866.57</v>
      </c>
      <c r="I36">
        <v>1395577.92</v>
      </c>
      <c r="J36">
        <v>576247.77</v>
      </c>
      <c r="K36" s="301">
        <v>7000</v>
      </c>
      <c r="N36" s="301">
        <v>192.71</v>
      </c>
      <c r="Q36">
        <v>-1097843.95</v>
      </c>
      <c r="R36">
        <v>3800882.66</v>
      </c>
      <c r="S36" s="301">
        <v>742431.47</v>
      </c>
      <c r="W36" s="301">
        <v>253828</v>
      </c>
      <c r="Y36">
        <v>327164</v>
      </c>
      <c r="AB36">
        <v>153115.22</v>
      </c>
      <c r="AC36">
        <v>70470.3</v>
      </c>
      <c r="AI36" s="244">
        <f t="shared" si="5"/>
        <v>1213362.6399999999</v>
      </c>
      <c r="AJ36" s="251">
        <f t="shared" si="6"/>
        <v>7192.71</v>
      </c>
      <c r="AK36" s="265">
        <f t="shared" si="7"/>
        <v>1206169.93</v>
      </c>
      <c r="AL36" s="266">
        <f t="shared" si="8"/>
        <v>996259.47</v>
      </c>
      <c r="AM36" s="266">
        <f t="shared" si="9"/>
        <v>550749.52</v>
      </c>
      <c r="AN36" s="246">
        <f t="shared" si="4"/>
        <v>445509.94999999995</v>
      </c>
    </row>
    <row r="37" spans="1:40" ht="14.4" thickBot="1" x14ac:dyDescent="0.3">
      <c r="A37" s="234" t="s">
        <v>292</v>
      </c>
      <c r="B37" s="234" t="s">
        <v>30</v>
      </c>
      <c r="C37" s="272">
        <v>3425</v>
      </c>
      <c r="D37" s="273" t="s">
        <v>826</v>
      </c>
      <c r="E37" t="s">
        <v>2623</v>
      </c>
      <c r="F37" s="301">
        <v>1057637.3799999999</v>
      </c>
      <c r="G37" s="301">
        <v>10574.5</v>
      </c>
      <c r="H37" s="301">
        <v>42782.98</v>
      </c>
      <c r="I37">
        <v>635172.56999999995</v>
      </c>
      <c r="J37">
        <v>760128.54</v>
      </c>
      <c r="K37" s="301">
        <v>3200</v>
      </c>
      <c r="N37" s="301">
        <v>0</v>
      </c>
      <c r="O37">
        <v>255185</v>
      </c>
      <c r="Q37">
        <v>43396.29</v>
      </c>
      <c r="R37">
        <v>2024806.3999999999</v>
      </c>
      <c r="S37" s="301">
        <v>683590.26</v>
      </c>
      <c r="W37" s="301">
        <v>365757</v>
      </c>
      <c r="X37" s="301">
        <v>31336.799999999999</v>
      </c>
      <c r="Y37">
        <v>467574</v>
      </c>
      <c r="AB37">
        <v>224785.31</v>
      </c>
      <c r="AC37">
        <v>73396.72</v>
      </c>
      <c r="AG37">
        <v>28294.75</v>
      </c>
      <c r="AI37" s="244">
        <f t="shared" si="5"/>
        <v>1110994.8599999999</v>
      </c>
      <c r="AJ37" s="251">
        <f t="shared" si="6"/>
        <v>3200</v>
      </c>
      <c r="AK37" s="265">
        <f t="shared" si="7"/>
        <v>1107794.8599999999</v>
      </c>
      <c r="AL37" s="266">
        <f t="shared" si="8"/>
        <v>1080684.06</v>
      </c>
      <c r="AM37" s="266">
        <f t="shared" si="9"/>
        <v>794050.78</v>
      </c>
      <c r="AN37" s="246">
        <f t="shared" si="4"/>
        <v>286633.28000000003</v>
      </c>
    </row>
    <row r="38" spans="1:40" ht="14.4" thickBot="1" x14ac:dyDescent="0.3">
      <c r="A38" s="234" t="s">
        <v>292</v>
      </c>
      <c r="B38" s="234" t="s">
        <v>30</v>
      </c>
      <c r="C38" s="272">
        <v>4047</v>
      </c>
      <c r="D38" s="273" t="s">
        <v>827</v>
      </c>
      <c r="E38" t="s">
        <v>2624</v>
      </c>
      <c r="F38" s="301">
        <v>1654153.73</v>
      </c>
      <c r="G38" s="301">
        <v>38166.36</v>
      </c>
      <c r="H38" s="301">
        <v>49097.120000000003</v>
      </c>
      <c r="I38">
        <v>200246.24</v>
      </c>
      <c r="J38">
        <v>457225.03</v>
      </c>
      <c r="K38" s="301">
        <v>2000</v>
      </c>
      <c r="M38" s="301">
        <v>119680</v>
      </c>
      <c r="N38" s="301">
        <v>3316.02</v>
      </c>
      <c r="Q38">
        <v>-639967</v>
      </c>
      <c r="R38">
        <v>2381908.6800000002</v>
      </c>
      <c r="S38" s="301">
        <v>806509.83</v>
      </c>
      <c r="T38" s="301">
        <v>75800</v>
      </c>
      <c r="W38" s="301">
        <v>432285</v>
      </c>
      <c r="X38" s="301">
        <v>21477.06</v>
      </c>
      <c r="Y38">
        <v>605627</v>
      </c>
      <c r="AB38">
        <v>221619.44</v>
      </c>
      <c r="AC38">
        <v>43867.46</v>
      </c>
      <c r="AG38">
        <v>7267.31</v>
      </c>
      <c r="AI38" s="244">
        <f t="shared" si="5"/>
        <v>1741417.2100000002</v>
      </c>
      <c r="AJ38" s="251">
        <f t="shared" si="6"/>
        <v>124996.02</v>
      </c>
      <c r="AK38" s="265">
        <f t="shared" si="7"/>
        <v>1616421.1900000002</v>
      </c>
      <c r="AL38" s="266">
        <f t="shared" si="8"/>
        <v>1336071.8900000001</v>
      </c>
      <c r="AM38" s="266">
        <f t="shared" si="9"/>
        <v>878381.21</v>
      </c>
      <c r="AN38" s="246">
        <f t="shared" si="4"/>
        <v>457690.68000000017</v>
      </c>
    </row>
    <row r="39" spans="1:40" ht="14.4" thickBot="1" x14ac:dyDescent="0.3">
      <c r="A39" s="234" t="s">
        <v>292</v>
      </c>
      <c r="B39" s="234" t="s">
        <v>30</v>
      </c>
      <c r="C39" s="272">
        <v>3656</v>
      </c>
      <c r="D39" s="273" t="s">
        <v>828</v>
      </c>
      <c r="E39" t="s">
        <v>2625</v>
      </c>
      <c r="F39" s="301">
        <v>794513.83</v>
      </c>
      <c r="G39" s="301">
        <v>20300</v>
      </c>
      <c r="H39" s="301">
        <v>106922.92</v>
      </c>
      <c r="I39">
        <v>772873.78</v>
      </c>
      <c r="J39">
        <v>295357.32</v>
      </c>
      <c r="K39" s="301">
        <v>0</v>
      </c>
      <c r="N39" s="301">
        <v>2604.83</v>
      </c>
      <c r="Q39">
        <v>-863313.53</v>
      </c>
      <c r="R39">
        <v>2692203.68</v>
      </c>
      <c r="S39" s="301">
        <v>915873.41</v>
      </c>
      <c r="W39" s="301">
        <v>738958.5</v>
      </c>
      <c r="X39" s="301">
        <v>37300</v>
      </c>
      <c r="Y39">
        <v>915362.5</v>
      </c>
      <c r="AB39">
        <v>411088.67</v>
      </c>
      <c r="AC39">
        <v>46908.959999999999</v>
      </c>
      <c r="AG39">
        <v>94711.05</v>
      </c>
      <c r="AI39" s="244">
        <f t="shared" si="5"/>
        <v>921736.75</v>
      </c>
      <c r="AJ39" s="251">
        <f t="shared" si="6"/>
        <v>2604.83</v>
      </c>
      <c r="AK39" s="265">
        <f t="shared" si="7"/>
        <v>919131.92</v>
      </c>
      <c r="AL39" s="266">
        <f t="shared" si="8"/>
        <v>1692131.9100000001</v>
      </c>
      <c r="AM39" s="266">
        <f t="shared" si="9"/>
        <v>1468071.18</v>
      </c>
      <c r="AN39" s="246">
        <f t="shared" si="4"/>
        <v>224060.73000000021</v>
      </c>
    </row>
    <row r="40" spans="1:40" ht="14.4" thickBot="1" x14ac:dyDescent="0.3">
      <c r="A40" s="234" t="s">
        <v>292</v>
      </c>
      <c r="B40" s="234" t="s">
        <v>30</v>
      </c>
      <c r="C40" s="272">
        <v>3640</v>
      </c>
      <c r="D40" s="273" t="s">
        <v>829</v>
      </c>
      <c r="E40" t="s">
        <v>2626</v>
      </c>
      <c r="F40" s="301">
        <v>779194.8</v>
      </c>
      <c r="G40" s="301">
        <v>-198821.53</v>
      </c>
      <c r="H40" s="301">
        <v>140323.19</v>
      </c>
      <c r="I40">
        <v>137669.51999999999</v>
      </c>
      <c r="J40">
        <v>85766</v>
      </c>
      <c r="K40" s="301">
        <v>3400</v>
      </c>
      <c r="N40" s="301">
        <v>918</v>
      </c>
      <c r="O40">
        <v>36000</v>
      </c>
      <c r="Q40">
        <v>485704.14</v>
      </c>
      <c r="R40">
        <v>288756.2</v>
      </c>
      <c r="S40" s="301">
        <v>549526.11</v>
      </c>
      <c r="W40" s="301">
        <v>387985.5</v>
      </c>
      <c r="X40" s="301">
        <v>30909.97</v>
      </c>
      <c r="Y40">
        <v>610972.5</v>
      </c>
      <c r="Z40">
        <v>640</v>
      </c>
      <c r="AA40">
        <v>4000</v>
      </c>
      <c r="AB40">
        <v>90937.52</v>
      </c>
      <c r="AC40">
        <v>45306.42</v>
      </c>
      <c r="AG40">
        <v>34043.75</v>
      </c>
      <c r="AI40" s="244">
        <f t="shared" si="5"/>
        <v>720696.46</v>
      </c>
      <c r="AJ40" s="251">
        <f t="shared" si="6"/>
        <v>4318</v>
      </c>
      <c r="AK40" s="265">
        <f t="shared" si="7"/>
        <v>716378.46</v>
      </c>
      <c r="AL40" s="266">
        <f t="shared" si="8"/>
        <v>968421.58</v>
      </c>
      <c r="AM40" s="266">
        <f t="shared" si="9"/>
        <v>785900.19000000006</v>
      </c>
      <c r="AN40" s="246">
        <f t="shared" si="4"/>
        <v>182521.3899999999</v>
      </c>
    </row>
    <row r="41" spans="1:40" ht="14.4" thickBot="1" x14ac:dyDescent="0.3">
      <c r="A41" s="234" t="s">
        <v>292</v>
      </c>
      <c r="B41" s="234" t="s">
        <v>30</v>
      </c>
      <c r="C41" s="272">
        <v>7398</v>
      </c>
      <c r="D41" s="273" t="s">
        <v>830</v>
      </c>
      <c r="E41" t="s">
        <v>2627</v>
      </c>
      <c r="F41" s="301">
        <v>1410182.58</v>
      </c>
      <c r="G41" s="301">
        <v>36932.5</v>
      </c>
      <c r="H41" s="301">
        <v>152380.1</v>
      </c>
      <c r="I41">
        <v>462605.56</v>
      </c>
      <c r="J41">
        <v>149364.56</v>
      </c>
      <c r="K41" s="301">
        <v>5150</v>
      </c>
      <c r="N41" s="301">
        <v>1820.58</v>
      </c>
      <c r="Q41">
        <v>-1565386.45</v>
      </c>
      <c r="R41">
        <v>3281518.85</v>
      </c>
      <c r="S41" s="301">
        <v>1203480.8899999999</v>
      </c>
      <c r="W41" s="301">
        <v>732322.5</v>
      </c>
      <c r="X41" s="301">
        <v>64701.52</v>
      </c>
      <c r="Y41">
        <v>1090856.5</v>
      </c>
      <c r="AB41">
        <v>275662.37</v>
      </c>
      <c r="AC41">
        <v>39502.86</v>
      </c>
      <c r="AE41">
        <v>13141</v>
      </c>
      <c r="AG41">
        <v>5662</v>
      </c>
      <c r="AI41" s="244">
        <f t="shared" si="5"/>
        <v>1599495.1800000002</v>
      </c>
      <c r="AJ41" s="251">
        <f t="shared" si="6"/>
        <v>6970.58</v>
      </c>
      <c r="AK41" s="265">
        <f t="shared" si="7"/>
        <v>1592524.6</v>
      </c>
      <c r="AL41" s="266">
        <f t="shared" si="8"/>
        <v>2000504.91</v>
      </c>
      <c r="AM41" s="266">
        <f t="shared" si="9"/>
        <v>1424824.7300000002</v>
      </c>
      <c r="AN41" s="246">
        <f t="shared" si="4"/>
        <v>575680.1799999997</v>
      </c>
    </row>
    <row r="42" spans="1:40" ht="14.4" thickBot="1" x14ac:dyDescent="0.3">
      <c r="A42" s="234" t="s">
        <v>292</v>
      </c>
      <c r="B42" s="234" t="s">
        <v>30</v>
      </c>
      <c r="C42" s="272">
        <v>7430</v>
      </c>
      <c r="D42" s="273" t="s">
        <v>831</v>
      </c>
      <c r="E42" t="s">
        <v>2628</v>
      </c>
      <c r="F42" s="301">
        <v>1253161.57</v>
      </c>
      <c r="G42" s="301">
        <v>1702</v>
      </c>
      <c r="H42" s="301">
        <v>119729.61</v>
      </c>
      <c r="I42">
        <v>297926.44</v>
      </c>
      <c r="J42">
        <v>724667.07</v>
      </c>
      <c r="K42" s="301">
        <v>8000</v>
      </c>
      <c r="N42" s="301">
        <v>548.77</v>
      </c>
      <c r="O42">
        <v>0</v>
      </c>
      <c r="Q42">
        <v>-1357068.99</v>
      </c>
      <c r="R42">
        <v>3750097.45</v>
      </c>
      <c r="S42" s="301">
        <v>754595.44</v>
      </c>
      <c r="W42" s="301">
        <v>652480.5</v>
      </c>
      <c r="X42" s="301">
        <v>109184.55</v>
      </c>
      <c r="Y42">
        <v>840770.5</v>
      </c>
      <c r="AB42">
        <v>458507.73</v>
      </c>
      <c r="AC42">
        <v>84383.1</v>
      </c>
      <c r="AG42">
        <v>38546</v>
      </c>
      <c r="AI42" s="244">
        <f t="shared" si="5"/>
        <v>1374593.1800000002</v>
      </c>
      <c r="AJ42" s="251">
        <f t="shared" si="6"/>
        <v>8548.77</v>
      </c>
      <c r="AK42" s="265">
        <f t="shared" si="7"/>
        <v>1366044.4100000001</v>
      </c>
      <c r="AL42" s="266">
        <f t="shared" si="8"/>
        <v>1516260.49</v>
      </c>
      <c r="AM42" s="266">
        <f t="shared" si="9"/>
        <v>1422207.33</v>
      </c>
      <c r="AN42" s="246">
        <f t="shared" si="4"/>
        <v>94053.159999999916</v>
      </c>
    </row>
    <row r="43" spans="1:40" ht="14.4" thickBot="1" x14ac:dyDescent="0.3">
      <c r="A43" s="234" t="s">
        <v>292</v>
      </c>
      <c r="B43" s="234" t="s">
        <v>30</v>
      </c>
      <c r="C43" s="272">
        <v>2978</v>
      </c>
      <c r="D43" s="273" t="s">
        <v>832</v>
      </c>
      <c r="E43" t="s">
        <v>2629</v>
      </c>
      <c r="F43" s="301">
        <v>515144.58</v>
      </c>
      <c r="G43" s="301">
        <v>2450.41</v>
      </c>
      <c r="H43" s="301">
        <v>94460.05</v>
      </c>
      <c r="I43">
        <v>288418.71000000002</v>
      </c>
      <c r="J43">
        <v>737699.39</v>
      </c>
      <c r="K43" s="301">
        <v>15200</v>
      </c>
      <c r="N43" s="301">
        <v>0</v>
      </c>
      <c r="Q43">
        <v>-454706.51</v>
      </c>
      <c r="R43">
        <v>1851653.95</v>
      </c>
      <c r="S43" s="301">
        <v>657026.64</v>
      </c>
      <c r="W43" s="301">
        <v>209422.5</v>
      </c>
      <c r="X43" s="301">
        <v>31535.68</v>
      </c>
      <c r="Y43">
        <v>387885.5</v>
      </c>
      <c r="AB43">
        <v>129453.69</v>
      </c>
      <c r="AC43">
        <v>65903.86</v>
      </c>
      <c r="AG43">
        <v>23026.86</v>
      </c>
      <c r="AI43" s="244">
        <f t="shared" si="5"/>
        <v>612055.04000000004</v>
      </c>
      <c r="AJ43" s="251">
        <f t="shared" si="6"/>
        <v>15200</v>
      </c>
      <c r="AK43" s="265">
        <f t="shared" si="7"/>
        <v>596855.04000000004</v>
      </c>
      <c r="AL43" s="266">
        <f t="shared" si="8"/>
        <v>897984.82000000007</v>
      </c>
      <c r="AM43" s="266">
        <f t="shared" si="9"/>
        <v>606269.91</v>
      </c>
      <c r="AN43" s="246">
        <f t="shared" si="4"/>
        <v>291714.91000000003</v>
      </c>
    </row>
    <row r="44" spans="1:40" ht="14.4" thickBot="1" x14ac:dyDescent="0.3">
      <c r="A44" s="234" t="s">
        <v>292</v>
      </c>
      <c r="B44" s="234" t="s">
        <v>30</v>
      </c>
      <c r="C44" s="272">
        <v>3394</v>
      </c>
      <c r="D44" s="273" t="s">
        <v>833</v>
      </c>
      <c r="E44" t="s">
        <v>2782</v>
      </c>
      <c r="F44" s="301">
        <v>605959.28</v>
      </c>
      <c r="G44" s="301">
        <v>7117.29</v>
      </c>
      <c r="H44" s="301">
        <v>79576.09</v>
      </c>
      <c r="I44">
        <v>124633.01</v>
      </c>
      <c r="J44">
        <v>498831.77</v>
      </c>
      <c r="K44" s="301">
        <v>52960</v>
      </c>
      <c r="N44" s="301">
        <v>6494</v>
      </c>
      <c r="O44">
        <v>174500</v>
      </c>
      <c r="Q44">
        <v>-1066447.33</v>
      </c>
      <c r="R44">
        <v>1865771.67</v>
      </c>
      <c r="S44" s="301">
        <v>830005.26</v>
      </c>
      <c r="W44" s="301">
        <v>487888.5</v>
      </c>
      <c r="X44" s="301">
        <v>60115.24</v>
      </c>
      <c r="Y44">
        <v>686722.5</v>
      </c>
      <c r="AB44">
        <v>269314.08</v>
      </c>
      <c r="AC44">
        <v>58900.44</v>
      </c>
      <c r="AG44">
        <v>14057.88</v>
      </c>
      <c r="AI44" s="244">
        <f t="shared" si="5"/>
        <v>692652.66</v>
      </c>
      <c r="AJ44" s="251">
        <f t="shared" si="6"/>
        <v>59454</v>
      </c>
      <c r="AK44" s="265">
        <f t="shared" si="7"/>
        <v>633198.66</v>
      </c>
      <c r="AL44" s="266">
        <f t="shared" si="8"/>
        <v>1378009</v>
      </c>
      <c r="AM44" s="266">
        <f t="shared" si="9"/>
        <v>1028994.9</v>
      </c>
      <c r="AN44" s="246">
        <f t="shared" si="4"/>
        <v>349014.1</v>
      </c>
    </row>
    <row r="45" spans="1:40" ht="14.4" thickBot="1" x14ac:dyDescent="0.3">
      <c r="A45" s="234" t="s">
        <v>292</v>
      </c>
      <c r="B45" s="234" t="s">
        <v>30</v>
      </c>
      <c r="C45" s="272">
        <v>1969</v>
      </c>
      <c r="D45" s="273" t="s">
        <v>834</v>
      </c>
      <c r="E45" t="s">
        <v>2783</v>
      </c>
      <c r="F45" s="301">
        <v>549030.18000000005</v>
      </c>
      <c r="G45" s="301">
        <v>0</v>
      </c>
      <c r="H45" s="301">
        <v>86693.759999999995</v>
      </c>
      <c r="I45">
        <v>474750.63</v>
      </c>
      <c r="J45">
        <v>186182.24</v>
      </c>
      <c r="K45" s="301">
        <v>3000</v>
      </c>
      <c r="N45" s="301">
        <v>1651</v>
      </c>
      <c r="Q45">
        <v>-13982.51</v>
      </c>
      <c r="R45">
        <v>1234901.48</v>
      </c>
      <c r="S45" s="301">
        <v>415407.4</v>
      </c>
      <c r="W45" s="301">
        <v>517338.5</v>
      </c>
      <c r="X45" s="301">
        <v>46894.91</v>
      </c>
      <c r="Y45">
        <v>650807.5</v>
      </c>
      <c r="AB45">
        <v>143229.78</v>
      </c>
      <c r="AC45">
        <v>45166.59</v>
      </c>
      <c r="AG45">
        <v>4145</v>
      </c>
      <c r="AI45" s="244">
        <f t="shared" si="5"/>
        <v>635723.94000000006</v>
      </c>
      <c r="AJ45" s="251">
        <f t="shared" si="6"/>
        <v>4651</v>
      </c>
      <c r="AK45" s="265">
        <f t="shared" si="7"/>
        <v>631072.94000000006</v>
      </c>
      <c r="AL45" s="266">
        <f t="shared" si="8"/>
        <v>979640.81</v>
      </c>
      <c r="AM45" s="266">
        <f t="shared" si="9"/>
        <v>843348.87</v>
      </c>
      <c r="AN45" s="246">
        <f t="shared" si="4"/>
        <v>136291.94000000006</v>
      </c>
    </row>
    <row r="46" spans="1:40" ht="14.4" thickBot="1" x14ac:dyDescent="0.3">
      <c r="A46" s="234" t="s">
        <v>292</v>
      </c>
      <c r="B46" s="234" t="s">
        <v>30</v>
      </c>
      <c r="C46" s="272">
        <v>3732</v>
      </c>
      <c r="D46" s="273" t="s">
        <v>835</v>
      </c>
      <c r="E46" t="s">
        <v>2801</v>
      </c>
      <c r="F46" s="301">
        <v>1122631.53</v>
      </c>
      <c r="G46" s="301">
        <v>4500</v>
      </c>
      <c r="H46" s="301">
        <v>76282.41</v>
      </c>
      <c r="I46">
        <v>845286.26</v>
      </c>
      <c r="J46">
        <v>345152.17</v>
      </c>
      <c r="K46" s="301">
        <v>2600</v>
      </c>
      <c r="N46" s="301">
        <v>0</v>
      </c>
      <c r="O46">
        <v>405360</v>
      </c>
      <c r="Q46">
        <v>-424636.11</v>
      </c>
      <c r="R46">
        <v>2300894.7000000002</v>
      </c>
      <c r="S46" s="301">
        <v>544537.85</v>
      </c>
      <c r="W46" s="301">
        <v>356627</v>
      </c>
      <c r="X46" s="301">
        <v>37779.11</v>
      </c>
      <c r="Y46">
        <v>513537.5</v>
      </c>
      <c r="AB46">
        <v>166087.13</v>
      </c>
      <c r="AC46">
        <v>65265.05</v>
      </c>
      <c r="AG46">
        <v>13187.5</v>
      </c>
      <c r="AI46" s="244">
        <f t="shared" si="5"/>
        <v>1203413.94</v>
      </c>
      <c r="AJ46" s="251">
        <f t="shared" si="6"/>
        <v>2600</v>
      </c>
      <c r="AK46" s="265">
        <f t="shared" si="7"/>
        <v>1200813.94</v>
      </c>
      <c r="AL46" s="266">
        <f t="shared" si="8"/>
        <v>938943.96</v>
      </c>
      <c r="AM46" s="266">
        <f t="shared" si="9"/>
        <v>758077.18</v>
      </c>
      <c r="AN46" s="246">
        <f t="shared" si="4"/>
        <v>180866.77999999991</v>
      </c>
    </row>
    <row r="47" spans="1:40" ht="14.4" thickBot="1" x14ac:dyDescent="0.3">
      <c r="A47" s="234" t="s">
        <v>292</v>
      </c>
      <c r="B47" s="234" t="s">
        <v>30</v>
      </c>
      <c r="C47" s="272">
        <v>3225</v>
      </c>
      <c r="D47" s="273" t="s">
        <v>836</v>
      </c>
      <c r="E47" t="s">
        <v>2809</v>
      </c>
      <c r="F47" s="301">
        <v>1363178</v>
      </c>
      <c r="G47" s="301">
        <v>2019.5</v>
      </c>
      <c r="H47" s="301">
        <v>128838.92</v>
      </c>
      <c r="I47">
        <v>3758850.08</v>
      </c>
      <c r="J47">
        <v>331630.11</v>
      </c>
      <c r="K47" s="301">
        <v>-155767</v>
      </c>
      <c r="N47" s="301">
        <v>4652.1099999999997</v>
      </c>
      <c r="Q47">
        <v>1326778.8799999999</v>
      </c>
      <c r="R47">
        <v>4006426</v>
      </c>
      <c r="S47" s="301">
        <v>829536.56</v>
      </c>
      <c r="W47" s="301">
        <v>279693.5</v>
      </c>
      <c r="X47" s="301">
        <v>31400</v>
      </c>
      <c r="Y47">
        <v>452656.5</v>
      </c>
      <c r="AB47">
        <v>123479.27</v>
      </c>
      <c r="AC47">
        <v>81685.59</v>
      </c>
      <c r="AG47">
        <v>18220</v>
      </c>
      <c r="AI47" s="244">
        <f t="shared" si="5"/>
        <v>1494036.42</v>
      </c>
      <c r="AJ47" s="251">
        <f t="shared" si="6"/>
        <v>-151114.89000000001</v>
      </c>
      <c r="AK47" s="265">
        <f t="shared" si="7"/>
        <v>1645151.31</v>
      </c>
      <c r="AL47" s="266">
        <f t="shared" si="8"/>
        <v>1140630.06</v>
      </c>
      <c r="AM47" s="266">
        <f t="shared" si="9"/>
        <v>676041.36</v>
      </c>
      <c r="AN47" s="246">
        <f t="shared" si="4"/>
        <v>464588.70000000007</v>
      </c>
    </row>
    <row r="48" spans="1:40" ht="14.4" thickBot="1" x14ac:dyDescent="0.3">
      <c r="A48" s="234" t="s">
        <v>17</v>
      </c>
      <c r="B48" s="234" t="s">
        <v>18</v>
      </c>
      <c r="C48" s="272">
        <v>3207</v>
      </c>
      <c r="D48" s="273" t="s">
        <v>837</v>
      </c>
      <c r="E48" t="s">
        <v>2630</v>
      </c>
      <c r="F48" s="301">
        <v>242874.17</v>
      </c>
      <c r="G48" s="301">
        <v>168796.11</v>
      </c>
      <c r="H48" s="301">
        <v>178981.72</v>
      </c>
      <c r="I48">
        <v>184837.74</v>
      </c>
      <c r="J48">
        <v>193357.1</v>
      </c>
      <c r="K48" s="301">
        <v>32000</v>
      </c>
      <c r="N48" s="301">
        <v>0</v>
      </c>
      <c r="Q48">
        <v>-1090013.69</v>
      </c>
      <c r="R48">
        <v>1877057.75</v>
      </c>
      <c r="S48" s="301">
        <v>361475.67</v>
      </c>
      <c r="W48" s="301">
        <v>463617</v>
      </c>
      <c r="X48" s="301">
        <v>30000</v>
      </c>
      <c r="Y48">
        <v>512675</v>
      </c>
      <c r="AB48">
        <v>80896.240000000005</v>
      </c>
      <c r="AC48">
        <v>37573.65</v>
      </c>
      <c r="AI48" s="244">
        <f t="shared" si="5"/>
        <v>590652</v>
      </c>
      <c r="AJ48" s="251">
        <f t="shared" si="6"/>
        <v>32000</v>
      </c>
      <c r="AK48" s="265">
        <f t="shared" si="7"/>
        <v>558652</v>
      </c>
      <c r="AL48" s="266">
        <f t="shared" si="8"/>
        <v>855092.66999999993</v>
      </c>
      <c r="AM48" s="266">
        <f t="shared" si="9"/>
        <v>631144.89</v>
      </c>
      <c r="AN48" s="246">
        <f t="shared" si="4"/>
        <v>223947.77999999991</v>
      </c>
    </row>
    <row r="49" spans="1:40" ht="14.4" thickBot="1" x14ac:dyDescent="0.3">
      <c r="A49" s="234" t="s">
        <v>17</v>
      </c>
      <c r="B49" s="234" t="s">
        <v>18</v>
      </c>
      <c r="C49" s="235">
        <v>3287</v>
      </c>
      <c r="D49" s="236" t="s">
        <v>838</v>
      </c>
      <c r="E49" t="s">
        <v>2631</v>
      </c>
      <c r="F49" s="301">
        <v>404030.81</v>
      </c>
      <c r="G49" s="301">
        <v>29591</v>
      </c>
      <c r="H49" s="301">
        <v>45892.72</v>
      </c>
      <c r="I49">
        <v>465732.6</v>
      </c>
      <c r="J49">
        <v>203363.66</v>
      </c>
      <c r="K49" s="301">
        <v>105700</v>
      </c>
      <c r="M49" s="301">
        <v>6500</v>
      </c>
      <c r="N49" s="301">
        <v>0</v>
      </c>
      <c r="Q49">
        <v>-1800136.91</v>
      </c>
      <c r="R49">
        <v>2506199.65</v>
      </c>
      <c r="S49" s="301">
        <v>531130.36</v>
      </c>
      <c r="W49" s="301">
        <v>693367.5</v>
      </c>
      <c r="X49" s="301">
        <v>-28120</v>
      </c>
      <c r="Y49">
        <v>781160.5</v>
      </c>
      <c r="AB49">
        <v>84712.33</v>
      </c>
      <c r="AC49">
        <v>18628.259999999998</v>
      </c>
      <c r="AG49">
        <v>2400</v>
      </c>
      <c r="AI49" s="244">
        <f t="shared" si="5"/>
        <v>479514.53</v>
      </c>
      <c r="AJ49" s="251">
        <f t="shared" si="6"/>
        <v>112200</v>
      </c>
      <c r="AK49" s="265">
        <f t="shared" si="7"/>
        <v>367314.53</v>
      </c>
      <c r="AL49" s="266">
        <f t="shared" si="8"/>
        <v>1196377.8599999999</v>
      </c>
      <c r="AM49" s="266">
        <f t="shared" si="9"/>
        <v>886901.09</v>
      </c>
      <c r="AN49" s="246">
        <f t="shared" si="4"/>
        <v>309476.7699999999</v>
      </c>
    </row>
    <row r="50" spans="1:40" s="256" customFormat="1" ht="14.4" thickBot="1" x14ac:dyDescent="0.3">
      <c r="A50" s="237" t="s">
        <v>17</v>
      </c>
      <c r="B50" s="237" t="s">
        <v>18</v>
      </c>
      <c r="C50" s="238">
        <v>2936</v>
      </c>
      <c r="D50" s="239" t="s">
        <v>839</v>
      </c>
      <c r="E50" t="s">
        <v>2632</v>
      </c>
      <c r="F50" s="301">
        <v>69819.839999999997</v>
      </c>
      <c r="G50" s="301">
        <v>11089.27</v>
      </c>
      <c r="H50" s="301">
        <v>72130.3</v>
      </c>
      <c r="I50">
        <v>3</v>
      </c>
      <c r="J50">
        <v>72175.95</v>
      </c>
      <c r="K50" s="301">
        <v>-2000</v>
      </c>
      <c r="L50" s="301"/>
      <c r="M50" s="301"/>
      <c r="N50" s="301">
        <v>894</v>
      </c>
      <c r="O50"/>
      <c r="P50">
        <v>-238853.94</v>
      </c>
      <c r="Q50">
        <v>-1611628.89</v>
      </c>
      <c r="R50">
        <v>1985151.03</v>
      </c>
      <c r="S50" s="301">
        <v>389558.46</v>
      </c>
      <c r="T50" s="301"/>
      <c r="U50" s="301"/>
      <c r="V50" s="301"/>
      <c r="W50" s="301">
        <v>391713</v>
      </c>
      <c r="X50" s="301"/>
      <c r="Y50">
        <v>504914</v>
      </c>
      <c r="Z50"/>
      <c r="AA50"/>
      <c r="AB50">
        <v>95911.56</v>
      </c>
      <c r="AC50">
        <v>16330.65</v>
      </c>
      <c r="AD50"/>
      <c r="AE50"/>
      <c r="AF50"/>
      <c r="AG50">
        <v>481.6</v>
      </c>
      <c r="AH50">
        <v>48000</v>
      </c>
      <c r="AI50" s="244">
        <f t="shared" si="5"/>
        <v>153039.41</v>
      </c>
      <c r="AJ50" s="251">
        <f t="shared" si="6"/>
        <v>-1106</v>
      </c>
      <c r="AK50" s="265">
        <f t="shared" si="7"/>
        <v>154145.41</v>
      </c>
      <c r="AL50" s="266">
        <f t="shared" si="8"/>
        <v>781271.46</v>
      </c>
      <c r="AM50" s="266">
        <f t="shared" si="9"/>
        <v>665637.81000000006</v>
      </c>
      <c r="AN50" s="246">
        <f t="shared" si="4"/>
        <v>115633.64999999991</v>
      </c>
    </row>
    <row r="51" spans="1:40" s="256" customFormat="1" ht="14.4" thickBot="1" x14ac:dyDescent="0.3">
      <c r="A51" s="237" t="s">
        <v>17</v>
      </c>
      <c r="B51" s="237" t="s">
        <v>18</v>
      </c>
      <c r="C51" s="238">
        <v>2495</v>
      </c>
      <c r="D51" s="239" t="s">
        <v>840</v>
      </c>
      <c r="E51" t="s">
        <v>2633</v>
      </c>
      <c r="F51" s="301">
        <v>191015.99</v>
      </c>
      <c r="G51" s="301">
        <v>98859.23</v>
      </c>
      <c r="H51" s="301">
        <v>145033.78</v>
      </c>
      <c r="I51">
        <v>748114.56</v>
      </c>
      <c r="J51">
        <v>131448.53</v>
      </c>
      <c r="K51" s="301">
        <v>9500</v>
      </c>
      <c r="L51" s="301"/>
      <c r="M51" s="301"/>
      <c r="N51" s="301">
        <v>-3068</v>
      </c>
      <c r="O51"/>
      <c r="P51"/>
      <c r="Q51">
        <v>-482443.54</v>
      </c>
      <c r="R51">
        <v>1821817.03</v>
      </c>
      <c r="S51" s="301">
        <v>260869.38</v>
      </c>
      <c r="T51" s="301"/>
      <c r="U51" s="301">
        <v>54.79</v>
      </c>
      <c r="V51" s="301"/>
      <c r="W51" s="301">
        <v>430723.5</v>
      </c>
      <c r="X51" s="301">
        <v>20800</v>
      </c>
      <c r="Y51">
        <v>499755.5</v>
      </c>
      <c r="Z51"/>
      <c r="AA51"/>
      <c r="AB51">
        <v>89777.75</v>
      </c>
      <c r="AC51">
        <v>67223.100000000006</v>
      </c>
      <c r="AD51"/>
      <c r="AE51"/>
      <c r="AF51"/>
      <c r="AG51">
        <v>1534.72</v>
      </c>
      <c r="AH51"/>
      <c r="AI51" s="244">
        <f t="shared" si="5"/>
        <v>434909</v>
      </c>
      <c r="AJ51" s="251">
        <f t="shared" si="6"/>
        <v>6432</v>
      </c>
      <c r="AK51" s="265">
        <f t="shared" si="7"/>
        <v>428477</v>
      </c>
      <c r="AL51" s="266">
        <f t="shared" si="8"/>
        <v>712447.67</v>
      </c>
      <c r="AM51" s="266">
        <f t="shared" si="9"/>
        <v>658291.06999999995</v>
      </c>
      <c r="AN51" s="246">
        <f t="shared" si="4"/>
        <v>54156.600000000093</v>
      </c>
    </row>
    <row r="52" spans="1:40" s="256" customFormat="1" ht="14.4" thickBot="1" x14ac:dyDescent="0.3">
      <c r="A52" s="237" t="s">
        <v>17</v>
      </c>
      <c r="B52" s="237" t="s">
        <v>18</v>
      </c>
      <c r="C52" s="238">
        <v>5264</v>
      </c>
      <c r="D52" s="239" t="s">
        <v>841</v>
      </c>
      <c r="E52" t="s">
        <v>2634</v>
      </c>
      <c r="F52" s="301">
        <v>356908.91</v>
      </c>
      <c r="G52" s="301">
        <v>250666.77</v>
      </c>
      <c r="H52" s="301">
        <v>122905.68</v>
      </c>
      <c r="I52">
        <v>485592.15</v>
      </c>
      <c r="J52">
        <v>441536.35</v>
      </c>
      <c r="K52" s="301">
        <v>0</v>
      </c>
      <c r="L52" s="301"/>
      <c r="M52" s="301"/>
      <c r="N52" s="301">
        <v>1304</v>
      </c>
      <c r="O52"/>
      <c r="P52"/>
      <c r="Q52">
        <v>436324.13</v>
      </c>
      <c r="R52">
        <v>1102265.42</v>
      </c>
      <c r="S52" s="301">
        <v>522049.06</v>
      </c>
      <c r="T52" s="301"/>
      <c r="U52" s="301"/>
      <c r="V52" s="301"/>
      <c r="W52" s="301">
        <v>724176</v>
      </c>
      <c r="X52" s="301"/>
      <c r="Y52">
        <v>836532</v>
      </c>
      <c r="Z52"/>
      <c r="AA52"/>
      <c r="AB52">
        <v>170077.75</v>
      </c>
      <c r="AC52">
        <v>32484</v>
      </c>
      <c r="AD52"/>
      <c r="AE52"/>
      <c r="AF52"/>
      <c r="AG52">
        <v>65</v>
      </c>
      <c r="AH52"/>
      <c r="AI52" s="244">
        <f t="shared" si="5"/>
        <v>730481.35999999987</v>
      </c>
      <c r="AJ52" s="251">
        <f t="shared" si="6"/>
        <v>1304</v>
      </c>
      <c r="AK52" s="265">
        <f t="shared" si="7"/>
        <v>729177.35999999987</v>
      </c>
      <c r="AL52" s="266">
        <f t="shared" si="8"/>
        <v>1246225.06</v>
      </c>
      <c r="AM52" s="266">
        <f t="shared" si="9"/>
        <v>1039158.75</v>
      </c>
      <c r="AN52" s="246">
        <f t="shared" si="4"/>
        <v>207066.31000000006</v>
      </c>
    </row>
    <row r="53" spans="1:40" ht="14.4" thickBot="1" x14ac:dyDescent="0.3">
      <c r="A53" s="234" t="s">
        <v>17</v>
      </c>
      <c r="B53" s="234" t="s">
        <v>18</v>
      </c>
      <c r="C53" s="235">
        <v>2213</v>
      </c>
      <c r="D53" s="236" t="s">
        <v>842</v>
      </c>
      <c r="E53" t="s">
        <v>2635</v>
      </c>
      <c r="F53" s="301">
        <v>286889.28000000003</v>
      </c>
      <c r="G53" s="301">
        <v>198132.5</v>
      </c>
      <c r="H53" s="301">
        <v>65071.58</v>
      </c>
      <c r="I53">
        <v>49416.25</v>
      </c>
      <c r="J53">
        <v>346173.96</v>
      </c>
      <c r="K53" s="301">
        <v>7600</v>
      </c>
      <c r="N53" s="301">
        <v>0</v>
      </c>
      <c r="P53">
        <v>-10797.58</v>
      </c>
      <c r="Q53">
        <v>-1206434.8899999999</v>
      </c>
      <c r="R53">
        <v>2172216.88</v>
      </c>
      <c r="S53" s="301">
        <v>379456.64</v>
      </c>
      <c r="W53" s="301">
        <v>461726.5</v>
      </c>
      <c r="X53" s="301">
        <v>24800</v>
      </c>
      <c r="Y53">
        <v>600256.5</v>
      </c>
      <c r="AB53">
        <v>170472.47</v>
      </c>
      <c r="AC53">
        <v>24431.46</v>
      </c>
      <c r="AG53">
        <v>7603.55</v>
      </c>
      <c r="AI53" s="244">
        <f t="shared" si="5"/>
        <v>550093.36</v>
      </c>
      <c r="AJ53" s="251">
        <f t="shared" si="6"/>
        <v>7600</v>
      </c>
      <c r="AK53" s="265">
        <f t="shared" si="7"/>
        <v>542493.36</v>
      </c>
      <c r="AL53" s="266">
        <f t="shared" si="8"/>
        <v>865983.14</v>
      </c>
      <c r="AM53" s="266">
        <f t="shared" si="9"/>
        <v>802763.98</v>
      </c>
      <c r="AN53" s="246">
        <f t="shared" si="4"/>
        <v>63219.160000000033</v>
      </c>
    </row>
    <row r="54" spans="1:40" ht="14.4" thickBot="1" x14ac:dyDescent="0.3">
      <c r="A54" s="234" t="s">
        <v>17</v>
      </c>
      <c r="B54" s="234" t="s">
        <v>18</v>
      </c>
      <c r="C54" s="235">
        <v>2562</v>
      </c>
      <c r="D54" s="236" t="s">
        <v>843</v>
      </c>
      <c r="E54" t="s">
        <v>2636</v>
      </c>
      <c r="F54" s="301">
        <v>310281.52</v>
      </c>
      <c r="G54" s="301">
        <v>99429.56</v>
      </c>
      <c r="H54" s="301">
        <v>77911.12</v>
      </c>
      <c r="I54">
        <v>1175808.8</v>
      </c>
      <c r="J54">
        <v>443987.52</v>
      </c>
      <c r="N54" s="301">
        <v>0</v>
      </c>
      <c r="Q54">
        <v>31239.94</v>
      </c>
      <c r="R54">
        <v>1936400.69</v>
      </c>
      <c r="S54" s="301">
        <v>354294.74</v>
      </c>
      <c r="W54" s="301">
        <v>683790</v>
      </c>
      <c r="Y54">
        <v>775867</v>
      </c>
      <c r="AB54">
        <v>43104.98</v>
      </c>
      <c r="AC54">
        <v>37597.379999999997</v>
      </c>
      <c r="AG54">
        <v>2387.4899999999998</v>
      </c>
      <c r="AI54" s="244">
        <f t="shared" si="5"/>
        <v>487622.2</v>
      </c>
      <c r="AJ54" s="251">
        <f t="shared" si="6"/>
        <v>0</v>
      </c>
      <c r="AK54" s="265">
        <f t="shared" si="7"/>
        <v>487622.2</v>
      </c>
      <c r="AL54" s="266">
        <f t="shared" si="8"/>
        <v>1038084.74</v>
      </c>
      <c r="AM54" s="266">
        <f t="shared" si="9"/>
        <v>858956.85</v>
      </c>
      <c r="AN54" s="246">
        <f t="shared" si="4"/>
        <v>179127.89</v>
      </c>
    </row>
    <row r="55" spans="1:40" s="256" customFormat="1" ht="14.4" thickBot="1" x14ac:dyDescent="0.3">
      <c r="A55" s="237" t="s">
        <v>17</v>
      </c>
      <c r="B55" s="237" t="s">
        <v>18</v>
      </c>
      <c r="C55" s="238">
        <v>7114</v>
      </c>
      <c r="D55" s="239" t="s">
        <v>844</v>
      </c>
      <c r="E55" t="s">
        <v>2637</v>
      </c>
      <c r="F55" s="301">
        <v>601657.35</v>
      </c>
      <c r="G55" s="301">
        <v>130</v>
      </c>
      <c r="H55" s="301">
        <v>273200.43</v>
      </c>
      <c r="I55">
        <v>30680.639999999999</v>
      </c>
      <c r="J55">
        <v>305206.61</v>
      </c>
      <c r="K55" s="301">
        <v>3000</v>
      </c>
      <c r="L55" s="301"/>
      <c r="M55" s="301"/>
      <c r="N55" s="301">
        <v>2673</v>
      </c>
      <c r="O55"/>
      <c r="P55">
        <v>316447.92</v>
      </c>
      <c r="Q55">
        <v>-757560.43</v>
      </c>
      <c r="R55">
        <v>1262941.0900000001</v>
      </c>
      <c r="S55" s="301">
        <v>821311.75</v>
      </c>
      <c r="T55" s="301"/>
      <c r="U55" s="301"/>
      <c r="V55" s="301"/>
      <c r="W55" s="301">
        <v>918963.5</v>
      </c>
      <c r="X55" s="301"/>
      <c r="Y55">
        <v>1092874.5</v>
      </c>
      <c r="Z55"/>
      <c r="AA55"/>
      <c r="AB55">
        <v>99296.28</v>
      </c>
      <c r="AC55">
        <v>23778.21</v>
      </c>
      <c r="AD55"/>
      <c r="AE55"/>
      <c r="AF55"/>
      <c r="AG55">
        <v>52035.53</v>
      </c>
      <c r="AH55"/>
      <c r="AI55" s="244">
        <f t="shared" si="5"/>
        <v>874987.78</v>
      </c>
      <c r="AJ55" s="251">
        <f t="shared" si="6"/>
        <v>5673</v>
      </c>
      <c r="AK55" s="265">
        <f t="shared" si="7"/>
        <v>869314.78</v>
      </c>
      <c r="AL55" s="266">
        <f t="shared" si="8"/>
        <v>1740275.25</v>
      </c>
      <c r="AM55" s="266">
        <f t="shared" si="9"/>
        <v>1267984.52</v>
      </c>
      <c r="AN55" s="246">
        <f t="shared" si="4"/>
        <v>472290.73</v>
      </c>
    </row>
    <row r="56" spans="1:40" ht="14.4" thickBot="1" x14ac:dyDescent="0.3">
      <c r="A56" s="234" t="s">
        <v>17</v>
      </c>
      <c r="B56" s="234" t="s">
        <v>18</v>
      </c>
      <c r="C56" s="235">
        <v>6804</v>
      </c>
      <c r="D56" s="236" t="s">
        <v>845</v>
      </c>
      <c r="E56" t="s">
        <v>2784</v>
      </c>
      <c r="F56" s="301">
        <v>341444.49</v>
      </c>
      <c r="G56" s="301">
        <v>2725.75</v>
      </c>
      <c r="H56" s="301">
        <v>84919.46</v>
      </c>
      <c r="I56">
        <v>430177.82</v>
      </c>
      <c r="J56">
        <v>543852.91</v>
      </c>
      <c r="K56" s="301">
        <v>6365</v>
      </c>
      <c r="N56" s="301">
        <v>0</v>
      </c>
      <c r="Q56">
        <v>-744630.25</v>
      </c>
      <c r="R56">
        <v>2033596.36</v>
      </c>
      <c r="S56" s="301">
        <v>452429.23</v>
      </c>
      <c r="W56" s="301">
        <v>284960</v>
      </c>
      <c r="X56" s="301">
        <v>542640</v>
      </c>
      <c r="Y56">
        <v>856406</v>
      </c>
      <c r="AB56">
        <v>117668.19</v>
      </c>
      <c r="AC56">
        <v>31307.97</v>
      </c>
      <c r="AG56">
        <v>1025.5</v>
      </c>
      <c r="AI56" s="244">
        <f t="shared" si="5"/>
        <v>429089.7</v>
      </c>
      <c r="AJ56" s="251">
        <f t="shared" si="6"/>
        <v>6365</v>
      </c>
      <c r="AK56" s="265">
        <f t="shared" si="7"/>
        <v>422724.7</v>
      </c>
      <c r="AL56" s="266">
        <f t="shared" si="8"/>
        <v>1280029.23</v>
      </c>
      <c r="AM56" s="266">
        <f t="shared" si="9"/>
        <v>1006407.6599999999</v>
      </c>
      <c r="AN56" s="246">
        <f t="shared" si="4"/>
        <v>273621.57000000007</v>
      </c>
    </row>
    <row r="57" spans="1:40" s="256" customFormat="1" ht="14.4" thickBot="1" x14ac:dyDescent="0.3">
      <c r="A57" s="237" t="s">
        <v>17</v>
      </c>
      <c r="B57" s="237" t="s">
        <v>18</v>
      </c>
      <c r="C57" s="238">
        <v>3739</v>
      </c>
      <c r="D57" s="239" t="s">
        <v>846</v>
      </c>
      <c r="E57" t="s">
        <v>2785</v>
      </c>
      <c r="F57" s="301">
        <v>499064.25</v>
      </c>
      <c r="G57" s="301">
        <v>390440.54</v>
      </c>
      <c r="H57" s="301">
        <v>566692.56000000006</v>
      </c>
      <c r="I57">
        <v>383049.53</v>
      </c>
      <c r="J57">
        <v>-160238.87</v>
      </c>
      <c r="K57" s="301">
        <v>33220</v>
      </c>
      <c r="L57" s="301"/>
      <c r="M57" s="301"/>
      <c r="N57" s="301">
        <v>60750</v>
      </c>
      <c r="O57"/>
      <c r="P57">
        <v>367602.08</v>
      </c>
      <c r="Q57">
        <v>-1400951.92</v>
      </c>
      <c r="R57">
        <v>2378594.3199999998</v>
      </c>
      <c r="S57" s="301">
        <v>522609.81</v>
      </c>
      <c r="T57" s="301">
        <v>170500</v>
      </c>
      <c r="U57" s="301"/>
      <c r="V57" s="301"/>
      <c r="W57" s="301">
        <v>305193</v>
      </c>
      <c r="X57" s="301"/>
      <c r="Y57">
        <v>417635</v>
      </c>
      <c r="Z57"/>
      <c r="AA57"/>
      <c r="AB57">
        <v>250858.1</v>
      </c>
      <c r="AC57">
        <v>36972.18</v>
      </c>
      <c r="AD57"/>
      <c r="AE57"/>
      <c r="AF57"/>
      <c r="AG57"/>
      <c r="AH57"/>
      <c r="AI57" s="244">
        <f t="shared" si="5"/>
        <v>1456197.35</v>
      </c>
      <c r="AJ57" s="251">
        <f t="shared" si="6"/>
        <v>93970</v>
      </c>
      <c r="AK57" s="265">
        <f t="shared" si="7"/>
        <v>1362227.35</v>
      </c>
      <c r="AL57" s="266">
        <f t="shared" si="8"/>
        <v>998302.81</v>
      </c>
      <c r="AM57" s="266">
        <f t="shared" si="9"/>
        <v>705465.28</v>
      </c>
      <c r="AN57" s="246">
        <f t="shared" si="4"/>
        <v>292837.53000000003</v>
      </c>
    </row>
    <row r="58" spans="1:40" s="256" customFormat="1" ht="14.4" thickBot="1" x14ac:dyDescent="0.3">
      <c r="A58" s="237" t="s">
        <v>17</v>
      </c>
      <c r="B58" s="237" t="s">
        <v>18</v>
      </c>
      <c r="C58" s="238">
        <v>2743</v>
      </c>
      <c r="D58" s="239" t="s">
        <v>847</v>
      </c>
      <c r="E58" t="s">
        <v>2786</v>
      </c>
      <c r="F58" s="301">
        <v>166155.31</v>
      </c>
      <c r="G58" s="301">
        <v>79393.100000000006</v>
      </c>
      <c r="H58" s="301">
        <v>112238.35</v>
      </c>
      <c r="I58">
        <v>1625454.96</v>
      </c>
      <c r="J58">
        <v>353787.5</v>
      </c>
      <c r="K58" s="301">
        <v>3000</v>
      </c>
      <c r="L58" s="301">
        <v>0</v>
      </c>
      <c r="M58" s="301"/>
      <c r="N58" s="301">
        <v>756</v>
      </c>
      <c r="O58"/>
      <c r="P58">
        <v>195407.87</v>
      </c>
      <c r="Q58">
        <v>-217347.98</v>
      </c>
      <c r="R58">
        <v>2522084.4900000002</v>
      </c>
      <c r="S58" s="301">
        <v>172505.55</v>
      </c>
      <c r="T58" s="301">
        <v>12000</v>
      </c>
      <c r="U58" s="301"/>
      <c r="V58" s="301"/>
      <c r="W58" s="301">
        <v>334453.5</v>
      </c>
      <c r="X58" s="301"/>
      <c r="Y58">
        <v>431888.5</v>
      </c>
      <c r="Z58"/>
      <c r="AA58"/>
      <c r="AB58">
        <v>116291.51</v>
      </c>
      <c r="AC58">
        <v>70395</v>
      </c>
      <c r="AD58"/>
      <c r="AE58"/>
      <c r="AF58"/>
      <c r="AG58">
        <v>6172.2</v>
      </c>
      <c r="AH58"/>
      <c r="AI58" s="244">
        <f t="shared" si="5"/>
        <v>357786.76</v>
      </c>
      <c r="AJ58" s="251">
        <f t="shared" si="6"/>
        <v>3756</v>
      </c>
      <c r="AK58" s="265">
        <f t="shared" si="7"/>
        <v>354030.76</v>
      </c>
      <c r="AL58" s="266">
        <f t="shared" si="8"/>
        <v>518959.05</v>
      </c>
      <c r="AM58" s="266">
        <f t="shared" si="9"/>
        <v>624747.21</v>
      </c>
      <c r="AN58" s="246">
        <f t="shared" si="4"/>
        <v>-105788.15999999997</v>
      </c>
    </row>
    <row r="59" spans="1:40" ht="14.4" thickBot="1" x14ac:dyDescent="0.3">
      <c r="A59" s="234" t="s">
        <v>19</v>
      </c>
      <c r="B59" s="234" t="s">
        <v>20</v>
      </c>
      <c r="C59" s="235">
        <v>4721</v>
      </c>
      <c r="D59" s="236" t="s">
        <v>848</v>
      </c>
      <c r="E59" t="s">
        <v>2638</v>
      </c>
      <c r="F59" s="301">
        <v>2138013.7000000002</v>
      </c>
      <c r="G59" s="301">
        <v>39205</v>
      </c>
      <c r="H59" s="301">
        <v>93638</v>
      </c>
      <c r="I59">
        <v>424538.07</v>
      </c>
      <c r="J59">
        <v>479136.25</v>
      </c>
      <c r="K59" s="301">
        <v>0</v>
      </c>
      <c r="N59" s="301">
        <v>3393.61</v>
      </c>
      <c r="Q59">
        <v>359258.23</v>
      </c>
      <c r="R59">
        <v>2222830.41</v>
      </c>
      <c r="S59" s="301">
        <v>1056739.82</v>
      </c>
      <c r="W59" s="301">
        <v>434932.5</v>
      </c>
      <c r="X59" s="301">
        <v>4500</v>
      </c>
      <c r="Y59">
        <v>609883.5</v>
      </c>
      <c r="AB59">
        <v>153136.26999999999</v>
      </c>
      <c r="AC59">
        <v>74278.89</v>
      </c>
      <c r="AI59" s="244">
        <f t="shared" si="5"/>
        <v>2270856.7000000002</v>
      </c>
      <c r="AJ59" s="251">
        <f t="shared" si="6"/>
        <v>3393.61</v>
      </c>
      <c r="AK59" s="265">
        <f t="shared" si="7"/>
        <v>2267463.0900000003</v>
      </c>
      <c r="AL59" s="266">
        <f t="shared" si="8"/>
        <v>1496172.32</v>
      </c>
      <c r="AM59" s="266">
        <f t="shared" si="9"/>
        <v>837298.66</v>
      </c>
      <c r="AN59" s="246">
        <f t="shared" si="4"/>
        <v>658873.66</v>
      </c>
    </row>
    <row r="60" spans="1:40" ht="14.4" thickBot="1" x14ac:dyDescent="0.3">
      <c r="A60" s="234" t="s">
        <v>19</v>
      </c>
      <c r="B60" s="234" t="s">
        <v>20</v>
      </c>
      <c r="C60" s="272">
        <v>8384</v>
      </c>
      <c r="D60" s="273" t="s">
        <v>849</v>
      </c>
      <c r="E60" t="s">
        <v>2639</v>
      </c>
      <c r="F60" s="301">
        <v>3575276.65</v>
      </c>
      <c r="G60" s="301">
        <v>154897.38</v>
      </c>
      <c r="H60" s="301">
        <v>148604.88</v>
      </c>
      <c r="I60">
        <v>2437882.52</v>
      </c>
      <c r="J60">
        <v>1677906.88</v>
      </c>
      <c r="K60" s="301">
        <v>24000</v>
      </c>
      <c r="N60" s="301">
        <v>3665</v>
      </c>
      <c r="Q60">
        <v>-567537.61</v>
      </c>
      <c r="R60">
        <v>7696912.6699999999</v>
      </c>
      <c r="S60" s="301">
        <v>1518572.33</v>
      </c>
      <c r="T60" s="301">
        <v>37000</v>
      </c>
      <c r="W60" s="301">
        <v>983860.5</v>
      </c>
      <c r="X60" s="301">
        <v>21000</v>
      </c>
      <c r="Y60">
        <v>1189804.5</v>
      </c>
      <c r="AB60">
        <v>389354.1</v>
      </c>
      <c r="AC60">
        <v>46995.6</v>
      </c>
      <c r="AI60" s="244">
        <f t="shared" si="5"/>
        <v>3878778.9099999997</v>
      </c>
      <c r="AJ60" s="251">
        <f t="shared" si="6"/>
        <v>27665</v>
      </c>
      <c r="AK60" s="265">
        <f t="shared" si="7"/>
        <v>3851113.9099999997</v>
      </c>
      <c r="AL60" s="266">
        <f t="shared" si="8"/>
        <v>2560432.83</v>
      </c>
      <c r="AM60" s="266">
        <f t="shared" si="9"/>
        <v>1626154.2000000002</v>
      </c>
      <c r="AN60" s="246">
        <f t="shared" si="4"/>
        <v>934278.62999999989</v>
      </c>
    </row>
    <row r="61" spans="1:40" ht="14.4" thickBot="1" x14ac:dyDescent="0.3">
      <c r="A61" s="234" t="s">
        <v>19</v>
      </c>
      <c r="B61" s="234" t="s">
        <v>20</v>
      </c>
      <c r="C61" s="272">
        <v>4586</v>
      </c>
      <c r="D61" s="273" t="s">
        <v>850</v>
      </c>
      <c r="E61" t="s">
        <v>2640</v>
      </c>
      <c r="F61" s="301">
        <v>614375.73</v>
      </c>
      <c r="G61" s="301">
        <v>285250.61</v>
      </c>
      <c r="H61" s="301">
        <v>419481.25</v>
      </c>
      <c r="I61">
        <v>469534.6</v>
      </c>
      <c r="J61">
        <v>497015.58</v>
      </c>
      <c r="K61" s="301">
        <v>0</v>
      </c>
      <c r="N61" s="301">
        <v>4192.21</v>
      </c>
      <c r="Q61">
        <v>-168493.13</v>
      </c>
      <c r="R61">
        <v>2278267.36</v>
      </c>
      <c r="S61" s="301">
        <v>694253.25</v>
      </c>
      <c r="T61" s="301">
        <v>-57150</v>
      </c>
      <c r="W61" s="301">
        <v>575221.5</v>
      </c>
      <c r="X61" s="301">
        <v>4500</v>
      </c>
      <c r="Y61">
        <v>681242.5</v>
      </c>
      <c r="AB61">
        <v>252171.35</v>
      </c>
      <c r="AC61">
        <v>43982.25</v>
      </c>
      <c r="AI61" s="244">
        <f t="shared" si="5"/>
        <v>1319107.5899999999</v>
      </c>
      <c r="AJ61" s="251">
        <f t="shared" si="6"/>
        <v>4192.21</v>
      </c>
      <c r="AK61" s="265">
        <f t="shared" si="7"/>
        <v>1314915.3799999999</v>
      </c>
      <c r="AL61" s="266">
        <f t="shared" si="8"/>
        <v>1216824.75</v>
      </c>
      <c r="AM61" s="266">
        <f t="shared" si="9"/>
        <v>977396.1</v>
      </c>
      <c r="AN61" s="246">
        <f t="shared" si="4"/>
        <v>239428.65000000002</v>
      </c>
    </row>
    <row r="62" spans="1:40" ht="14.4" thickBot="1" x14ac:dyDescent="0.3">
      <c r="A62" s="234" t="s">
        <v>19</v>
      </c>
      <c r="B62" s="234" t="s">
        <v>20</v>
      </c>
      <c r="C62" s="272">
        <v>3004</v>
      </c>
      <c r="D62" s="273" t="s">
        <v>851</v>
      </c>
      <c r="E62" t="s">
        <v>2641</v>
      </c>
      <c r="F62" s="301">
        <v>867906.41</v>
      </c>
      <c r="G62" s="301">
        <v>28015.73</v>
      </c>
      <c r="H62" s="301">
        <v>87766.12</v>
      </c>
      <c r="I62">
        <v>9373.1299999999992</v>
      </c>
      <c r="J62">
        <v>156435.29999999999</v>
      </c>
      <c r="K62" s="301">
        <v>4000</v>
      </c>
      <c r="N62" s="301">
        <v>1574</v>
      </c>
      <c r="P62">
        <v>245436.01</v>
      </c>
      <c r="R62">
        <v>817347.69</v>
      </c>
      <c r="S62" s="301">
        <v>524117.95</v>
      </c>
      <c r="W62" s="301">
        <v>402472</v>
      </c>
      <c r="X62" s="301">
        <v>3000</v>
      </c>
      <c r="Y62">
        <v>477712</v>
      </c>
      <c r="AB62">
        <v>82679.320000000007</v>
      </c>
      <c r="AC62">
        <v>47441.34</v>
      </c>
      <c r="AE62">
        <v>129883.76</v>
      </c>
      <c r="AG62">
        <v>17050</v>
      </c>
      <c r="AI62" s="244">
        <f t="shared" si="5"/>
        <v>983688.26</v>
      </c>
      <c r="AJ62" s="251">
        <f t="shared" si="6"/>
        <v>5574</v>
      </c>
      <c r="AK62" s="265">
        <f t="shared" si="7"/>
        <v>978114.26</v>
      </c>
      <c r="AL62" s="266">
        <f t="shared" si="8"/>
        <v>929589.95</v>
      </c>
      <c r="AM62" s="266">
        <f t="shared" si="9"/>
        <v>754766.42</v>
      </c>
      <c r="AN62" s="246">
        <f t="shared" si="4"/>
        <v>174823.52999999991</v>
      </c>
    </row>
    <row r="63" spans="1:40" ht="14.4" thickBot="1" x14ac:dyDescent="0.3">
      <c r="A63" s="234" t="s">
        <v>19</v>
      </c>
      <c r="B63" s="234" t="s">
        <v>20</v>
      </c>
      <c r="C63" s="272">
        <v>7236</v>
      </c>
      <c r="D63" s="273" t="s">
        <v>852</v>
      </c>
      <c r="E63" t="s">
        <v>2642</v>
      </c>
      <c r="F63" s="301">
        <v>1518857.6</v>
      </c>
      <c r="G63" s="301">
        <v>82478.25</v>
      </c>
      <c r="H63" s="301">
        <v>301797.37</v>
      </c>
      <c r="I63">
        <v>136532.98000000001</v>
      </c>
      <c r="J63">
        <v>595658.81000000006</v>
      </c>
      <c r="K63" s="301">
        <v>2340</v>
      </c>
      <c r="N63" s="301">
        <v>2908.36</v>
      </c>
      <c r="Q63">
        <v>1032254.21</v>
      </c>
      <c r="R63">
        <v>1211807.73</v>
      </c>
      <c r="S63" s="301">
        <v>828360.67</v>
      </c>
      <c r="W63" s="301">
        <v>363684.5</v>
      </c>
      <c r="X63" s="301">
        <v>7000</v>
      </c>
      <c r="Y63">
        <v>506707.5</v>
      </c>
      <c r="AB63">
        <v>192527.78</v>
      </c>
      <c r="AC63">
        <v>34189.51</v>
      </c>
      <c r="AI63" s="244">
        <f t="shared" si="5"/>
        <v>1903133.2200000002</v>
      </c>
      <c r="AJ63" s="251">
        <f t="shared" si="6"/>
        <v>5248.3600000000006</v>
      </c>
      <c r="AK63" s="265">
        <f t="shared" si="7"/>
        <v>1897884.86</v>
      </c>
      <c r="AL63" s="266">
        <f t="shared" si="8"/>
        <v>1199045.17</v>
      </c>
      <c r="AM63" s="266">
        <f t="shared" si="9"/>
        <v>733424.79</v>
      </c>
      <c r="AN63" s="246">
        <f t="shared" si="4"/>
        <v>465620.37999999989</v>
      </c>
    </row>
    <row r="64" spans="1:40" ht="14.4" thickBot="1" x14ac:dyDescent="0.3">
      <c r="A64" s="234" t="s">
        <v>19</v>
      </c>
      <c r="B64" s="234" t="s">
        <v>20</v>
      </c>
      <c r="C64" s="272">
        <v>5706</v>
      </c>
      <c r="D64" s="273" t="s">
        <v>853</v>
      </c>
      <c r="E64" t="s">
        <v>2644</v>
      </c>
      <c r="F64" s="301">
        <v>1025662.26</v>
      </c>
      <c r="G64" s="301">
        <v>45343.65</v>
      </c>
      <c r="H64" s="301">
        <v>184215.24</v>
      </c>
      <c r="I64">
        <v>356861.87</v>
      </c>
      <c r="J64">
        <v>341812.13</v>
      </c>
      <c r="K64" s="301">
        <v>1900</v>
      </c>
      <c r="N64" s="301">
        <v>3844.42</v>
      </c>
      <c r="Q64">
        <v>-719912.79</v>
      </c>
      <c r="R64">
        <v>2590732.39</v>
      </c>
      <c r="S64" s="301">
        <v>710147.33</v>
      </c>
      <c r="T64" s="301">
        <v>49980</v>
      </c>
      <c r="W64" s="301">
        <v>853972.5</v>
      </c>
      <c r="X64" s="301">
        <v>13500</v>
      </c>
      <c r="Y64">
        <v>989542.5</v>
      </c>
      <c r="AB64">
        <v>447596.76</v>
      </c>
      <c r="AC64">
        <v>12435.09</v>
      </c>
      <c r="AI64" s="244">
        <f t="shared" si="5"/>
        <v>1255221.1499999999</v>
      </c>
      <c r="AJ64" s="251">
        <f t="shared" si="6"/>
        <v>5744.42</v>
      </c>
      <c r="AK64" s="265">
        <f t="shared" si="7"/>
        <v>1249476.73</v>
      </c>
      <c r="AL64" s="266">
        <f t="shared" si="8"/>
        <v>1627599.83</v>
      </c>
      <c r="AM64" s="266">
        <f t="shared" si="9"/>
        <v>1449574.35</v>
      </c>
      <c r="AN64" s="246">
        <f t="shared" si="4"/>
        <v>178025.47999999998</v>
      </c>
    </row>
    <row r="65" spans="1:40" s="269" customFormat="1" ht="14.4" thickBot="1" x14ac:dyDescent="0.3">
      <c r="A65" s="243" t="s">
        <v>19</v>
      </c>
      <c r="B65" s="243" t="s">
        <v>20</v>
      </c>
      <c r="C65" s="274">
        <v>1949</v>
      </c>
      <c r="D65" s="275" t="s">
        <v>854</v>
      </c>
      <c r="E65" t="s">
        <v>2645</v>
      </c>
      <c r="F65" s="301">
        <v>2681190.81</v>
      </c>
      <c r="G65" s="301">
        <v>68251.8</v>
      </c>
      <c r="H65" s="301">
        <v>32276.45</v>
      </c>
      <c r="I65">
        <v>902744.21</v>
      </c>
      <c r="J65">
        <v>369175.18</v>
      </c>
      <c r="K65" s="301">
        <v>3500</v>
      </c>
      <c r="L65" s="301"/>
      <c r="M65" s="301"/>
      <c r="N65" s="301">
        <v>0</v>
      </c>
      <c r="O65"/>
      <c r="P65"/>
      <c r="Q65">
        <v>772067.79</v>
      </c>
      <c r="R65">
        <v>2642678.98</v>
      </c>
      <c r="S65" s="301">
        <v>1170421.33</v>
      </c>
      <c r="T65" s="301"/>
      <c r="U65" s="301"/>
      <c r="V65" s="301"/>
      <c r="W65" s="301">
        <v>474010.8</v>
      </c>
      <c r="X65" s="301">
        <v>9000</v>
      </c>
      <c r="Y65">
        <v>559829.80000000005</v>
      </c>
      <c r="Z65"/>
      <c r="AA65"/>
      <c r="AB65">
        <v>282285.78999999998</v>
      </c>
      <c r="AC65">
        <v>81263.87</v>
      </c>
      <c r="AD65"/>
      <c r="AE65">
        <v>16362.42</v>
      </c>
      <c r="AF65"/>
      <c r="AG65"/>
      <c r="AH65"/>
      <c r="AI65" s="244">
        <f t="shared" si="5"/>
        <v>2781719.06</v>
      </c>
      <c r="AJ65" s="251">
        <f t="shared" si="6"/>
        <v>3500</v>
      </c>
      <c r="AK65" s="265">
        <f t="shared" si="7"/>
        <v>2778219.06</v>
      </c>
      <c r="AL65" s="266">
        <f t="shared" si="8"/>
        <v>1653432.1300000001</v>
      </c>
      <c r="AM65" s="266">
        <f t="shared" si="9"/>
        <v>939741.88000000012</v>
      </c>
      <c r="AN65" s="246">
        <f t="shared" si="4"/>
        <v>713690.25</v>
      </c>
    </row>
    <row r="66" spans="1:40" ht="14.4" thickBot="1" x14ac:dyDescent="0.3">
      <c r="A66" s="234" t="s">
        <v>19</v>
      </c>
      <c r="B66" s="234" t="s">
        <v>20</v>
      </c>
      <c r="C66" s="272">
        <v>3449</v>
      </c>
      <c r="D66" s="273" t="s">
        <v>855</v>
      </c>
      <c r="E66" t="s">
        <v>2648</v>
      </c>
      <c r="F66" s="301">
        <v>1072425.8700000001</v>
      </c>
      <c r="G66" s="301">
        <v>21060.25</v>
      </c>
      <c r="H66" s="301">
        <v>112385.45</v>
      </c>
      <c r="I66">
        <v>695567</v>
      </c>
      <c r="J66">
        <v>370372.16</v>
      </c>
      <c r="K66" s="301">
        <v>2000</v>
      </c>
      <c r="N66" s="301">
        <v>1987</v>
      </c>
      <c r="Q66">
        <v>430042.58</v>
      </c>
      <c r="R66">
        <v>1743741.15</v>
      </c>
      <c r="S66" s="301">
        <v>559418.27</v>
      </c>
      <c r="W66" s="301">
        <v>480771</v>
      </c>
      <c r="X66" s="301">
        <v>4500</v>
      </c>
      <c r="Y66">
        <v>612987.65</v>
      </c>
      <c r="AB66">
        <v>221349.52</v>
      </c>
      <c r="AC66">
        <v>29163</v>
      </c>
      <c r="AE66">
        <v>11934.5</v>
      </c>
      <c r="AI66" s="244">
        <f t="shared" si="5"/>
        <v>1205871.57</v>
      </c>
      <c r="AJ66" s="251">
        <f t="shared" si="6"/>
        <v>3987</v>
      </c>
      <c r="AK66" s="265">
        <f t="shared" si="7"/>
        <v>1201884.57</v>
      </c>
      <c r="AL66" s="266">
        <f t="shared" si="8"/>
        <v>1044689.27</v>
      </c>
      <c r="AM66" s="266">
        <f t="shared" si="9"/>
        <v>875434.67</v>
      </c>
      <c r="AN66" s="246">
        <f t="shared" si="4"/>
        <v>169254.59999999998</v>
      </c>
    </row>
    <row r="67" spans="1:40" ht="14.4" thickBot="1" x14ac:dyDescent="0.3">
      <c r="A67" s="234" t="s">
        <v>19</v>
      </c>
      <c r="B67" s="234" t="s">
        <v>20</v>
      </c>
      <c r="C67" s="272">
        <v>4604</v>
      </c>
      <c r="D67" s="273" t="s">
        <v>856</v>
      </c>
      <c r="E67" t="s">
        <v>2649</v>
      </c>
      <c r="F67" s="301">
        <v>961964.63</v>
      </c>
      <c r="G67" s="301">
        <v>24795.34</v>
      </c>
      <c r="H67" s="301">
        <v>169280.18</v>
      </c>
      <c r="I67">
        <v>822477.01</v>
      </c>
      <c r="J67">
        <v>579617.99</v>
      </c>
      <c r="K67" s="301">
        <v>19800</v>
      </c>
      <c r="N67" s="301">
        <v>3507.54</v>
      </c>
      <c r="Q67">
        <v>-1367534.18</v>
      </c>
      <c r="R67">
        <v>3470807.24</v>
      </c>
      <c r="S67" s="301">
        <v>835894.74</v>
      </c>
      <c r="W67" s="301">
        <v>301290</v>
      </c>
      <c r="Y67">
        <v>408212</v>
      </c>
      <c r="AB67">
        <v>255077.04</v>
      </c>
      <c r="AC67">
        <v>17463</v>
      </c>
      <c r="AI67" s="244">
        <f t="shared" si="5"/>
        <v>1156040.1499999999</v>
      </c>
      <c r="AJ67" s="251">
        <f t="shared" si="6"/>
        <v>23307.54</v>
      </c>
      <c r="AK67" s="265">
        <f t="shared" si="7"/>
        <v>1132732.6099999999</v>
      </c>
      <c r="AL67" s="266">
        <f t="shared" si="8"/>
        <v>1137184.74</v>
      </c>
      <c r="AM67" s="266">
        <f t="shared" si="9"/>
        <v>680752.04</v>
      </c>
      <c r="AN67" s="246">
        <f t="shared" si="4"/>
        <v>456432.69999999995</v>
      </c>
    </row>
    <row r="68" spans="1:40" ht="14.4" thickBot="1" x14ac:dyDescent="0.3">
      <c r="A68" s="234" t="s">
        <v>19</v>
      </c>
      <c r="B68" s="234" t="s">
        <v>20</v>
      </c>
      <c r="C68" s="272">
        <v>2993</v>
      </c>
      <c r="D68" s="273" t="s">
        <v>857</v>
      </c>
      <c r="E68" t="s">
        <v>2650</v>
      </c>
      <c r="F68" s="301">
        <v>283372.23</v>
      </c>
      <c r="G68" s="301">
        <v>57501.55</v>
      </c>
      <c r="H68" s="301">
        <v>27971.89</v>
      </c>
      <c r="I68">
        <v>151977</v>
      </c>
      <c r="J68">
        <v>609973.02</v>
      </c>
      <c r="K68" s="301">
        <v>4500</v>
      </c>
      <c r="N68" s="301">
        <v>2451.75</v>
      </c>
      <c r="Q68">
        <v>-126342.28</v>
      </c>
      <c r="R68">
        <v>1201384.94</v>
      </c>
      <c r="S68" s="301">
        <v>394891.5</v>
      </c>
      <c r="W68" s="301">
        <v>363690</v>
      </c>
      <c r="X68" s="301">
        <v>4500</v>
      </c>
      <c r="Y68">
        <v>474203</v>
      </c>
      <c r="AB68">
        <v>170098.88</v>
      </c>
      <c r="AC68">
        <v>16064.7</v>
      </c>
      <c r="AI68" s="244">
        <f t="shared" si="5"/>
        <v>368845.67</v>
      </c>
      <c r="AJ68" s="251">
        <f t="shared" si="6"/>
        <v>6951.75</v>
      </c>
      <c r="AK68" s="265">
        <f t="shared" si="7"/>
        <v>361893.92</v>
      </c>
      <c r="AL68" s="266">
        <f t="shared" si="8"/>
        <v>763081.5</v>
      </c>
      <c r="AM68" s="266">
        <f t="shared" si="9"/>
        <v>660366.57999999996</v>
      </c>
      <c r="AN68" s="246">
        <f t="shared" ref="AN68:AN131" si="10">AL68-AM68</f>
        <v>102714.92000000004</v>
      </c>
    </row>
    <row r="69" spans="1:40" ht="14.4" thickBot="1" x14ac:dyDescent="0.3">
      <c r="A69" s="234" t="s">
        <v>19</v>
      </c>
      <c r="B69" s="234" t="s">
        <v>20</v>
      </c>
      <c r="C69" s="272">
        <v>4393</v>
      </c>
      <c r="D69" s="273" t="s">
        <v>858</v>
      </c>
      <c r="E69" t="s">
        <v>2652</v>
      </c>
      <c r="F69" s="301">
        <v>468206.99</v>
      </c>
      <c r="G69" s="301">
        <v>135531.03</v>
      </c>
      <c r="H69" s="301">
        <v>186450.65</v>
      </c>
      <c r="I69">
        <v>339842.28</v>
      </c>
      <c r="J69">
        <v>323432.59000000003</v>
      </c>
      <c r="K69" s="301">
        <v>7500</v>
      </c>
      <c r="N69" s="301">
        <v>718.96</v>
      </c>
      <c r="Q69">
        <v>317774.59999999998</v>
      </c>
      <c r="R69">
        <v>934454.85</v>
      </c>
      <c r="S69" s="301">
        <v>517219.67</v>
      </c>
      <c r="T69" s="301">
        <v>-65180</v>
      </c>
      <c r="W69" s="301">
        <v>693780</v>
      </c>
      <c r="X69" s="301">
        <v>118600</v>
      </c>
      <c r="Y69">
        <v>787996</v>
      </c>
      <c r="AB69">
        <v>247448.19</v>
      </c>
      <c r="AC69">
        <v>3160.35</v>
      </c>
      <c r="AI69" s="244">
        <f t="shared" si="5"/>
        <v>790188.67</v>
      </c>
      <c r="AJ69" s="251">
        <f t="shared" si="6"/>
        <v>8218.9599999999991</v>
      </c>
      <c r="AK69" s="265">
        <f t="shared" si="7"/>
        <v>781969.71000000008</v>
      </c>
      <c r="AL69" s="266">
        <f t="shared" si="8"/>
        <v>1264419.67</v>
      </c>
      <c r="AM69" s="266">
        <f t="shared" si="9"/>
        <v>1038604.5399999999</v>
      </c>
      <c r="AN69" s="246">
        <f t="shared" si="10"/>
        <v>225815.13</v>
      </c>
    </row>
    <row r="70" spans="1:40" ht="14.4" thickBot="1" x14ac:dyDescent="0.3">
      <c r="A70" s="234" t="s">
        <v>19</v>
      </c>
      <c r="B70" s="234" t="s">
        <v>20</v>
      </c>
      <c r="C70" s="272">
        <v>2760</v>
      </c>
      <c r="D70" s="273" t="s">
        <v>859</v>
      </c>
      <c r="E70" t="s">
        <v>2653</v>
      </c>
      <c r="F70" s="301">
        <v>689703.74</v>
      </c>
      <c r="G70" s="301">
        <v>25669.279999999999</v>
      </c>
      <c r="H70" s="301">
        <v>84036.24</v>
      </c>
      <c r="I70">
        <v>144803.04999999999</v>
      </c>
      <c r="J70">
        <v>266312.7</v>
      </c>
      <c r="K70" s="301">
        <v>4500</v>
      </c>
      <c r="N70" s="301">
        <v>0</v>
      </c>
      <c r="Q70">
        <v>-739998.45</v>
      </c>
      <c r="R70">
        <v>1881601.57</v>
      </c>
      <c r="S70" s="301">
        <v>418632.43</v>
      </c>
      <c r="W70" s="301">
        <v>407484</v>
      </c>
      <c r="X70" s="301">
        <v>7500</v>
      </c>
      <c r="Y70">
        <v>481481</v>
      </c>
      <c r="AB70">
        <v>124206.37</v>
      </c>
      <c r="AC70">
        <v>51982.17</v>
      </c>
      <c r="AI70" s="244">
        <f t="shared" si="5"/>
        <v>799409.26</v>
      </c>
      <c r="AJ70" s="251">
        <f t="shared" si="6"/>
        <v>4500</v>
      </c>
      <c r="AK70" s="265">
        <f t="shared" si="7"/>
        <v>794909.26</v>
      </c>
      <c r="AL70" s="266">
        <f t="shared" si="8"/>
        <v>833616.42999999993</v>
      </c>
      <c r="AM70" s="266">
        <f t="shared" si="9"/>
        <v>657669.54</v>
      </c>
      <c r="AN70" s="246">
        <f t="shared" si="10"/>
        <v>175946.8899999999</v>
      </c>
    </row>
    <row r="71" spans="1:40" ht="14.4" thickBot="1" x14ac:dyDescent="0.3">
      <c r="A71" s="234" t="s">
        <v>19</v>
      </c>
      <c r="B71" s="234" t="s">
        <v>20</v>
      </c>
      <c r="C71" s="272">
        <v>4335</v>
      </c>
      <c r="D71" s="273" t="s">
        <v>860</v>
      </c>
      <c r="E71" t="s">
        <v>2654</v>
      </c>
      <c r="F71" s="301">
        <v>719604.05</v>
      </c>
      <c r="G71" s="301">
        <v>36982.5</v>
      </c>
      <c r="H71" s="301">
        <v>68908.850000000006</v>
      </c>
      <c r="I71">
        <v>301896.2</v>
      </c>
      <c r="J71">
        <v>753555.35</v>
      </c>
      <c r="K71" s="301">
        <v>5600</v>
      </c>
      <c r="N71" s="301">
        <v>473</v>
      </c>
      <c r="Q71">
        <v>-900628.38</v>
      </c>
      <c r="R71">
        <v>2618687.59</v>
      </c>
      <c r="S71" s="301">
        <v>465766.64</v>
      </c>
      <c r="W71" s="301">
        <v>259215</v>
      </c>
      <c r="Y71">
        <v>321330</v>
      </c>
      <c r="AB71">
        <v>116846.57</v>
      </c>
      <c r="AC71">
        <v>65653.84</v>
      </c>
      <c r="AI71" s="244">
        <f t="shared" si="5"/>
        <v>825495.4</v>
      </c>
      <c r="AJ71" s="251">
        <f t="shared" si="6"/>
        <v>6073</v>
      </c>
      <c r="AK71" s="265">
        <f t="shared" si="7"/>
        <v>819422.4</v>
      </c>
      <c r="AL71" s="266">
        <f t="shared" si="8"/>
        <v>724981.64</v>
      </c>
      <c r="AM71" s="266">
        <f t="shared" si="9"/>
        <v>503830.41000000003</v>
      </c>
      <c r="AN71" s="246">
        <f t="shared" si="10"/>
        <v>221151.22999999998</v>
      </c>
    </row>
    <row r="72" spans="1:40" ht="14.4" thickBot="1" x14ac:dyDescent="0.3">
      <c r="A72" s="234" t="s">
        <v>19</v>
      </c>
      <c r="B72" s="234" t="s">
        <v>20</v>
      </c>
      <c r="C72" s="272">
        <v>2477</v>
      </c>
      <c r="D72" s="273" t="s">
        <v>861</v>
      </c>
      <c r="E72" t="s">
        <v>2655</v>
      </c>
      <c r="F72" s="301">
        <v>425695.2</v>
      </c>
      <c r="G72" s="301">
        <v>408450.55</v>
      </c>
      <c r="H72" s="301">
        <v>50960.12</v>
      </c>
      <c r="I72">
        <v>21881.119999999999</v>
      </c>
      <c r="J72">
        <v>810711.99</v>
      </c>
      <c r="K72" s="301">
        <v>4900</v>
      </c>
      <c r="N72" s="301">
        <v>2563.92</v>
      </c>
      <c r="Q72">
        <v>-531088.15</v>
      </c>
      <c r="R72">
        <v>2255161.35</v>
      </c>
      <c r="S72" s="301">
        <v>393467.93</v>
      </c>
      <c r="T72" s="301">
        <v>120</v>
      </c>
      <c r="W72" s="301">
        <v>360203</v>
      </c>
      <c r="X72" s="301">
        <v>45000</v>
      </c>
      <c r="Y72">
        <v>405262</v>
      </c>
      <c r="AB72">
        <v>321438.28999999998</v>
      </c>
      <c r="AC72">
        <v>60072.18</v>
      </c>
      <c r="AI72" s="244">
        <f t="shared" si="5"/>
        <v>885105.87</v>
      </c>
      <c r="AJ72" s="251">
        <f t="shared" si="6"/>
        <v>7463.92</v>
      </c>
      <c r="AK72" s="265">
        <f t="shared" si="7"/>
        <v>877641.95</v>
      </c>
      <c r="AL72" s="266">
        <f t="shared" si="8"/>
        <v>798790.92999999993</v>
      </c>
      <c r="AM72" s="266">
        <f t="shared" si="9"/>
        <v>786772.47000000009</v>
      </c>
      <c r="AN72" s="246">
        <f t="shared" si="10"/>
        <v>12018.459999999846</v>
      </c>
    </row>
    <row r="73" spans="1:40" ht="14.4" thickBot="1" x14ac:dyDescent="0.3">
      <c r="A73" s="234" t="s">
        <v>19</v>
      </c>
      <c r="B73" s="234" t="s">
        <v>20</v>
      </c>
      <c r="C73" s="272">
        <v>5216</v>
      </c>
      <c r="D73" s="273" t="s">
        <v>862</v>
      </c>
      <c r="E73" t="s">
        <v>2656</v>
      </c>
      <c r="F73" s="301">
        <v>442115.07</v>
      </c>
      <c r="G73" s="301">
        <v>772111.92</v>
      </c>
      <c r="H73" s="301">
        <v>60389.72</v>
      </c>
      <c r="I73">
        <v>512717.1</v>
      </c>
      <c r="J73">
        <v>248752.85</v>
      </c>
      <c r="K73" s="301">
        <v>3000</v>
      </c>
      <c r="N73" s="301">
        <v>2880.99</v>
      </c>
      <c r="Q73">
        <v>-389558.16</v>
      </c>
      <c r="R73">
        <v>2065017.96</v>
      </c>
      <c r="S73" s="301">
        <v>813114.46</v>
      </c>
      <c r="W73" s="301">
        <v>244125</v>
      </c>
      <c r="Y73">
        <v>352344</v>
      </c>
      <c r="AB73">
        <v>212030.45</v>
      </c>
      <c r="AC73">
        <v>17361.77</v>
      </c>
      <c r="AI73" s="244">
        <f t="shared" si="5"/>
        <v>1274616.71</v>
      </c>
      <c r="AJ73" s="251">
        <f t="shared" si="6"/>
        <v>5880.99</v>
      </c>
      <c r="AK73" s="265">
        <f t="shared" si="7"/>
        <v>1268735.72</v>
      </c>
      <c r="AL73" s="266">
        <f t="shared" si="8"/>
        <v>1057239.46</v>
      </c>
      <c r="AM73" s="266">
        <f t="shared" si="9"/>
        <v>581736.22</v>
      </c>
      <c r="AN73" s="246">
        <f t="shared" si="10"/>
        <v>475503.24</v>
      </c>
    </row>
    <row r="74" spans="1:40" s="244" customFormat="1" ht="14.4" thickBot="1" x14ac:dyDescent="0.3">
      <c r="A74" s="234" t="s">
        <v>19</v>
      </c>
      <c r="B74" s="234" t="s">
        <v>20</v>
      </c>
      <c r="C74" s="272">
        <v>5544</v>
      </c>
      <c r="D74" s="273" t="s">
        <v>863</v>
      </c>
      <c r="E74" t="s">
        <v>2657</v>
      </c>
      <c r="F74" s="301">
        <v>1091455.42</v>
      </c>
      <c r="G74" s="301">
        <v>95491.71</v>
      </c>
      <c r="H74" s="301">
        <v>258287.88</v>
      </c>
      <c r="I74">
        <v>339451.27</v>
      </c>
      <c r="J74">
        <v>334210.86</v>
      </c>
      <c r="K74" s="301">
        <v>4500</v>
      </c>
      <c r="L74" s="301"/>
      <c r="M74" s="301"/>
      <c r="N74" s="301">
        <v>2939</v>
      </c>
      <c r="O74"/>
      <c r="P74"/>
      <c r="Q74">
        <v>-366556.1</v>
      </c>
      <c r="R74">
        <v>2127187.88</v>
      </c>
      <c r="S74" s="301">
        <v>935159.61</v>
      </c>
      <c r="T74" s="301">
        <v>-50800</v>
      </c>
      <c r="U74" s="301"/>
      <c r="V74" s="301"/>
      <c r="W74" s="301">
        <v>328068</v>
      </c>
      <c r="X74" s="301"/>
      <c r="Y74">
        <v>510870</v>
      </c>
      <c r="Z74"/>
      <c r="AA74"/>
      <c r="AB74">
        <v>188477.89</v>
      </c>
      <c r="AC74">
        <v>46849.08</v>
      </c>
      <c r="AD74"/>
      <c r="AE74"/>
      <c r="AF74"/>
      <c r="AG74"/>
      <c r="AH74"/>
      <c r="AI74" s="244">
        <f t="shared" si="5"/>
        <v>1445235.0099999998</v>
      </c>
      <c r="AJ74" s="251">
        <f t="shared" si="6"/>
        <v>7439</v>
      </c>
      <c r="AK74" s="265">
        <f t="shared" si="7"/>
        <v>1437796.0099999998</v>
      </c>
      <c r="AL74" s="266">
        <f t="shared" si="8"/>
        <v>1212427.6099999999</v>
      </c>
      <c r="AM74" s="266">
        <f t="shared" si="9"/>
        <v>746196.97</v>
      </c>
      <c r="AN74" s="246">
        <f t="shared" si="10"/>
        <v>466230.6399999999</v>
      </c>
    </row>
    <row r="75" spans="1:40" ht="14.4" thickBot="1" x14ac:dyDescent="0.3">
      <c r="A75" s="234" t="s">
        <v>19</v>
      </c>
      <c r="B75" s="234" t="s">
        <v>20</v>
      </c>
      <c r="C75" s="272">
        <v>2866</v>
      </c>
      <c r="D75" s="273" t="s">
        <v>864</v>
      </c>
      <c r="E75" t="s">
        <v>2802</v>
      </c>
      <c r="F75" s="301">
        <v>939047.5</v>
      </c>
      <c r="G75" s="301">
        <v>374463.75</v>
      </c>
      <c r="H75" s="301">
        <v>93501.11</v>
      </c>
      <c r="I75">
        <v>600275.92000000004</v>
      </c>
      <c r="J75">
        <v>663910.37</v>
      </c>
      <c r="K75" s="301">
        <v>4615</v>
      </c>
      <c r="N75" s="301">
        <v>3064.04</v>
      </c>
      <c r="Q75">
        <v>-954807.39</v>
      </c>
      <c r="R75">
        <v>3692657.78</v>
      </c>
      <c r="S75" s="301">
        <v>438957.91</v>
      </c>
      <c r="W75" s="301">
        <v>524884.5</v>
      </c>
      <c r="Y75">
        <v>613939.5</v>
      </c>
      <c r="AB75">
        <v>260033.99</v>
      </c>
      <c r="AC75">
        <v>97919.34</v>
      </c>
      <c r="AI75" s="244">
        <f t="shared" ref="AI75:AI138" si="11">SUM(F75:H75)</f>
        <v>1407012.36</v>
      </c>
      <c r="AJ75" s="251">
        <f t="shared" ref="AJ75:AJ138" si="12">SUM(K75:N75)</f>
        <v>7679.04</v>
      </c>
      <c r="AK75" s="265">
        <f t="shared" ref="AK75:AK138" si="13">AI75-AJ75</f>
        <v>1399333.32</v>
      </c>
      <c r="AL75" s="266">
        <f t="shared" ref="AL75:AL138" si="14">SUM(S75:X75)</f>
        <v>963842.40999999992</v>
      </c>
      <c r="AM75" s="266">
        <f t="shared" ref="AM75:AM138" si="15">SUM(Y75:AH75)</f>
        <v>971892.83</v>
      </c>
      <c r="AN75" s="246">
        <f t="shared" si="10"/>
        <v>-8050.4200000000419</v>
      </c>
    </row>
    <row r="76" spans="1:40" ht="14.4" thickBot="1" x14ac:dyDescent="0.3">
      <c r="A76" s="234" t="s">
        <v>21</v>
      </c>
      <c r="B76" s="234" t="s">
        <v>22</v>
      </c>
      <c r="C76" s="272">
        <v>3680</v>
      </c>
      <c r="D76" s="273" t="s">
        <v>865</v>
      </c>
      <c r="E76" t="s">
        <v>2658</v>
      </c>
      <c r="F76" s="301">
        <v>550191.07999999996</v>
      </c>
      <c r="G76" s="301">
        <v>28996</v>
      </c>
      <c r="H76" s="301">
        <v>40013.379999999997</v>
      </c>
      <c r="I76">
        <v>2233291.92</v>
      </c>
      <c r="J76">
        <v>449963.96</v>
      </c>
      <c r="N76" s="301">
        <v>0</v>
      </c>
      <c r="Q76">
        <v>638295.48</v>
      </c>
      <c r="R76">
        <v>2241713.0099999998</v>
      </c>
      <c r="S76" s="301">
        <v>1088380.1399999999</v>
      </c>
      <c r="X76" s="301">
        <v>113208</v>
      </c>
      <c r="Y76">
        <v>441394</v>
      </c>
      <c r="AB76">
        <v>206295.76</v>
      </c>
      <c r="AC76">
        <v>62356.83</v>
      </c>
      <c r="AI76" s="244">
        <f t="shared" si="11"/>
        <v>619200.46</v>
      </c>
      <c r="AJ76" s="251">
        <f t="shared" si="12"/>
        <v>0</v>
      </c>
      <c r="AK76" s="265">
        <f t="shared" si="13"/>
        <v>619200.46</v>
      </c>
      <c r="AL76" s="266">
        <f t="shared" si="14"/>
        <v>1201588.1399999999</v>
      </c>
      <c r="AM76" s="266">
        <f t="shared" si="15"/>
        <v>710046.59</v>
      </c>
      <c r="AN76" s="246">
        <f t="shared" si="10"/>
        <v>491541.54999999993</v>
      </c>
    </row>
    <row r="77" spans="1:40" ht="14.4" thickBot="1" x14ac:dyDescent="0.3">
      <c r="A77" s="234" t="s">
        <v>21</v>
      </c>
      <c r="B77" s="234" t="s">
        <v>22</v>
      </c>
      <c r="C77" s="272">
        <v>5005</v>
      </c>
      <c r="D77" s="273" t="s">
        <v>866</v>
      </c>
      <c r="E77" t="s">
        <v>2659</v>
      </c>
      <c r="F77" s="301">
        <v>818901.43</v>
      </c>
      <c r="G77" s="301">
        <v>147590</v>
      </c>
      <c r="H77" s="301">
        <v>56479.18</v>
      </c>
      <c r="I77">
        <v>565206.12</v>
      </c>
      <c r="J77">
        <v>250919.51</v>
      </c>
      <c r="K77" s="301">
        <v>3500</v>
      </c>
      <c r="M77" s="301">
        <v>65000</v>
      </c>
      <c r="N77" s="301">
        <v>32568.400000000001</v>
      </c>
      <c r="O77">
        <v>444</v>
      </c>
      <c r="Q77">
        <v>-682607.68</v>
      </c>
      <c r="R77">
        <v>1881918.88</v>
      </c>
      <c r="S77" s="301">
        <v>1184273.22</v>
      </c>
      <c r="W77" s="301">
        <v>483987</v>
      </c>
      <c r="X77" s="301">
        <v>9000</v>
      </c>
      <c r="Y77">
        <v>593494</v>
      </c>
      <c r="Z77">
        <v>4190</v>
      </c>
      <c r="AB77">
        <v>233474.6</v>
      </c>
      <c r="AC77">
        <v>33617.79</v>
      </c>
      <c r="AD77">
        <v>139200</v>
      </c>
      <c r="AI77" s="244">
        <f t="shared" si="11"/>
        <v>1022970.6100000001</v>
      </c>
      <c r="AJ77" s="251">
        <f t="shared" si="12"/>
        <v>101068.4</v>
      </c>
      <c r="AK77" s="265">
        <f t="shared" si="13"/>
        <v>921902.21000000008</v>
      </c>
      <c r="AL77" s="266">
        <f t="shared" si="14"/>
        <v>1677260.22</v>
      </c>
      <c r="AM77" s="266">
        <f t="shared" si="15"/>
        <v>1003976.39</v>
      </c>
      <c r="AN77" s="246">
        <f t="shared" si="10"/>
        <v>673283.83</v>
      </c>
    </row>
    <row r="78" spans="1:40" ht="14.4" thickBot="1" x14ac:dyDescent="0.3">
      <c r="A78" s="234" t="s">
        <v>21</v>
      </c>
      <c r="B78" s="234" t="s">
        <v>22</v>
      </c>
      <c r="C78" s="272">
        <v>3048</v>
      </c>
      <c r="D78" s="273" t="s">
        <v>867</v>
      </c>
      <c r="E78" t="s">
        <v>2660</v>
      </c>
      <c r="F78" s="301">
        <v>479041.41</v>
      </c>
      <c r="G78" s="301">
        <v>49393.25</v>
      </c>
      <c r="H78" s="301">
        <v>363839.28</v>
      </c>
      <c r="I78">
        <v>454586.76</v>
      </c>
      <c r="J78">
        <v>1170800.18</v>
      </c>
      <c r="K78" s="301">
        <v>15340.04</v>
      </c>
      <c r="M78" s="301">
        <v>523985</v>
      </c>
      <c r="N78" s="301">
        <v>-2144.73</v>
      </c>
      <c r="O78">
        <v>5000</v>
      </c>
      <c r="Q78">
        <v>-453550.69</v>
      </c>
      <c r="R78">
        <v>1941230.36</v>
      </c>
      <c r="S78" s="301">
        <v>934667.09</v>
      </c>
      <c r="W78" s="301">
        <v>212172</v>
      </c>
      <c r="X78" s="301">
        <v>33600</v>
      </c>
      <c r="Y78">
        <v>414236</v>
      </c>
      <c r="Z78">
        <v>1040</v>
      </c>
      <c r="AB78">
        <v>115864.41</v>
      </c>
      <c r="AC78">
        <v>47149.02</v>
      </c>
      <c r="AG78">
        <v>34780</v>
      </c>
      <c r="AI78" s="244">
        <f t="shared" si="11"/>
        <v>892273.94</v>
      </c>
      <c r="AJ78" s="251">
        <f t="shared" si="12"/>
        <v>537180.31000000006</v>
      </c>
      <c r="AK78" s="265">
        <f t="shared" si="13"/>
        <v>355093.62999999989</v>
      </c>
      <c r="AL78" s="266">
        <f t="shared" si="14"/>
        <v>1180439.0899999999</v>
      </c>
      <c r="AM78" s="266">
        <f t="shared" si="15"/>
        <v>613069.43000000005</v>
      </c>
      <c r="AN78" s="246">
        <f t="shared" si="10"/>
        <v>567369.6599999998</v>
      </c>
    </row>
    <row r="79" spans="1:40" ht="14.4" thickBot="1" x14ac:dyDescent="0.3">
      <c r="A79" s="234" t="s">
        <v>21</v>
      </c>
      <c r="B79" s="234" t="s">
        <v>22</v>
      </c>
      <c r="C79" s="272">
        <v>6117</v>
      </c>
      <c r="D79" s="273" t="s">
        <v>868</v>
      </c>
      <c r="E79" t="s">
        <v>2661</v>
      </c>
      <c r="F79" s="301">
        <v>666412.62</v>
      </c>
      <c r="G79" s="301">
        <v>78278.5</v>
      </c>
      <c r="H79" s="301">
        <v>653491.4</v>
      </c>
      <c r="I79">
        <v>209660.96</v>
      </c>
      <c r="J79">
        <v>289489.36</v>
      </c>
      <c r="K79" s="301">
        <v>444123.42</v>
      </c>
      <c r="N79" s="301">
        <v>891.92</v>
      </c>
      <c r="O79">
        <v>5000</v>
      </c>
      <c r="Q79">
        <v>-1230372.18</v>
      </c>
      <c r="R79">
        <v>1940061.77</v>
      </c>
      <c r="S79" s="301">
        <v>1248859.83</v>
      </c>
      <c r="W79" s="301">
        <v>217486.5</v>
      </c>
      <c r="X79" s="301">
        <v>74200</v>
      </c>
      <c r="Y79">
        <v>449598.5</v>
      </c>
      <c r="Z79">
        <v>2840</v>
      </c>
      <c r="AB79">
        <v>180403.89</v>
      </c>
      <c r="AC79">
        <v>15769.32</v>
      </c>
      <c r="AH79">
        <v>1754</v>
      </c>
      <c r="AI79" s="244">
        <f t="shared" si="11"/>
        <v>1398182.52</v>
      </c>
      <c r="AJ79" s="251">
        <f t="shared" si="12"/>
        <v>445015.33999999997</v>
      </c>
      <c r="AK79" s="265">
        <f t="shared" si="13"/>
        <v>953167.18</v>
      </c>
      <c r="AL79" s="266">
        <f t="shared" si="14"/>
        <v>1540546.33</v>
      </c>
      <c r="AM79" s="266">
        <f t="shared" si="15"/>
        <v>650365.71</v>
      </c>
      <c r="AN79" s="246">
        <f t="shared" si="10"/>
        <v>890180.62000000011</v>
      </c>
    </row>
    <row r="80" spans="1:40" ht="14.4" thickBot="1" x14ac:dyDescent="0.3">
      <c r="A80" s="234" t="s">
        <v>21</v>
      </c>
      <c r="B80" s="234" t="s">
        <v>22</v>
      </c>
      <c r="C80" s="272">
        <v>3261</v>
      </c>
      <c r="D80" s="273" t="s">
        <v>869</v>
      </c>
      <c r="E80" t="s">
        <v>2662</v>
      </c>
      <c r="F80" s="301">
        <v>408462.92</v>
      </c>
      <c r="G80" s="301">
        <v>53348</v>
      </c>
      <c r="H80" s="301">
        <v>31001.45</v>
      </c>
      <c r="I80">
        <v>347002</v>
      </c>
      <c r="J80">
        <v>366804.41</v>
      </c>
      <c r="N80" s="301">
        <v>0</v>
      </c>
      <c r="Q80">
        <v>-1317799.92</v>
      </c>
      <c r="R80">
        <v>2076384.94</v>
      </c>
      <c r="S80" s="301">
        <v>853993.07</v>
      </c>
      <c r="T80" s="301">
        <v>-98490</v>
      </c>
      <c r="W80" s="301">
        <v>270931.5</v>
      </c>
      <c r="X80" s="301">
        <v>15750</v>
      </c>
      <c r="Y80">
        <v>363660.5</v>
      </c>
      <c r="Z80">
        <v>1440</v>
      </c>
      <c r="AB80">
        <v>202038.61</v>
      </c>
      <c r="AC80">
        <v>33000</v>
      </c>
      <c r="AI80" s="244">
        <f t="shared" si="11"/>
        <v>492812.37</v>
      </c>
      <c r="AJ80" s="251">
        <f t="shared" si="12"/>
        <v>0</v>
      </c>
      <c r="AK80" s="265">
        <f t="shared" si="13"/>
        <v>492812.37</v>
      </c>
      <c r="AL80" s="266">
        <f t="shared" si="14"/>
        <v>1042184.57</v>
      </c>
      <c r="AM80" s="266">
        <f t="shared" si="15"/>
        <v>600139.11</v>
      </c>
      <c r="AN80" s="246">
        <f t="shared" si="10"/>
        <v>442045.45999999996</v>
      </c>
    </row>
    <row r="81" spans="1:40" ht="14.4" thickBot="1" x14ac:dyDescent="0.3">
      <c r="A81" s="234" t="s">
        <v>21</v>
      </c>
      <c r="B81" s="234" t="s">
        <v>22</v>
      </c>
      <c r="C81" s="272">
        <v>2381</v>
      </c>
      <c r="D81" s="273" t="s">
        <v>870</v>
      </c>
      <c r="E81" t="s">
        <v>2663</v>
      </c>
      <c r="F81" s="301">
        <v>464456.25</v>
      </c>
      <c r="G81" s="301">
        <v>0</v>
      </c>
      <c r="H81" s="301">
        <v>183865.48</v>
      </c>
      <c r="I81">
        <v>-210344.77</v>
      </c>
      <c r="J81">
        <v>23506.43</v>
      </c>
      <c r="K81" s="301">
        <v>116070</v>
      </c>
      <c r="M81" s="301">
        <v>70000</v>
      </c>
      <c r="N81" s="301">
        <v>1652</v>
      </c>
      <c r="O81">
        <v>10000</v>
      </c>
      <c r="Q81">
        <v>-1996079.47</v>
      </c>
      <c r="R81">
        <v>1879892.65</v>
      </c>
      <c r="S81" s="301">
        <v>788728.86</v>
      </c>
      <c r="W81" s="301">
        <v>191668</v>
      </c>
      <c r="Y81">
        <v>286955</v>
      </c>
      <c r="AB81">
        <v>163611.46</v>
      </c>
      <c r="AC81">
        <v>61679.94</v>
      </c>
      <c r="AI81" s="244">
        <f t="shared" si="11"/>
        <v>648321.73</v>
      </c>
      <c r="AJ81" s="251">
        <f t="shared" si="12"/>
        <v>187722</v>
      </c>
      <c r="AK81" s="265">
        <f t="shared" si="13"/>
        <v>460599.73</v>
      </c>
      <c r="AL81" s="266">
        <f t="shared" si="14"/>
        <v>980396.86</v>
      </c>
      <c r="AM81" s="266">
        <f t="shared" si="15"/>
        <v>512246.39999999997</v>
      </c>
      <c r="AN81" s="246">
        <f t="shared" si="10"/>
        <v>468150.46</v>
      </c>
    </row>
    <row r="82" spans="1:40" ht="14.4" thickBot="1" x14ac:dyDescent="0.3">
      <c r="A82" s="234" t="s">
        <v>21</v>
      </c>
      <c r="B82" s="234" t="s">
        <v>22</v>
      </c>
      <c r="C82" s="272">
        <v>2712</v>
      </c>
      <c r="D82" s="273" t="s">
        <v>871</v>
      </c>
      <c r="E82" t="s">
        <v>2664</v>
      </c>
      <c r="F82" s="301">
        <v>471679.68</v>
      </c>
      <c r="G82" s="301">
        <v>22752.45</v>
      </c>
      <c r="H82" s="301">
        <v>55516.73</v>
      </c>
      <c r="I82">
        <v>148410.5</v>
      </c>
      <c r="J82">
        <v>402114.32</v>
      </c>
      <c r="K82" s="301">
        <v>-1500</v>
      </c>
      <c r="L82" s="301">
        <v>-20621</v>
      </c>
      <c r="M82" s="301">
        <v>196645</v>
      </c>
      <c r="N82" s="301">
        <v>5774.21</v>
      </c>
      <c r="Q82">
        <v>-1497565.63</v>
      </c>
      <c r="R82">
        <v>1840507.51</v>
      </c>
      <c r="S82" s="301">
        <v>775327.83</v>
      </c>
      <c r="W82" s="301">
        <v>340660</v>
      </c>
      <c r="X82" s="301">
        <v>376943</v>
      </c>
      <c r="Y82">
        <v>452469</v>
      </c>
      <c r="Z82">
        <v>5040</v>
      </c>
      <c r="AB82">
        <v>354197.68</v>
      </c>
      <c r="AC82">
        <v>25323.51</v>
      </c>
      <c r="AI82" s="244">
        <f t="shared" si="11"/>
        <v>549948.86</v>
      </c>
      <c r="AJ82" s="251">
        <f t="shared" si="12"/>
        <v>180298.21</v>
      </c>
      <c r="AK82" s="265">
        <f t="shared" si="13"/>
        <v>369650.65</v>
      </c>
      <c r="AL82" s="266">
        <f t="shared" si="14"/>
        <v>1492930.83</v>
      </c>
      <c r="AM82" s="266">
        <f t="shared" si="15"/>
        <v>837030.19</v>
      </c>
      <c r="AN82" s="246">
        <f t="shared" si="10"/>
        <v>655900.64000000013</v>
      </c>
    </row>
    <row r="83" spans="1:40" ht="14.4" thickBot="1" x14ac:dyDescent="0.3">
      <c r="A83" s="234" t="s">
        <v>21</v>
      </c>
      <c r="B83" s="234" t="s">
        <v>22</v>
      </c>
      <c r="C83" s="272">
        <v>1686</v>
      </c>
      <c r="D83" s="273" t="s">
        <v>872</v>
      </c>
      <c r="E83" t="s">
        <v>2665</v>
      </c>
      <c r="F83" s="301">
        <v>220495.22</v>
      </c>
      <c r="G83" s="301">
        <v>46933</v>
      </c>
      <c r="H83" s="301">
        <v>103722.38</v>
      </c>
      <c r="I83">
        <v>688124.11</v>
      </c>
      <c r="J83">
        <v>20540.86</v>
      </c>
      <c r="L83" s="301">
        <v>3784</v>
      </c>
      <c r="N83" s="301">
        <v>-1610</v>
      </c>
      <c r="Q83">
        <v>-1791643.52</v>
      </c>
      <c r="R83">
        <v>2651073.88</v>
      </c>
      <c r="S83" s="301">
        <v>591038.49</v>
      </c>
      <c r="W83" s="301">
        <v>217065</v>
      </c>
      <c r="X83" s="301">
        <v>32800</v>
      </c>
      <c r="Y83">
        <v>374792</v>
      </c>
      <c r="AB83">
        <v>193150</v>
      </c>
      <c r="AC83">
        <v>17277.18</v>
      </c>
      <c r="AI83" s="244">
        <f t="shared" si="11"/>
        <v>371150.6</v>
      </c>
      <c r="AJ83" s="251">
        <f t="shared" si="12"/>
        <v>2174</v>
      </c>
      <c r="AK83" s="265">
        <f t="shared" si="13"/>
        <v>368976.6</v>
      </c>
      <c r="AL83" s="266">
        <f t="shared" si="14"/>
        <v>840903.49</v>
      </c>
      <c r="AM83" s="266">
        <f t="shared" si="15"/>
        <v>585219.18000000005</v>
      </c>
      <c r="AN83" s="246">
        <f t="shared" si="10"/>
        <v>255684.30999999994</v>
      </c>
    </row>
    <row r="84" spans="1:40" ht="14.4" thickBot="1" x14ac:dyDescent="0.3">
      <c r="A84" s="234" t="s">
        <v>21</v>
      </c>
      <c r="B84" s="234" t="s">
        <v>22</v>
      </c>
      <c r="C84" s="272">
        <v>2512</v>
      </c>
      <c r="D84" s="273" t="s">
        <v>873</v>
      </c>
      <c r="E84" t="s">
        <v>2787</v>
      </c>
      <c r="F84" s="301">
        <v>733772.37</v>
      </c>
      <c r="G84" s="301">
        <v>37615.379999999997</v>
      </c>
      <c r="H84" s="301">
        <v>16401.96</v>
      </c>
      <c r="I84">
        <v>153650.54999999999</v>
      </c>
      <c r="J84">
        <v>18528.650000000001</v>
      </c>
      <c r="K84" s="301">
        <v>2000</v>
      </c>
      <c r="M84" s="301">
        <v>42500</v>
      </c>
      <c r="N84" s="301">
        <v>-77</v>
      </c>
      <c r="O84">
        <v>15000</v>
      </c>
      <c r="Q84">
        <v>-2955638.86</v>
      </c>
      <c r="R84">
        <v>3200752.69</v>
      </c>
      <c r="S84" s="301">
        <v>1004272.53</v>
      </c>
      <c r="W84" s="301">
        <v>201030</v>
      </c>
      <c r="X84" s="301">
        <v>36000</v>
      </c>
      <c r="Y84">
        <v>259730</v>
      </c>
      <c r="AB84">
        <v>196901.35</v>
      </c>
      <c r="AC84">
        <v>71112.09</v>
      </c>
      <c r="AI84" s="244">
        <f t="shared" si="11"/>
        <v>787789.71</v>
      </c>
      <c r="AJ84" s="251">
        <f t="shared" si="12"/>
        <v>44423</v>
      </c>
      <c r="AK84" s="265">
        <f t="shared" si="13"/>
        <v>743366.71</v>
      </c>
      <c r="AL84" s="266">
        <f t="shared" si="14"/>
        <v>1241302.53</v>
      </c>
      <c r="AM84" s="266">
        <f t="shared" si="15"/>
        <v>527743.43999999994</v>
      </c>
      <c r="AN84" s="246">
        <f t="shared" si="10"/>
        <v>713559.09000000008</v>
      </c>
    </row>
    <row r="85" spans="1:40" ht="14.4" thickBot="1" x14ac:dyDescent="0.3">
      <c r="A85" s="234" t="s">
        <v>301</v>
      </c>
      <c r="B85" s="234" t="s">
        <v>32</v>
      </c>
      <c r="C85" s="272">
        <v>3664</v>
      </c>
      <c r="D85" s="273" t="s">
        <v>874</v>
      </c>
      <c r="E85" t="s">
        <v>2666</v>
      </c>
      <c r="F85" s="301">
        <v>831558.11</v>
      </c>
      <c r="G85" s="301">
        <v>29775.3</v>
      </c>
      <c r="H85" s="301">
        <v>59860.78</v>
      </c>
      <c r="I85">
        <v>-49507.44</v>
      </c>
      <c r="J85">
        <v>619505.06000000006</v>
      </c>
      <c r="K85" s="301">
        <v>2040</v>
      </c>
      <c r="N85" s="301">
        <v>795.68</v>
      </c>
      <c r="O85">
        <v>122482</v>
      </c>
      <c r="Q85">
        <v>541143.31000000006</v>
      </c>
      <c r="R85">
        <v>1037408.38</v>
      </c>
      <c r="S85" s="301">
        <v>171229.49</v>
      </c>
      <c r="T85" s="301">
        <v>66970</v>
      </c>
      <c r="W85" s="301">
        <v>282501</v>
      </c>
      <c r="X85" s="301">
        <v>350</v>
      </c>
      <c r="Y85">
        <v>347663</v>
      </c>
      <c r="AB85">
        <v>176250.95</v>
      </c>
      <c r="AC85">
        <v>88674.36</v>
      </c>
      <c r="AG85">
        <v>28191.25</v>
      </c>
      <c r="AI85" s="244">
        <f t="shared" si="11"/>
        <v>921194.19000000006</v>
      </c>
      <c r="AJ85" s="251">
        <f t="shared" si="12"/>
        <v>2835.68</v>
      </c>
      <c r="AK85" s="265">
        <f t="shared" si="13"/>
        <v>918358.51</v>
      </c>
      <c r="AL85" s="266">
        <f t="shared" si="14"/>
        <v>521050.49</v>
      </c>
      <c r="AM85" s="266">
        <f t="shared" si="15"/>
        <v>640779.56000000006</v>
      </c>
      <c r="AN85" s="246">
        <f t="shared" si="10"/>
        <v>-119729.07000000007</v>
      </c>
    </row>
    <row r="86" spans="1:40" ht="14.4" thickBot="1" x14ac:dyDescent="0.3">
      <c r="A86" s="234" t="s">
        <v>301</v>
      </c>
      <c r="B86" s="234" t="s">
        <v>32</v>
      </c>
      <c r="C86" s="272">
        <v>7927</v>
      </c>
      <c r="D86" s="273" t="s">
        <v>875</v>
      </c>
      <c r="E86" t="s">
        <v>2667</v>
      </c>
      <c r="F86" s="301">
        <v>2847728.59</v>
      </c>
      <c r="G86" s="301">
        <v>65929.5</v>
      </c>
      <c r="H86" s="301">
        <v>81856.23</v>
      </c>
      <c r="I86">
        <v>1341730.57</v>
      </c>
      <c r="J86">
        <v>1127628.3</v>
      </c>
      <c r="K86" s="301">
        <v>3000</v>
      </c>
      <c r="N86" s="301">
        <v>175530.39</v>
      </c>
      <c r="Q86">
        <v>1618347.02</v>
      </c>
      <c r="R86">
        <v>3848145.72</v>
      </c>
      <c r="S86" s="301">
        <v>559357.97</v>
      </c>
      <c r="T86" s="301">
        <v>206670</v>
      </c>
      <c r="W86" s="301">
        <v>738794.07</v>
      </c>
      <c r="X86" s="301">
        <v>15254</v>
      </c>
      <c r="Y86">
        <v>940450.07</v>
      </c>
      <c r="Z86">
        <v>6496</v>
      </c>
      <c r="AB86">
        <v>358869.5</v>
      </c>
      <c r="AC86">
        <v>139327.41</v>
      </c>
      <c r="AG86">
        <v>102722</v>
      </c>
      <c r="AI86" s="244">
        <f t="shared" si="11"/>
        <v>2995514.32</v>
      </c>
      <c r="AJ86" s="251">
        <f t="shared" si="12"/>
        <v>178530.39</v>
      </c>
      <c r="AK86" s="265">
        <f t="shared" si="13"/>
        <v>2816983.9299999997</v>
      </c>
      <c r="AL86" s="266">
        <f t="shared" si="14"/>
        <v>1520076.04</v>
      </c>
      <c r="AM86" s="266">
        <f t="shared" si="15"/>
        <v>1547864.9799999997</v>
      </c>
      <c r="AN86" s="246">
        <f t="shared" si="10"/>
        <v>-27788.939999999711</v>
      </c>
    </row>
    <row r="87" spans="1:40" ht="14.4" thickBot="1" x14ac:dyDescent="0.3">
      <c r="A87" s="234" t="s">
        <v>301</v>
      </c>
      <c r="B87" s="234" t="s">
        <v>32</v>
      </c>
      <c r="C87" s="272">
        <v>7609</v>
      </c>
      <c r="D87" s="273" t="s">
        <v>876</v>
      </c>
      <c r="E87" t="s">
        <v>2668</v>
      </c>
      <c r="F87" s="301">
        <v>1590237.85</v>
      </c>
      <c r="G87" s="301">
        <v>33200</v>
      </c>
      <c r="H87" s="301">
        <v>14915.82</v>
      </c>
      <c r="I87">
        <v>1356997.25</v>
      </c>
      <c r="J87">
        <v>512659.02</v>
      </c>
      <c r="K87" s="301">
        <v>2560</v>
      </c>
      <c r="N87" s="301">
        <v>5822.62</v>
      </c>
      <c r="O87">
        <v>228307.35</v>
      </c>
      <c r="Q87">
        <v>1066541.31</v>
      </c>
      <c r="R87">
        <v>2477300.52</v>
      </c>
      <c r="S87" s="301">
        <v>328995.15999999997</v>
      </c>
      <c r="W87" s="301">
        <v>673539</v>
      </c>
      <c r="X87" s="301">
        <v>19500</v>
      </c>
      <c r="Y87">
        <v>871980</v>
      </c>
      <c r="AB87">
        <v>229943.17</v>
      </c>
      <c r="AC87">
        <v>85060.81</v>
      </c>
      <c r="AG87">
        <v>42327</v>
      </c>
      <c r="AI87" s="244">
        <f t="shared" si="11"/>
        <v>1638353.6700000002</v>
      </c>
      <c r="AJ87" s="251">
        <f t="shared" si="12"/>
        <v>8382.619999999999</v>
      </c>
      <c r="AK87" s="265">
        <f t="shared" si="13"/>
        <v>1629971.05</v>
      </c>
      <c r="AL87" s="266">
        <f t="shared" si="14"/>
        <v>1022034.1599999999</v>
      </c>
      <c r="AM87" s="266">
        <f t="shared" si="15"/>
        <v>1229310.98</v>
      </c>
      <c r="AN87" s="246">
        <f t="shared" si="10"/>
        <v>-207276.82000000007</v>
      </c>
    </row>
    <row r="88" spans="1:40" ht="14.4" thickBot="1" x14ac:dyDescent="0.3">
      <c r="A88" s="234" t="s">
        <v>301</v>
      </c>
      <c r="B88" s="234" t="s">
        <v>32</v>
      </c>
      <c r="C88" s="272">
        <v>6471</v>
      </c>
      <c r="D88" s="273" t="s">
        <v>877</v>
      </c>
      <c r="E88" t="s">
        <v>2669</v>
      </c>
      <c r="F88" s="301">
        <v>1917979.56</v>
      </c>
      <c r="G88" s="301">
        <v>139676.95000000001</v>
      </c>
      <c r="H88" s="301">
        <v>104603.17</v>
      </c>
      <c r="I88">
        <v>803023.32</v>
      </c>
      <c r="J88">
        <v>337728.54</v>
      </c>
      <c r="K88" s="301">
        <v>4080</v>
      </c>
      <c r="N88" s="301">
        <v>6207</v>
      </c>
      <c r="O88">
        <v>197068.79999999999</v>
      </c>
      <c r="P88">
        <v>736.99</v>
      </c>
      <c r="Q88">
        <v>1654107.65</v>
      </c>
      <c r="R88">
        <v>1598720.9</v>
      </c>
      <c r="S88" s="301">
        <v>306655.86</v>
      </c>
      <c r="T88" s="301">
        <v>132500</v>
      </c>
      <c r="W88" s="301">
        <v>447998.9</v>
      </c>
      <c r="X88" s="301">
        <v>10500</v>
      </c>
      <c r="Y88">
        <v>601343.9</v>
      </c>
      <c r="Z88">
        <v>4500</v>
      </c>
      <c r="AB88">
        <v>390907.2</v>
      </c>
      <c r="AC88">
        <v>63814.559999999998</v>
      </c>
      <c r="AE88">
        <v>24030.16</v>
      </c>
      <c r="AI88" s="244">
        <f t="shared" si="11"/>
        <v>2162259.6800000002</v>
      </c>
      <c r="AJ88" s="251">
        <f t="shared" si="12"/>
        <v>10287</v>
      </c>
      <c r="AK88" s="265">
        <f t="shared" si="13"/>
        <v>2151972.6800000002</v>
      </c>
      <c r="AL88" s="266">
        <f t="shared" si="14"/>
        <v>897654.76</v>
      </c>
      <c r="AM88" s="266">
        <f t="shared" si="15"/>
        <v>1084595.82</v>
      </c>
      <c r="AN88" s="246">
        <f t="shared" si="10"/>
        <v>-186941.06000000006</v>
      </c>
    </row>
    <row r="89" spans="1:40" ht="14.4" thickBot="1" x14ac:dyDescent="0.3">
      <c r="A89" s="234" t="s">
        <v>301</v>
      </c>
      <c r="B89" s="234" t="s">
        <v>32</v>
      </c>
      <c r="C89" s="272">
        <v>4146</v>
      </c>
      <c r="D89" s="273" t="s">
        <v>878</v>
      </c>
      <c r="E89" t="s">
        <v>2670</v>
      </c>
      <c r="F89" s="301">
        <v>1275826.3</v>
      </c>
      <c r="G89" s="301">
        <v>33284.5</v>
      </c>
      <c r="H89" s="301">
        <v>120212.02</v>
      </c>
      <c r="I89">
        <v>791735.36</v>
      </c>
      <c r="J89">
        <v>336631.21</v>
      </c>
      <c r="K89" s="301">
        <v>2100</v>
      </c>
      <c r="N89" s="301">
        <v>37.58</v>
      </c>
      <c r="O89">
        <v>111983</v>
      </c>
      <c r="Q89">
        <v>904300.33</v>
      </c>
      <c r="R89">
        <v>1677376.63</v>
      </c>
      <c r="S89" s="301">
        <v>252193.35</v>
      </c>
      <c r="W89" s="301">
        <v>364596.2</v>
      </c>
      <c r="X89" s="301">
        <v>9100</v>
      </c>
      <c r="Y89">
        <v>470492.2</v>
      </c>
      <c r="AB89">
        <v>115644.5</v>
      </c>
      <c r="AC89">
        <v>71853</v>
      </c>
      <c r="AG89">
        <v>10908</v>
      </c>
      <c r="AI89" s="244">
        <f t="shared" si="11"/>
        <v>1429322.82</v>
      </c>
      <c r="AJ89" s="251">
        <f t="shared" si="12"/>
        <v>2137.58</v>
      </c>
      <c r="AK89" s="265">
        <f t="shared" si="13"/>
        <v>1427185.24</v>
      </c>
      <c r="AL89" s="266">
        <f t="shared" si="14"/>
        <v>625889.55000000005</v>
      </c>
      <c r="AM89" s="266">
        <f t="shared" si="15"/>
        <v>668897.69999999995</v>
      </c>
      <c r="AN89" s="246">
        <f t="shared" si="10"/>
        <v>-43008.149999999907</v>
      </c>
    </row>
    <row r="90" spans="1:40" ht="14.4" thickBot="1" x14ac:dyDescent="0.3">
      <c r="A90" s="234" t="s">
        <v>301</v>
      </c>
      <c r="B90" s="234" t="s">
        <v>32</v>
      </c>
      <c r="C90" s="272">
        <v>8209</v>
      </c>
      <c r="D90" s="273" t="s">
        <v>879</v>
      </c>
      <c r="E90" t="s">
        <v>2671</v>
      </c>
      <c r="F90" s="301">
        <v>2176493.7400000002</v>
      </c>
      <c r="G90" s="301">
        <v>190141.35</v>
      </c>
      <c r="H90" s="301">
        <v>183983.8</v>
      </c>
      <c r="I90">
        <v>587551.56999999995</v>
      </c>
      <c r="J90">
        <v>578097.39</v>
      </c>
      <c r="K90" s="301">
        <v>0</v>
      </c>
      <c r="N90" s="301">
        <v>277100</v>
      </c>
      <c r="Q90">
        <v>1659484.75</v>
      </c>
      <c r="R90">
        <v>1937621.24</v>
      </c>
      <c r="S90" s="301">
        <v>490836.23</v>
      </c>
      <c r="W90" s="301">
        <v>583257.5</v>
      </c>
      <c r="X90" s="301">
        <v>13800</v>
      </c>
      <c r="Y90">
        <v>744994.5</v>
      </c>
      <c r="Z90">
        <v>1000</v>
      </c>
      <c r="AB90">
        <v>195873.58</v>
      </c>
      <c r="AC90">
        <v>54646.29</v>
      </c>
      <c r="AG90">
        <v>68317.5</v>
      </c>
      <c r="AI90" s="244">
        <f t="shared" si="11"/>
        <v>2550618.89</v>
      </c>
      <c r="AJ90" s="251">
        <f t="shared" si="12"/>
        <v>277100</v>
      </c>
      <c r="AK90" s="265">
        <f t="shared" si="13"/>
        <v>2273518.89</v>
      </c>
      <c r="AL90" s="266">
        <f t="shared" si="14"/>
        <v>1087893.73</v>
      </c>
      <c r="AM90" s="266">
        <f t="shared" si="15"/>
        <v>1064831.8700000001</v>
      </c>
      <c r="AN90" s="246">
        <f t="shared" si="10"/>
        <v>23061.85999999987</v>
      </c>
    </row>
    <row r="91" spans="1:40" ht="14.4" thickBot="1" x14ac:dyDescent="0.3">
      <c r="A91" s="234" t="s">
        <v>301</v>
      </c>
      <c r="B91" s="234" t="s">
        <v>32</v>
      </c>
      <c r="C91" s="272">
        <v>4164</v>
      </c>
      <c r="D91" s="273" t="s">
        <v>880</v>
      </c>
      <c r="E91" t="s">
        <v>2672</v>
      </c>
      <c r="F91" s="301">
        <v>1170490.53</v>
      </c>
      <c r="G91" s="301">
        <v>20606</v>
      </c>
      <c r="H91" s="301">
        <v>85150.1</v>
      </c>
      <c r="I91">
        <v>547888.91</v>
      </c>
      <c r="J91">
        <v>150785.69</v>
      </c>
      <c r="K91" s="301">
        <v>8000</v>
      </c>
      <c r="N91" s="301">
        <v>87107.97</v>
      </c>
      <c r="O91">
        <v>7365</v>
      </c>
      <c r="P91">
        <v>-267452.31</v>
      </c>
      <c r="Q91">
        <v>-2128449.16</v>
      </c>
      <c r="R91">
        <v>4355323.6100000003</v>
      </c>
      <c r="S91" s="301">
        <v>254705.44</v>
      </c>
      <c r="W91" s="301">
        <v>530741</v>
      </c>
      <c r="Y91">
        <v>571754</v>
      </c>
      <c r="AB91">
        <v>119957.87</v>
      </c>
      <c r="AC91">
        <v>33175.26</v>
      </c>
      <c r="AG91">
        <v>39987.25</v>
      </c>
      <c r="AI91" s="244">
        <f t="shared" si="11"/>
        <v>1276246.6300000001</v>
      </c>
      <c r="AJ91" s="251">
        <f t="shared" si="12"/>
        <v>95107.97</v>
      </c>
      <c r="AK91" s="265">
        <f t="shared" si="13"/>
        <v>1181138.6600000001</v>
      </c>
      <c r="AL91" s="266">
        <f t="shared" si="14"/>
        <v>785446.44</v>
      </c>
      <c r="AM91" s="266">
        <f t="shared" si="15"/>
        <v>764874.38</v>
      </c>
      <c r="AN91" s="246">
        <f t="shared" si="10"/>
        <v>20572.059999999939</v>
      </c>
    </row>
    <row r="92" spans="1:40" ht="14.4" thickBot="1" x14ac:dyDescent="0.3">
      <c r="A92" s="234" t="s">
        <v>301</v>
      </c>
      <c r="B92" s="234" t="s">
        <v>32</v>
      </c>
      <c r="C92" s="272">
        <v>5920</v>
      </c>
      <c r="D92" s="273" t="s">
        <v>881</v>
      </c>
      <c r="E92" t="s">
        <v>2673</v>
      </c>
      <c r="F92" s="301">
        <v>1692801.13</v>
      </c>
      <c r="G92" s="301">
        <v>21832.3</v>
      </c>
      <c r="H92" s="301">
        <v>68703.039999999994</v>
      </c>
      <c r="I92">
        <v>703989.21</v>
      </c>
      <c r="J92">
        <v>908569</v>
      </c>
      <c r="K92" s="301">
        <v>48800</v>
      </c>
      <c r="N92" s="301">
        <v>176828.96</v>
      </c>
      <c r="Q92">
        <v>514346.05</v>
      </c>
      <c r="R92">
        <v>2312272.9300000002</v>
      </c>
      <c r="S92" s="301">
        <v>801745.89</v>
      </c>
      <c r="T92" s="301">
        <v>22500</v>
      </c>
      <c r="W92" s="301">
        <v>955810.5</v>
      </c>
      <c r="X92" s="301">
        <v>15343.5</v>
      </c>
      <c r="Y92">
        <v>1016369</v>
      </c>
      <c r="Z92">
        <v>4500</v>
      </c>
      <c r="AB92">
        <v>160220.57999999999</v>
      </c>
      <c r="AC92">
        <v>81613.81</v>
      </c>
      <c r="AG92">
        <v>45993</v>
      </c>
      <c r="AI92" s="244">
        <f t="shared" si="11"/>
        <v>1783336.47</v>
      </c>
      <c r="AJ92" s="251">
        <f t="shared" si="12"/>
        <v>225628.96</v>
      </c>
      <c r="AK92" s="265">
        <f t="shared" si="13"/>
        <v>1557707.51</v>
      </c>
      <c r="AL92" s="266">
        <f t="shared" si="14"/>
        <v>1795399.8900000001</v>
      </c>
      <c r="AM92" s="266">
        <f t="shared" si="15"/>
        <v>1308696.3900000001</v>
      </c>
      <c r="AN92" s="246">
        <f t="shared" si="10"/>
        <v>486703.5</v>
      </c>
    </row>
    <row r="93" spans="1:40" ht="14.4" thickBot="1" x14ac:dyDescent="0.3">
      <c r="A93" s="234" t="s">
        <v>301</v>
      </c>
      <c r="B93" s="234" t="s">
        <v>32</v>
      </c>
      <c r="C93" s="272">
        <v>4614</v>
      </c>
      <c r="D93" s="273" t="s">
        <v>882</v>
      </c>
      <c r="E93" t="s">
        <v>2674</v>
      </c>
      <c r="F93" s="301">
        <v>647823.14</v>
      </c>
      <c r="G93" s="301">
        <v>35018.5</v>
      </c>
      <c r="H93" s="301">
        <v>64425.45</v>
      </c>
      <c r="I93">
        <v>781484.91</v>
      </c>
      <c r="J93">
        <v>387991.51</v>
      </c>
      <c r="K93" s="301">
        <v>14290</v>
      </c>
      <c r="N93" s="301">
        <v>64686.73</v>
      </c>
      <c r="Q93">
        <v>487508.44</v>
      </c>
      <c r="R93">
        <v>1586779.38</v>
      </c>
      <c r="S93" s="301">
        <v>211288.22</v>
      </c>
      <c r="W93" s="301">
        <v>639510</v>
      </c>
      <c r="X93" s="301">
        <v>14210</v>
      </c>
      <c r="Y93">
        <v>739728</v>
      </c>
      <c r="AB93">
        <v>137631.03</v>
      </c>
      <c r="AC93">
        <v>59244.12</v>
      </c>
      <c r="AG93">
        <v>27573.25</v>
      </c>
      <c r="AI93" s="244">
        <f t="shared" si="11"/>
        <v>747267.09</v>
      </c>
      <c r="AJ93" s="251">
        <f t="shared" si="12"/>
        <v>78976.73000000001</v>
      </c>
      <c r="AK93" s="265">
        <f t="shared" si="13"/>
        <v>668290.36</v>
      </c>
      <c r="AL93" s="266">
        <f t="shared" si="14"/>
        <v>865008.22</v>
      </c>
      <c r="AM93" s="266">
        <f t="shared" si="15"/>
        <v>964176.4</v>
      </c>
      <c r="AN93" s="246">
        <f t="shared" si="10"/>
        <v>-99168.180000000051</v>
      </c>
    </row>
    <row r="94" spans="1:40" ht="14.4" thickBot="1" x14ac:dyDescent="0.3">
      <c r="A94" s="234" t="s">
        <v>301</v>
      </c>
      <c r="B94" s="234" t="s">
        <v>32</v>
      </c>
      <c r="C94" s="272">
        <v>6523</v>
      </c>
      <c r="D94" s="273" t="s">
        <v>883</v>
      </c>
      <c r="E94" t="s">
        <v>2675</v>
      </c>
      <c r="F94" s="301">
        <v>902660.22</v>
      </c>
      <c r="G94" s="301">
        <v>20285.3</v>
      </c>
      <c r="H94" s="301">
        <v>91107.02</v>
      </c>
      <c r="I94">
        <v>1339358.3899999999</v>
      </c>
      <c r="J94">
        <v>172949.41</v>
      </c>
      <c r="K94" s="301">
        <v>2760</v>
      </c>
      <c r="M94" s="301">
        <v>79524</v>
      </c>
      <c r="N94" s="301">
        <v>1083.3599999999999</v>
      </c>
      <c r="O94">
        <v>41718</v>
      </c>
      <c r="Q94">
        <v>-1728714.53</v>
      </c>
      <c r="R94">
        <v>4249528.84</v>
      </c>
      <c r="S94" s="301">
        <v>453394.05</v>
      </c>
      <c r="W94" s="301">
        <v>548235.80000000005</v>
      </c>
      <c r="X94" s="301">
        <v>5054</v>
      </c>
      <c r="Y94">
        <v>595177.80000000005</v>
      </c>
      <c r="AB94">
        <v>261988.79</v>
      </c>
      <c r="AC94">
        <v>122457.06</v>
      </c>
      <c r="AG94">
        <v>13632</v>
      </c>
      <c r="AI94" s="244">
        <f t="shared" si="11"/>
        <v>1014052.54</v>
      </c>
      <c r="AJ94" s="251">
        <f t="shared" si="12"/>
        <v>83367.360000000001</v>
      </c>
      <c r="AK94" s="265">
        <f t="shared" si="13"/>
        <v>930685.18</v>
      </c>
      <c r="AL94" s="266">
        <f t="shared" si="14"/>
        <v>1006683.8500000001</v>
      </c>
      <c r="AM94" s="266">
        <f t="shared" si="15"/>
        <v>993255.65000000014</v>
      </c>
      <c r="AN94" s="246">
        <f t="shared" si="10"/>
        <v>13428.199999999953</v>
      </c>
    </row>
    <row r="95" spans="1:40" ht="14.4" thickBot="1" x14ac:dyDescent="0.3">
      <c r="A95" s="234" t="s">
        <v>301</v>
      </c>
      <c r="B95" s="234" t="s">
        <v>32</v>
      </c>
      <c r="C95" s="272">
        <v>4131</v>
      </c>
      <c r="D95" s="273" t="s">
        <v>884</v>
      </c>
      <c r="E95" t="s">
        <v>2676</v>
      </c>
      <c r="F95" s="301">
        <v>1187449.7</v>
      </c>
      <c r="G95" s="301">
        <v>76640</v>
      </c>
      <c r="H95" s="301">
        <v>88290.7</v>
      </c>
      <c r="I95">
        <v>756687.55</v>
      </c>
      <c r="J95">
        <v>354340.24</v>
      </c>
      <c r="K95" s="301">
        <v>35500</v>
      </c>
      <c r="N95" s="301">
        <v>2112.06</v>
      </c>
      <c r="O95">
        <v>100503</v>
      </c>
      <c r="Q95">
        <v>341384.42</v>
      </c>
      <c r="R95">
        <v>1939533.85</v>
      </c>
      <c r="S95" s="301">
        <v>612659.92000000004</v>
      </c>
      <c r="T95" s="301">
        <v>114500</v>
      </c>
      <c r="W95" s="301">
        <v>392857.5</v>
      </c>
      <c r="X95" s="301">
        <v>3500</v>
      </c>
      <c r="Y95">
        <v>529469.5</v>
      </c>
      <c r="AB95">
        <v>229816.05</v>
      </c>
      <c r="AC95">
        <v>69344.350000000006</v>
      </c>
      <c r="AG95">
        <v>207025.8</v>
      </c>
      <c r="AI95" s="244">
        <f t="shared" si="11"/>
        <v>1352380.4</v>
      </c>
      <c r="AJ95" s="251">
        <f t="shared" si="12"/>
        <v>37612.06</v>
      </c>
      <c r="AK95" s="265">
        <f t="shared" si="13"/>
        <v>1314768.3399999999</v>
      </c>
      <c r="AL95" s="266">
        <f t="shared" si="14"/>
        <v>1123517.42</v>
      </c>
      <c r="AM95" s="266">
        <f t="shared" si="15"/>
        <v>1035655.7</v>
      </c>
      <c r="AN95" s="246">
        <f t="shared" si="10"/>
        <v>87861.719999999972</v>
      </c>
    </row>
    <row r="96" spans="1:40" ht="14.4" thickBot="1" x14ac:dyDescent="0.3">
      <c r="A96" s="234" t="s">
        <v>301</v>
      </c>
      <c r="B96" s="234" t="s">
        <v>32</v>
      </c>
      <c r="C96" s="272">
        <v>5378</v>
      </c>
      <c r="D96" s="273" t="s">
        <v>885</v>
      </c>
      <c r="E96" t="s">
        <v>2677</v>
      </c>
      <c r="F96" s="301">
        <v>911415.25</v>
      </c>
      <c r="G96" s="301">
        <v>16995.3</v>
      </c>
      <c r="H96" s="301">
        <v>61542.64</v>
      </c>
      <c r="I96">
        <v>1010207.53</v>
      </c>
      <c r="J96">
        <v>518415.01</v>
      </c>
      <c r="K96" s="301">
        <v>12050</v>
      </c>
      <c r="N96" s="301">
        <v>663.37</v>
      </c>
      <c r="Q96">
        <v>112119.29</v>
      </c>
      <c r="R96">
        <v>2506558.63</v>
      </c>
      <c r="S96" s="301">
        <v>250258.53</v>
      </c>
      <c r="W96" s="301">
        <v>549032</v>
      </c>
      <c r="X96" s="301">
        <v>13050</v>
      </c>
      <c r="Y96">
        <v>666053</v>
      </c>
      <c r="AB96">
        <v>173715.22</v>
      </c>
      <c r="AC96">
        <v>25830.87</v>
      </c>
      <c r="AG96">
        <v>11965</v>
      </c>
      <c r="AI96" s="244">
        <f t="shared" si="11"/>
        <v>989953.19000000006</v>
      </c>
      <c r="AJ96" s="251">
        <f t="shared" si="12"/>
        <v>12713.37</v>
      </c>
      <c r="AK96" s="265">
        <f t="shared" si="13"/>
        <v>977239.82000000007</v>
      </c>
      <c r="AL96" s="266">
        <f t="shared" si="14"/>
        <v>812340.53</v>
      </c>
      <c r="AM96" s="266">
        <f t="shared" si="15"/>
        <v>877564.09</v>
      </c>
      <c r="AN96" s="246">
        <f t="shared" si="10"/>
        <v>-65223.559999999939</v>
      </c>
    </row>
    <row r="97" spans="1:40" ht="14.4" thickBot="1" x14ac:dyDescent="0.3">
      <c r="A97" s="234" t="s">
        <v>301</v>
      </c>
      <c r="B97" s="234" t="s">
        <v>32</v>
      </c>
      <c r="C97" s="272">
        <v>4212</v>
      </c>
      <c r="D97" s="273" t="s">
        <v>886</v>
      </c>
      <c r="E97" t="s">
        <v>2678</v>
      </c>
      <c r="F97" s="301">
        <v>794084.23</v>
      </c>
      <c r="G97" s="301">
        <v>125996.8</v>
      </c>
      <c r="H97" s="301">
        <v>38163.25</v>
      </c>
      <c r="I97">
        <v>2437394.86</v>
      </c>
      <c r="J97">
        <v>883233.36</v>
      </c>
      <c r="K97" s="301">
        <v>8360</v>
      </c>
      <c r="N97" s="301">
        <v>1034.78</v>
      </c>
      <c r="O97">
        <v>0</v>
      </c>
      <c r="Q97">
        <v>3011656.72</v>
      </c>
      <c r="R97">
        <v>1606333.65</v>
      </c>
      <c r="S97" s="301">
        <v>277753.83</v>
      </c>
      <c r="T97" s="301">
        <v>81520</v>
      </c>
      <c r="W97" s="301">
        <v>584460.19999999995</v>
      </c>
      <c r="X97" s="301">
        <v>12962.5</v>
      </c>
      <c r="Y97">
        <v>739713.7</v>
      </c>
      <c r="Z97">
        <v>7500</v>
      </c>
      <c r="AB97">
        <v>264681.74</v>
      </c>
      <c r="AC97">
        <v>107151.42</v>
      </c>
      <c r="AG97">
        <v>38957</v>
      </c>
      <c r="AI97" s="244">
        <f t="shared" si="11"/>
        <v>958244.28</v>
      </c>
      <c r="AJ97" s="251">
        <f t="shared" si="12"/>
        <v>9394.7800000000007</v>
      </c>
      <c r="AK97" s="265">
        <f t="shared" si="13"/>
        <v>948849.5</v>
      </c>
      <c r="AL97" s="266">
        <f t="shared" si="14"/>
        <v>956696.53</v>
      </c>
      <c r="AM97" s="266">
        <f t="shared" si="15"/>
        <v>1158003.8599999999</v>
      </c>
      <c r="AN97" s="246">
        <f t="shared" si="10"/>
        <v>-201307.32999999984</v>
      </c>
    </row>
    <row r="98" spans="1:40" ht="14.4" thickBot="1" x14ac:dyDescent="0.3">
      <c r="A98" s="234" t="s">
        <v>301</v>
      </c>
      <c r="B98" s="234" t="s">
        <v>32</v>
      </c>
      <c r="C98" s="272">
        <v>3326</v>
      </c>
      <c r="D98" s="273" t="s">
        <v>887</v>
      </c>
      <c r="E98" t="s">
        <v>2788</v>
      </c>
      <c r="F98" s="301">
        <v>844679.74</v>
      </c>
      <c r="G98" s="301">
        <v>142319.75</v>
      </c>
      <c r="H98" s="301">
        <v>25445.71</v>
      </c>
      <c r="I98">
        <v>805019.18</v>
      </c>
      <c r="J98">
        <v>858601.27</v>
      </c>
      <c r="K98" s="301">
        <v>43400</v>
      </c>
      <c r="N98" s="301">
        <v>216782.87</v>
      </c>
      <c r="O98">
        <v>52154</v>
      </c>
      <c r="P98">
        <v>-266840.08</v>
      </c>
      <c r="Q98">
        <v>61865.67</v>
      </c>
      <c r="R98">
        <v>2538238.23</v>
      </c>
      <c r="S98" s="301">
        <v>403268.55</v>
      </c>
      <c r="U98" s="301">
        <v>185.67</v>
      </c>
      <c r="W98" s="301">
        <v>269171</v>
      </c>
      <c r="X98" s="301">
        <v>3000</v>
      </c>
      <c r="Y98">
        <v>384542</v>
      </c>
      <c r="AB98">
        <v>121630.28</v>
      </c>
      <c r="AC98">
        <v>54587.55</v>
      </c>
      <c r="AG98">
        <v>19920.5</v>
      </c>
      <c r="AI98" s="244">
        <f t="shared" si="11"/>
        <v>1012445.2</v>
      </c>
      <c r="AJ98" s="251">
        <f t="shared" si="12"/>
        <v>260182.87</v>
      </c>
      <c r="AK98" s="265">
        <f t="shared" si="13"/>
        <v>752262.33</v>
      </c>
      <c r="AL98" s="266">
        <f t="shared" si="14"/>
        <v>675625.22</v>
      </c>
      <c r="AM98" s="266">
        <f t="shared" si="15"/>
        <v>580680.33000000007</v>
      </c>
      <c r="AN98" s="246">
        <f t="shared" si="10"/>
        <v>94944.889999999898</v>
      </c>
    </row>
    <row r="99" spans="1:40" ht="14.4" thickBot="1" x14ac:dyDescent="0.3">
      <c r="A99" s="234" t="s">
        <v>304</v>
      </c>
      <c r="B99" s="234" t="s">
        <v>33</v>
      </c>
      <c r="C99" s="272">
        <v>2523</v>
      </c>
      <c r="D99" s="273" t="s">
        <v>888</v>
      </c>
      <c r="E99" t="s">
        <v>2679</v>
      </c>
      <c r="F99" s="301">
        <v>493761.04</v>
      </c>
      <c r="G99" s="301">
        <v>6797.5</v>
      </c>
      <c r="H99" s="301">
        <v>160980.5</v>
      </c>
      <c r="I99">
        <v>978343.79</v>
      </c>
      <c r="J99">
        <v>242367.92</v>
      </c>
      <c r="K99" s="301">
        <v>0</v>
      </c>
      <c r="N99" s="301">
        <v>11715</v>
      </c>
      <c r="Q99">
        <v>6508.29</v>
      </c>
      <c r="R99">
        <v>1774553.91</v>
      </c>
      <c r="S99" s="301">
        <v>339739.44</v>
      </c>
      <c r="W99" s="301">
        <v>331642.5</v>
      </c>
      <c r="X99" s="301">
        <v>12320</v>
      </c>
      <c r="Y99">
        <v>408357.5</v>
      </c>
      <c r="AB99">
        <v>56323.1</v>
      </c>
      <c r="AC99">
        <v>61335.29</v>
      </c>
      <c r="AG99">
        <v>12612.5</v>
      </c>
      <c r="AI99" s="244">
        <f t="shared" si="11"/>
        <v>661539.04</v>
      </c>
      <c r="AJ99" s="251">
        <f t="shared" si="12"/>
        <v>11715</v>
      </c>
      <c r="AK99" s="265">
        <f t="shared" si="13"/>
        <v>649824.04</v>
      </c>
      <c r="AL99" s="266">
        <f t="shared" si="14"/>
        <v>683701.94</v>
      </c>
      <c r="AM99" s="266">
        <f t="shared" si="15"/>
        <v>538628.39</v>
      </c>
      <c r="AN99" s="246">
        <f t="shared" si="10"/>
        <v>145073.54999999993</v>
      </c>
    </row>
    <row r="100" spans="1:40" ht="14.4" thickBot="1" x14ac:dyDescent="0.3">
      <c r="A100" s="234" t="s">
        <v>304</v>
      </c>
      <c r="B100" s="234" t="s">
        <v>33</v>
      </c>
      <c r="C100" s="272">
        <v>5391</v>
      </c>
      <c r="D100" s="273" t="s">
        <v>889</v>
      </c>
      <c r="E100" t="s">
        <v>2680</v>
      </c>
      <c r="F100" s="301">
        <v>695893.89</v>
      </c>
      <c r="G100" s="301">
        <v>83641.399999999994</v>
      </c>
      <c r="H100" s="301">
        <v>81524.539999999994</v>
      </c>
      <c r="I100">
        <v>167108.81</v>
      </c>
      <c r="J100">
        <v>407669.04</v>
      </c>
      <c r="K100" s="301">
        <v>0</v>
      </c>
      <c r="N100" s="301">
        <v>4915</v>
      </c>
      <c r="Q100">
        <v>-90778.28</v>
      </c>
      <c r="R100">
        <v>1563007.5</v>
      </c>
      <c r="S100" s="301">
        <v>406603.2</v>
      </c>
      <c r="T100" s="301">
        <v>121200</v>
      </c>
      <c r="W100" s="301">
        <v>488164</v>
      </c>
      <c r="Y100">
        <v>577201</v>
      </c>
      <c r="AB100">
        <v>285499.43</v>
      </c>
      <c r="AC100">
        <v>57915.81</v>
      </c>
      <c r="AE100">
        <v>23357.5</v>
      </c>
      <c r="AI100" s="244">
        <f t="shared" si="11"/>
        <v>861059.83000000007</v>
      </c>
      <c r="AJ100" s="251">
        <f t="shared" si="12"/>
        <v>4915</v>
      </c>
      <c r="AK100" s="265">
        <f t="shared" si="13"/>
        <v>856144.83000000007</v>
      </c>
      <c r="AL100" s="266">
        <f t="shared" si="14"/>
        <v>1015967.2</v>
      </c>
      <c r="AM100" s="266">
        <f t="shared" si="15"/>
        <v>943973.74</v>
      </c>
      <c r="AN100" s="246">
        <f t="shared" si="10"/>
        <v>71993.459999999963</v>
      </c>
    </row>
    <row r="101" spans="1:40" ht="14.4" thickBot="1" x14ac:dyDescent="0.3">
      <c r="A101" s="234" t="s">
        <v>304</v>
      </c>
      <c r="B101" s="234" t="s">
        <v>33</v>
      </c>
      <c r="C101" s="272">
        <v>2709</v>
      </c>
      <c r="D101" s="273" t="s">
        <v>890</v>
      </c>
      <c r="E101" t="s">
        <v>2681</v>
      </c>
      <c r="F101" s="301">
        <v>484412.45</v>
      </c>
      <c r="G101" s="301">
        <v>2477</v>
      </c>
      <c r="H101" s="301">
        <v>48227.87</v>
      </c>
      <c r="I101">
        <v>658428.32999999996</v>
      </c>
      <c r="J101">
        <v>523728.71</v>
      </c>
      <c r="K101" s="301">
        <v>2500</v>
      </c>
      <c r="N101" s="301">
        <v>9602.5</v>
      </c>
      <c r="Q101">
        <v>-606791.09</v>
      </c>
      <c r="R101">
        <v>2046781.46</v>
      </c>
      <c r="S101" s="301">
        <v>568292.66</v>
      </c>
      <c r="T101" s="301">
        <v>37500</v>
      </c>
      <c r="W101" s="301">
        <v>354448.5</v>
      </c>
      <c r="X101" s="301">
        <v>32340</v>
      </c>
      <c r="Y101">
        <v>470211.5</v>
      </c>
      <c r="AB101">
        <v>130117.57</v>
      </c>
      <c r="AC101">
        <v>61119.6</v>
      </c>
      <c r="AD101">
        <v>14000</v>
      </c>
      <c r="AG101">
        <v>13071</v>
      </c>
      <c r="AI101" s="244">
        <f t="shared" si="11"/>
        <v>535117.32000000007</v>
      </c>
      <c r="AJ101" s="251">
        <f t="shared" si="12"/>
        <v>12102.5</v>
      </c>
      <c r="AK101" s="265">
        <f t="shared" si="13"/>
        <v>523014.82000000007</v>
      </c>
      <c r="AL101" s="266">
        <f t="shared" si="14"/>
        <v>992581.16</v>
      </c>
      <c r="AM101" s="266">
        <f t="shared" si="15"/>
        <v>688519.67</v>
      </c>
      <c r="AN101" s="246">
        <f t="shared" si="10"/>
        <v>304061.49</v>
      </c>
    </row>
    <row r="102" spans="1:40" ht="14.4" thickBot="1" x14ac:dyDescent="0.3">
      <c r="A102" s="234" t="s">
        <v>304</v>
      </c>
      <c r="B102" s="234" t="s">
        <v>33</v>
      </c>
      <c r="C102" s="272">
        <v>3276</v>
      </c>
      <c r="D102" s="273" t="s">
        <v>891</v>
      </c>
      <c r="E102" t="s">
        <v>2682</v>
      </c>
      <c r="F102" s="301">
        <v>332567.18</v>
      </c>
      <c r="G102" s="301">
        <v>12282</v>
      </c>
      <c r="H102" s="301">
        <v>20260.77</v>
      </c>
      <c r="I102">
        <v>649995.75</v>
      </c>
      <c r="J102">
        <v>477413.02</v>
      </c>
      <c r="K102" s="301">
        <v>0</v>
      </c>
      <c r="N102" s="301">
        <v>0</v>
      </c>
      <c r="Q102">
        <v>-1670740.94</v>
      </c>
      <c r="R102">
        <v>3243756.17</v>
      </c>
      <c r="S102" s="301">
        <v>248547.01</v>
      </c>
      <c r="W102" s="301">
        <v>441136.5</v>
      </c>
      <c r="X102" s="301">
        <v>15200</v>
      </c>
      <c r="Y102">
        <v>534823.5</v>
      </c>
      <c r="AB102">
        <v>83308.600000000006</v>
      </c>
      <c r="AC102">
        <v>78135.42</v>
      </c>
      <c r="AG102">
        <v>5812.5</v>
      </c>
      <c r="AI102" s="244">
        <f t="shared" si="11"/>
        <v>365109.95</v>
      </c>
      <c r="AJ102" s="251">
        <f t="shared" si="12"/>
        <v>0</v>
      </c>
      <c r="AK102" s="265">
        <f t="shared" si="13"/>
        <v>365109.95</v>
      </c>
      <c r="AL102" s="266">
        <f t="shared" si="14"/>
        <v>704883.51</v>
      </c>
      <c r="AM102" s="266">
        <f t="shared" si="15"/>
        <v>702080.02</v>
      </c>
      <c r="AN102" s="246">
        <f t="shared" si="10"/>
        <v>2803.4899999999907</v>
      </c>
    </row>
    <row r="103" spans="1:40" ht="14.4" thickBot="1" x14ac:dyDescent="0.3">
      <c r="A103" s="234" t="s">
        <v>304</v>
      </c>
      <c r="B103" s="234" t="s">
        <v>33</v>
      </c>
      <c r="C103" s="272">
        <v>1694</v>
      </c>
      <c r="D103" s="273" t="s">
        <v>892</v>
      </c>
      <c r="E103" t="s">
        <v>2683</v>
      </c>
      <c r="F103" s="301">
        <v>365938.58</v>
      </c>
      <c r="G103" s="301">
        <v>14803.5</v>
      </c>
      <c r="H103" s="301">
        <v>29295.040000000001</v>
      </c>
      <c r="I103">
        <v>425210.43</v>
      </c>
      <c r="J103">
        <v>430997.87</v>
      </c>
      <c r="K103" s="301">
        <v>3000</v>
      </c>
      <c r="N103" s="301">
        <v>4915</v>
      </c>
      <c r="Q103">
        <v>1109163.47</v>
      </c>
      <c r="S103" s="301">
        <v>399794.02</v>
      </c>
      <c r="W103" s="301">
        <v>240313.5</v>
      </c>
      <c r="X103" s="301">
        <v>10000</v>
      </c>
      <c r="Y103">
        <v>298748.5</v>
      </c>
      <c r="AB103">
        <v>82833.69</v>
      </c>
      <c r="AC103">
        <v>57540.38</v>
      </c>
      <c r="AG103">
        <v>7618</v>
      </c>
      <c r="AI103" s="244">
        <f t="shared" si="11"/>
        <v>410037.12</v>
      </c>
      <c r="AJ103" s="251">
        <f t="shared" si="12"/>
        <v>7915</v>
      </c>
      <c r="AK103" s="265">
        <f t="shared" si="13"/>
        <v>402122.12</v>
      </c>
      <c r="AL103" s="266">
        <f t="shared" si="14"/>
        <v>650107.52</v>
      </c>
      <c r="AM103" s="266">
        <f t="shared" si="15"/>
        <v>446740.57</v>
      </c>
      <c r="AN103" s="246">
        <f t="shared" si="10"/>
        <v>203366.95</v>
      </c>
    </row>
    <row r="104" spans="1:40" ht="14.4" thickBot="1" x14ac:dyDescent="0.3">
      <c r="A104" s="234" t="s">
        <v>304</v>
      </c>
      <c r="B104" s="234" t="s">
        <v>33</v>
      </c>
      <c r="C104" s="272">
        <v>2072</v>
      </c>
      <c r="D104" s="273" t="s">
        <v>893</v>
      </c>
      <c r="E104" t="s">
        <v>2789</v>
      </c>
      <c r="F104" s="301">
        <v>272221.17</v>
      </c>
      <c r="G104" s="301">
        <v>35876.5</v>
      </c>
      <c r="H104" s="301">
        <v>41099.660000000003</v>
      </c>
      <c r="I104">
        <v>569594.65</v>
      </c>
      <c r="J104">
        <v>420737.36</v>
      </c>
      <c r="K104" s="301">
        <v>500</v>
      </c>
      <c r="L104" s="301">
        <v>0</v>
      </c>
      <c r="M104" s="301">
        <v>10600</v>
      </c>
      <c r="N104" s="301">
        <v>662</v>
      </c>
      <c r="Q104">
        <v>-513728.67</v>
      </c>
      <c r="R104">
        <v>1695120.4</v>
      </c>
      <c r="S104" s="301">
        <v>342399.48</v>
      </c>
      <c r="W104" s="301">
        <v>370945</v>
      </c>
      <c r="Y104">
        <v>412778</v>
      </c>
      <c r="AB104">
        <v>42666.44</v>
      </c>
      <c r="AC104">
        <v>57905.43</v>
      </c>
      <c r="AG104">
        <v>6319</v>
      </c>
      <c r="AI104" s="244">
        <f t="shared" si="11"/>
        <v>349197.32999999996</v>
      </c>
      <c r="AJ104" s="251">
        <f t="shared" si="12"/>
        <v>11762</v>
      </c>
      <c r="AK104" s="265">
        <f t="shared" si="13"/>
        <v>337435.32999999996</v>
      </c>
      <c r="AL104" s="266">
        <f t="shared" si="14"/>
        <v>713344.48</v>
      </c>
      <c r="AM104" s="266">
        <f t="shared" si="15"/>
        <v>519668.87</v>
      </c>
      <c r="AN104" s="246">
        <f t="shared" si="10"/>
        <v>193675.61</v>
      </c>
    </row>
    <row r="105" spans="1:40" ht="14.4" thickBot="1" x14ac:dyDescent="0.3">
      <c r="A105" s="234" t="s">
        <v>23</v>
      </c>
      <c r="B105" s="234" t="s">
        <v>24</v>
      </c>
      <c r="C105" s="272">
        <v>2599</v>
      </c>
      <c r="D105" s="273" t="s">
        <v>894</v>
      </c>
      <c r="E105" t="s">
        <v>2684</v>
      </c>
      <c r="F105" s="301">
        <v>373638.21</v>
      </c>
      <c r="G105" s="301">
        <v>12168.5</v>
      </c>
      <c r="H105" s="301">
        <v>54029.25</v>
      </c>
      <c r="I105">
        <v>529671.74</v>
      </c>
      <c r="J105">
        <v>285077.21000000002</v>
      </c>
      <c r="K105" s="301">
        <v>3000</v>
      </c>
      <c r="N105" s="301">
        <v>2631.49</v>
      </c>
      <c r="Q105">
        <v>-192047.28</v>
      </c>
      <c r="R105">
        <v>1187793.3799999999</v>
      </c>
      <c r="S105" s="301">
        <v>531662.42000000004</v>
      </c>
      <c r="W105" s="301">
        <v>308830</v>
      </c>
      <c r="Y105">
        <v>371437</v>
      </c>
      <c r="AB105">
        <v>126721.13</v>
      </c>
      <c r="AC105">
        <v>34837.769999999997</v>
      </c>
      <c r="AI105" s="244">
        <f t="shared" si="11"/>
        <v>439835.96</v>
      </c>
      <c r="AJ105" s="251">
        <f t="shared" si="12"/>
        <v>5631.49</v>
      </c>
      <c r="AK105" s="265">
        <f t="shared" si="13"/>
        <v>434204.47000000003</v>
      </c>
      <c r="AL105" s="266">
        <f t="shared" si="14"/>
        <v>840492.42</v>
      </c>
      <c r="AM105" s="266">
        <f t="shared" si="15"/>
        <v>532995.9</v>
      </c>
      <c r="AN105" s="246">
        <f t="shared" si="10"/>
        <v>307496.52</v>
      </c>
    </row>
    <row r="106" spans="1:40" ht="14.4" thickBot="1" x14ac:dyDescent="0.3">
      <c r="A106" s="234" t="s">
        <v>23</v>
      </c>
      <c r="B106" s="234" t="s">
        <v>24</v>
      </c>
      <c r="C106" s="272">
        <v>7351</v>
      </c>
      <c r="D106" s="273" t="s">
        <v>895</v>
      </c>
      <c r="E106" t="s">
        <v>2685</v>
      </c>
      <c r="F106" s="301">
        <v>613902.4</v>
      </c>
      <c r="G106" s="301">
        <v>6664</v>
      </c>
      <c r="H106" s="301">
        <v>151154.34</v>
      </c>
      <c r="I106">
        <v>-1454801.59</v>
      </c>
      <c r="J106">
        <v>913871.28</v>
      </c>
      <c r="K106" s="301">
        <v>22446.560000000001</v>
      </c>
      <c r="N106" s="301">
        <v>10062.75</v>
      </c>
      <c r="Q106">
        <v>-4220122.13</v>
      </c>
      <c r="R106">
        <v>4005245.62</v>
      </c>
      <c r="S106" s="301">
        <v>1108803.54</v>
      </c>
      <c r="W106" s="301">
        <v>489420</v>
      </c>
      <c r="Y106">
        <v>663795</v>
      </c>
      <c r="AB106">
        <v>323658.67</v>
      </c>
      <c r="AC106">
        <v>91945.99</v>
      </c>
      <c r="AG106">
        <v>42746.25</v>
      </c>
      <c r="AI106" s="244">
        <f t="shared" si="11"/>
        <v>771720.74</v>
      </c>
      <c r="AJ106" s="251">
        <f t="shared" si="12"/>
        <v>32509.31</v>
      </c>
      <c r="AK106" s="265">
        <f t="shared" si="13"/>
        <v>739211.42999999993</v>
      </c>
      <c r="AL106" s="266">
        <f t="shared" si="14"/>
        <v>1598223.54</v>
      </c>
      <c r="AM106" s="266">
        <f t="shared" si="15"/>
        <v>1122145.9099999999</v>
      </c>
      <c r="AN106" s="246">
        <f t="shared" si="10"/>
        <v>476077.63000000012</v>
      </c>
    </row>
    <row r="107" spans="1:40" ht="14.4" thickBot="1" x14ac:dyDescent="0.3">
      <c r="A107" s="234" t="s">
        <v>23</v>
      </c>
      <c r="B107" s="234" t="s">
        <v>24</v>
      </c>
      <c r="C107" s="272">
        <v>6204</v>
      </c>
      <c r="D107" s="273" t="s">
        <v>896</v>
      </c>
      <c r="E107" t="s">
        <v>2686</v>
      </c>
      <c r="F107" s="301">
        <v>488214.55</v>
      </c>
      <c r="G107" s="301">
        <v>51565.5</v>
      </c>
      <c r="H107" s="301">
        <v>43599.93</v>
      </c>
      <c r="I107">
        <v>1008721.94</v>
      </c>
      <c r="J107">
        <v>930650.06</v>
      </c>
      <c r="M107" s="301">
        <v>251050</v>
      </c>
      <c r="N107" s="301">
        <v>669.64</v>
      </c>
      <c r="Q107">
        <v>-228666.95</v>
      </c>
      <c r="R107">
        <v>2324775.44</v>
      </c>
      <c r="S107" s="301">
        <v>882094.19</v>
      </c>
      <c r="W107" s="301">
        <v>708840</v>
      </c>
      <c r="Y107">
        <v>841490</v>
      </c>
      <c r="AB107">
        <v>415712.24</v>
      </c>
      <c r="AC107">
        <v>127790.35</v>
      </c>
      <c r="AG107">
        <v>21172.75</v>
      </c>
      <c r="AI107" s="244">
        <f t="shared" si="11"/>
        <v>583379.9800000001</v>
      </c>
      <c r="AJ107" s="251">
        <f t="shared" si="12"/>
        <v>251719.64</v>
      </c>
      <c r="AK107" s="265">
        <f t="shared" si="13"/>
        <v>331660.34000000008</v>
      </c>
      <c r="AL107" s="266">
        <f t="shared" si="14"/>
        <v>1590934.19</v>
      </c>
      <c r="AM107" s="266">
        <f t="shared" si="15"/>
        <v>1406165.34</v>
      </c>
      <c r="AN107" s="246">
        <f t="shared" si="10"/>
        <v>184768.84999999986</v>
      </c>
    </row>
    <row r="108" spans="1:40" ht="14.4" thickBot="1" x14ac:dyDescent="0.3">
      <c r="A108" s="234" t="s">
        <v>23</v>
      </c>
      <c r="B108" s="234" t="s">
        <v>24</v>
      </c>
      <c r="C108" s="272">
        <v>5587</v>
      </c>
      <c r="D108" s="273" t="s">
        <v>897</v>
      </c>
      <c r="E108" t="s">
        <v>2687</v>
      </c>
      <c r="F108" s="301">
        <v>611484.79</v>
      </c>
      <c r="G108" s="301">
        <v>56152.25</v>
      </c>
      <c r="H108" s="301">
        <v>75963.19</v>
      </c>
      <c r="I108">
        <v>773466.3</v>
      </c>
      <c r="J108">
        <v>1082316.67</v>
      </c>
      <c r="K108" s="301">
        <v>4900</v>
      </c>
      <c r="M108" s="301">
        <v>52776</v>
      </c>
      <c r="N108" s="301">
        <v>485.22</v>
      </c>
      <c r="Q108">
        <v>-1441459.5</v>
      </c>
      <c r="R108">
        <v>2620032.73</v>
      </c>
      <c r="S108" s="301">
        <v>1705504.84</v>
      </c>
      <c r="W108" s="301">
        <v>409040</v>
      </c>
      <c r="X108" s="301">
        <v>133200</v>
      </c>
      <c r="Y108">
        <v>627853</v>
      </c>
      <c r="AB108">
        <v>182382.97</v>
      </c>
      <c r="AC108">
        <v>71750.42</v>
      </c>
      <c r="AG108">
        <v>38220</v>
      </c>
      <c r="AI108" s="244">
        <f t="shared" si="11"/>
        <v>743600.23</v>
      </c>
      <c r="AJ108" s="251">
        <f t="shared" si="12"/>
        <v>58161.22</v>
      </c>
      <c r="AK108" s="265">
        <f t="shared" si="13"/>
        <v>685439.01</v>
      </c>
      <c r="AL108" s="266">
        <f t="shared" si="14"/>
        <v>2247744.84</v>
      </c>
      <c r="AM108" s="266">
        <f t="shared" si="15"/>
        <v>920206.39</v>
      </c>
      <c r="AN108" s="246">
        <f t="shared" si="10"/>
        <v>1327538.4499999997</v>
      </c>
    </row>
    <row r="109" spans="1:40" ht="14.4" thickBot="1" x14ac:dyDescent="0.3">
      <c r="A109" s="234" t="s">
        <v>309</v>
      </c>
      <c r="B109" s="234" t="s">
        <v>34</v>
      </c>
      <c r="C109" s="272">
        <v>3439</v>
      </c>
      <c r="D109" s="273" t="s">
        <v>898</v>
      </c>
      <c r="E109" t="s">
        <v>2688</v>
      </c>
      <c r="F109" s="301">
        <v>1081258.8799999999</v>
      </c>
      <c r="G109" s="301">
        <v>3255</v>
      </c>
      <c r="H109" s="301">
        <v>79518.8</v>
      </c>
      <c r="I109">
        <v>8467.75</v>
      </c>
      <c r="J109">
        <v>158538.76</v>
      </c>
      <c r="K109" s="301">
        <v>150000</v>
      </c>
      <c r="L109" s="301">
        <v>4680</v>
      </c>
      <c r="M109" s="301">
        <v>15020</v>
      </c>
      <c r="N109" s="301">
        <v>4680</v>
      </c>
      <c r="O109">
        <v>103000</v>
      </c>
      <c r="Q109">
        <v>-203480.12</v>
      </c>
      <c r="R109">
        <v>961037.76</v>
      </c>
      <c r="S109" s="301">
        <v>1343686.33</v>
      </c>
      <c r="T109" s="301">
        <v>6000</v>
      </c>
      <c r="W109" s="301">
        <v>350175</v>
      </c>
      <c r="X109" s="301">
        <v>4507.92</v>
      </c>
      <c r="Y109">
        <v>495293</v>
      </c>
      <c r="AB109">
        <v>433092.26</v>
      </c>
      <c r="AC109">
        <v>23214.85</v>
      </c>
      <c r="AD109">
        <v>303640</v>
      </c>
      <c r="AG109">
        <v>46387.4</v>
      </c>
      <c r="AI109" s="244">
        <f t="shared" si="11"/>
        <v>1164032.68</v>
      </c>
      <c r="AJ109" s="251">
        <f t="shared" si="12"/>
        <v>174380</v>
      </c>
      <c r="AK109" s="265">
        <f t="shared" si="13"/>
        <v>989652.67999999993</v>
      </c>
      <c r="AL109" s="266">
        <f t="shared" si="14"/>
        <v>1704369.25</v>
      </c>
      <c r="AM109" s="266">
        <f t="shared" si="15"/>
        <v>1301627.5099999998</v>
      </c>
      <c r="AN109" s="246">
        <f t="shared" si="10"/>
        <v>402741.74000000022</v>
      </c>
    </row>
    <row r="110" spans="1:40" ht="14.4" thickBot="1" x14ac:dyDescent="0.3">
      <c r="A110" s="234" t="s">
        <v>309</v>
      </c>
      <c r="B110" s="234" t="s">
        <v>34</v>
      </c>
      <c r="C110" s="272">
        <v>2930</v>
      </c>
      <c r="D110" s="273" t="s">
        <v>899</v>
      </c>
      <c r="E110" t="s">
        <v>2689</v>
      </c>
      <c r="F110" s="301">
        <v>564116.01</v>
      </c>
      <c r="G110" s="301">
        <v>13809</v>
      </c>
      <c r="H110" s="301">
        <v>187831.72</v>
      </c>
      <c r="I110">
        <v>2</v>
      </c>
      <c r="J110">
        <v>347038.92</v>
      </c>
      <c r="K110" s="301">
        <v>0</v>
      </c>
      <c r="M110" s="301">
        <v>13830</v>
      </c>
      <c r="N110" s="301">
        <v>238.04</v>
      </c>
      <c r="O110">
        <v>559100</v>
      </c>
      <c r="Q110">
        <v>-455499.15</v>
      </c>
      <c r="R110">
        <v>852668.5</v>
      </c>
      <c r="S110" s="301">
        <v>391134.45</v>
      </c>
      <c r="T110" s="301">
        <v>52560</v>
      </c>
      <c r="W110" s="301">
        <v>395125.5</v>
      </c>
      <c r="X110" s="301">
        <v>7026.64</v>
      </c>
      <c r="Y110">
        <v>487486.5</v>
      </c>
      <c r="AB110">
        <v>125779.92</v>
      </c>
      <c r="AC110">
        <v>17827.07</v>
      </c>
      <c r="AG110">
        <v>1342</v>
      </c>
      <c r="AI110" s="244">
        <f t="shared" si="11"/>
        <v>765756.73</v>
      </c>
      <c r="AJ110" s="251">
        <f t="shared" si="12"/>
        <v>14068.04</v>
      </c>
      <c r="AK110" s="265">
        <f t="shared" si="13"/>
        <v>751688.69</v>
      </c>
      <c r="AL110" s="266">
        <f t="shared" si="14"/>
        <v>845846.59</v>
      </c>
      <c r="AM110" s="266">
        <f t="shared" si="15"/>
        <v>632435.49</v>
      </c>
      <c r="AN110" s="246">
        <f t="shared" si="10"/>
        <v>213411.09999999998</v>
      </c>
    </row>
    <row r="111" spans="1:40" ht="14.4" thickBot="1" x14ac:dyDescent="0.3">
      <c r="A111" s="234" t="s">
        <v>309</v>
      </c>
      <c r="B111" s="234" t="s">
        <v>34</v>
      </c>
      <c r="C111" s="272">
        <v>1981</v>
      </c>
      <c r="D111" s="273" t="s">
        <v>900</v>
      </c>
      <c r="E111" t="s">
        <v>2690</v>
      </c>
      <c r="F111" s="301">
        <v>640725.68999999994</v>
      </c>
      <c r="G111" s="301">
        <v>128154.7</v>
      </c>
      <c r="H111" s="301">
        <v>123397.17</v>
      </c>
      <c r="I111">
        <v>493452.77</v>
      </c>
      <c r="J111">
        <v>185151.83</v>
      </c>
      <c r="K111" s="301">
        <v>0</v>
      </c>
      <c r="M111" s="301">
        <v>3130</v>
      </c>
      <c r="N111" s="301">
        <v>891.64</v>
      </c>
      <c r="O111">
        <v>253485</v>
      </c>
      <c r="Q111">
        <v>-781525.36</v>
      </c>
      <c r="R111">
        <v>1993338.97</v>
      </c>
      <c r="S111" s="301">
        <v>502277.44</v>
      </c>
      <c r="W111" s="301">
        <v>420336</v>
      </c>
      <c r="X111" s="301">
        <v>8962.7199999999993</v>
      </c>
      <c r="Y111">
        <v>502208</v>
      </c>
      <c r="AB111">
        <v>123205</v>
      </c>
      <c r="AC111">
        <v>27329.37</v>
      </c>
      <c r="AG111">
        <v>112493.18</v>
      </c>
      <c r="AI111" s="244">
        <f t="shared" si="11"/>
        <v>892277.55999999994</v>
      </c>
      <c r="AJ111" s="251">
        <f t="shared" si="12"/>
        <v>4021.64</v>
      </c>
      <c r="AK111" s="265">
        <f t="shared" si="13"/>
        <v>888255.91999999993</v>
      </c>
      <c r="AL111" s="266">
        <f t="shared" si="14"/>
        <v>931576.15999999992</v>
      </c>
      <c r="AM111" s="266">
        <f t="shared" si="15"/>
        <v>765235.55</v>
      </c>
      <c r="AN111" s="246">
        <f t="shared" si="10"/>
        <v>166340.60999999987</v>
      </c>
    </row>
    <row r="112" spans="1:40" ht="14.4" thickBot="1" x14ac:dyDescent="0.3">
      <c r="A112" s="234" t="s">
        <v>309</v>
      </c>
      <c r="B112" s="234" t="s">
        <v>34</v>
      </c>
      <c r="C112" s="272">
        <v>1907</v>
      </c>
      <c r="D112" s="273" t="s">
        <v>901</v>
      </c>
      <c r="E112" t="s">
        <v>2691</v>
      </c>
      <c r="F112" s="301">
        <v>470128.79</v>
      </c>
      <c r="G112" s="301">
        <v>163765.82999999999</v>
      </c>
      <c r="H112" s="301">
        <v>186211.88</v>
      </c>
      <c r="I112">
        <v>5</v>
      </c>
      <c r="J112">
        <v>153358.37</v>
      </c>
      <c r="K112" s="301">
        <v>0</v>
      </c>
      <c r="M112" s="301">
        <v>10580</v>
      </c>
      <c r="N112" s="301">
        <v>1588.51</v>
      </c>
      <c r="O112">
        <v>196076</v>
      </c>
      <c r="Q112">
        <v>-2555317.38</v>
      </c>
      <c r="R112">
        <v>3276385.87</v>
      </c>
      <c r="S112" s="301">
        <v>497495.17</v>
      </c>
      <c r="W112" s="301">
        <v>310989</v>
      </c>
      <c r="X112" s="301">
        <v>1440</v>
      </c>
      <c r="Y112">
        <v>419842</v>
      </c>
      <c r="AB112">
        <v>224971.46</v>
      </c>
      <c r="AC112">
        <v>8238.99</v>
      </c>
      <c r="AG112">
        <v>9092.17</v>
      </c>
      <c r="AI112" s="244">
        <f t="shared" si="11"/>
        <v>820106.5</v>
      </c>
      <c r="AJ112" s="251">
        <f t="shared" si="12"/>
        <v>12168.51</v>
      </c>
      <c r="AK112" s="265">
        <f t="shared" si="13"/>
        <v>807937.99</v>
      </c>
      <c r="AL112" s="266">
        <f t="shared" si="14"/>
        <v>809924.16999999993</v>
      </c>
      <c r="AM112" s="266">
        <f t="shared" si="15"/>
        <v>662144.62</v>
      </c>
      <c r="AN112" s="246">
        <f t="shared" si="10"/>
        <v>147779.54999999993</v>
      </c>
    </row>
    <row r="113" spans="1:40" ht="14.4" thickBot="1" x14ac:dyDescent="0.3">
      <c r="A113" s="234" t="s">
        <v>309</v>
      </c>
      <c r="B113" s="234" t="s">
        <v>34</v>
      </c>
      <c r="C113" s="272">
        <v>3127</v>
      </c>
      <c r="D113" s="273" t="s">
        <v>902</v>
      </c>
      <c r="E113" t="s">
        <v>2692</v>
      </c>
      <c r="F113" s="301">
        <v>387778.65</v>
      </c>
      <c r="G113" s="301">
        <v>5665.14</v>
      </c>
      <c r="H113" s="301">
        <v>362754.53</v>
      </c>
      <c r="I113">
        <v>570861.61</v>
      </c>
      <c r="J113">
        <v>519915.05</v>
      </c>
      <c r="K113" s="301">
        <v>0</v>
      </c>
      <c r="N113" s="301">
        <v>40.19</v>
      </c>
      <c r="O113">
        <v>170900</v>
      </c>
      <c r="Q113">
        <v>-2028687.29</v>
      </c>
      <c r="R113">
        <v>3690825.96</v>
      </c>
      <c r="S113" s="301">
        <v>382852.85</v>
      </c>
      <c r="W113" s="301">
        <v>427633.5</v>
      </c>
      <c r="X113" s="301">
        <v>17502.259999999998</v>
      </c>
      <c r="Y113">
        <v>514768.5</v>
      </c>
      <c r="AB113">
        <v>134892.63</v>
      </c>
      <c r="AC113">
        <v>88031.63</v>
      </c>
      <c r="AG113">
        <v>6421.08</v>
      </c>
      <c r="AI113" s="244">
        <f t="shared" si="11"/>
        <v>756198.32000000007</v>
      </c>
      <c r="AJ113" s="251">
        <f t="shared" si="12"/>
        <v>40.19</v>
      </c>
      <c r="AK113" s="265">
        <f t="shared" si="13"/>
        <v>756158.13000000012</v>
      </c>
      <c r="AL113" s="266">
        <f t="shared" si="14"/>
        <v>827988.61</v>
      </c>
      <c r="AM113" s="266">
        <f t="shared" si="15"/>
        <v>744113.84</v>
      </c>
      <c r="AN113" s="246">
        <f t="shared" si="10"/>
        <v>83874.770000000019</v>
      </c>
    </row>
    <row r="114" spans="1:40" ht="14.4" thickBot="1" x14ac:dyDescent="0.3">
      <c r="A114" s="234" t="s">
        <v>309</v>
      </c>
      <c r="B114" s="234" t="s">
        <v>34</v>
      </c>
      <c r="C114" s="272">
        <v>2860</v>
      </c>
      <c r="D114" s="273" t="s">
        <v>903</v>
      </c>
      <c r="E114" t="s">
        <v>2693</v>
      </c>
      <c r="F114" s="301">
        <v>957440.04</v>
      </c>
      <c r="G114" s="301">
        <v>19921.29</v>
      </c>
      <c r="H114" s="301">
        <v>269756.44</v>
      </c>
      <c r="I114">
        <v>126100.69</v>
      </c>
      <c r="J114">
        <v>302101.03000000003</v>
      </c>
      <c r="K114" s="301">
        <v>0</v>
      </c>
      <c r="M114" s="301">
        <v>3590</v>
      </c>
      <c r="N114" s="301">
        <v>0</v>
      </c>
      <c r="O114">
        <v>135650</v>
      </c>
      <c r="Q114">
        <v>-474652.86</v>
      </c>
      <c r="R114">
        <v>1854865.59</v>
      </c>
      <c r="S114" s="301">
        <v>461054.11</v>
      </c>
      <c r="W114" s="301">
        <v>256840.5</v>
      </c>
      <c r="X114" s="301">
        <v>11016.64</v>
      </c>
      <c r="Y114">
        <v>368720.5</v>
      </c>
      <c r="AB114">
        <v>92268.21</v>
      </c>
      <c r="AC114">
        <v>21167.78</v>
      </c>
      <c r="AG114">
        <v>20690.599999999999</v>
      </c>
      <c r="AI114" s="244">
        <f t="shared" si="11"/>
        <v>1247117.77</v>
      </c>
      <c r="AJ114" s="251">
        <f t="shared" si="12"/>
        <v>3590</v>
      </c>
      <c r="AK114" s="265">
        <f t="shared" si="13"/>
        <v>1243527.77</v>
      </c>
      <c r="AL114" s="266">
        <f t="shared" si="14"/>
        <v>728911.25</v>
      </c>
      <c r="AM114" s="266">
        <f t="shared" si="15"/>
        <v>502847.08999999997</v>
      </c>
      <c r="AN114" s="246">
        <f t="shared" si="10"/>
        <v>226064.16000000003</v>
      </c>
    </row>
    <row r="115" spans="1:40" ht="14.4" thickBot="1" x14ac:dyDescent="0.3">
      <c r="A115" s="234" t="s">
        <v>309</v>
      </c>
      <c r="B115" s="234" t="s">
        <v>34</v>
      </c>
      <c r="C115" s="272">
        <v>3321</v>
      </c>
      <c r="D115" s="273" t="s">
        <v>904</v>
      </c>
      <c r="E115" t="s">
        <v>2694</v>
      </c>
      <c r="F115" s="301">
        <v>974521.3</v>
      </c>
      <c r="G115" s="301">
        <v>53493.5</v>
      </c>
      <c r="H115" s="301">
        <v>461069.13</v>
      </c>
      <c r="I115">
        <v>178960.11</v>
      </c>
      <c r="J115">
        <v>794506.06</v>
      </c>
      <c r="K115" s="301">
        <v>0</v>
      </c>
      <c r="M115" s="301">
        <v>5000</v>
      </c>
      <c r="N115" s="301">
        <v>668.22</v>
      </c>
      <c r="O115">
        <v>468674.8</v>
      </c>
      <c r="Q115">
        <v>43365.43</v>
      </c>
      <c r="R115">
        <v>1808375.97</v>
      </c>
      <c r="S115" s="301">
        <v>476950.15</v>
      </c>
      <c r="W115" s="301">
        <v>391419</v>
      </c>
      <c r="X115" s="301">
        <v>9711.6</v>
      </c>
      <c r="Y115">
        <v>504482</v>
      </c>
      <c r="AB115">
        <v>79883.460000000006</v>
      </c>
      <c r="AC115">
        <v>62479.21</v>
      </c>
      <c r="AG115">
        <v>4241.7</v>
      </c>
      <c r="AI115" s="244">
        <f t="shared" si="11"/>
        <v>1489083.9300000002</v>
      </c>
      <c r="AJ115" s="251">
        <f t="shared" si="12"/>
        <v>5668.22</v>
      </c>
      <c r="AK115" s="265">
        <f t="shared" si="13"/>
        <v>1483415.7100000002</v>
      </c>
      <c r="AL115" s="266">
        <f t="shared" si="14"/>
        <v>878080.75</v>
      </c>
      <c r="AM115" s="266">
        <f t="shared" si="15"/>
        <v>651086.36999999988</v>
      </c>
      <c r="AN115" s="246">
        <f t="shared" si="10"/>
        <v>226994.38000000012</v>
      </c>
    </row>
    <row r="116" spans="1:40" ht="14.4" thickBot="1" x14ac:dyDescent="0.3">
      <c r="A116" s="234" t="s">
        <v>309</v>
      </c>
      <c r="B116" s="234" t="s">
        <v>34</v>
      </c>
      <c r="C116" s="272">
        <v>3558</v>
      </c>
      <c r="D116" s="273" t="s">
        <v>905</v>
      </c>
      <c r="E116" t="s">
        <v>2695</v>
      </c>
      <c r="F116" s="301">
        <v>1280055.49</v>
      </c>
      <c r="G116" s="301">
        <v>40752.019999999997</v>
      </c>
      <c r="H116" s="301">
        <v>388975.04</v>
      </c>
      <c r="I116">
        <v>289758.92</v>
      </c>
      <c r="J116">
        <v>381379.6</v>
      </c>
      <c r="K116" s="301">
        <v>0</v>
      </c>
      <c r="L116" s="301">
        <v>1765</v>
      </c>
      <c r="M116" s="301">
        <v>22890</v>
      </c>
      <c r="N116" s="301">
        <v>2067.8000000000002</v>
      </c>
      <c r="O116">
        <v>362958.5</v>
      </c>
      <c r="Q116">
        <v>-533990.11</v>
      </c>
      <c r="R116">
        <v>2329931.42</v>
      </c>
      <c r="S116" s="301">
        <v>523607.67</v>
      </c>
      <c r="W116" s="301">
        <v>375837</v>
      </c>
      <c r="X116" s="301">
        <v>14365.85</v>
      </c>
      <c r="Y116">
        <v>485206</v>
      </c>
      <c r="AB116">
        <v>73761.02</v>
      </c>
      <c r="AC116">
        <v>60235.88</v>
      </c>
      <c r="AG116">
        <v>14751.25</v>
      </c>
      <c r="AI116" s="244">
        <f t="shared" si="11"/>
        <v>1709782.55</v>
      </c>
      <c r="AJ116" s="251">
        <f t="shared" si="12"/>
        <v>26722.799999999999</v>
      </c>
      <c r="AK116" s="265">
        <f t="shared" si="13"/>
        <v>1683059.75</v>
      </c>
      <c r="AL116" s="266">
        <f t="shared" si="14"/>
        <v>913810.5199999999</v>
      </c>
      <c r="AM116" s="266">
        <f t="shared" si="15"/>
        <v>633954.15</v>
      </c>
      <c r="AN116" s="246">
        <f t="shared" si="10"/>
        <v>279856.36999999988</v>
      </c>
    </row>
    <row r="117" spans="1:40" ht="14.4" thickBot="1" x14ac:dyDescent="0.3">
      <c r="A117" s="234" t="s">
        <v>309</v>
      </c>
      <c r="B117" s="234" t="s">
        <v>34</v>
      </c>
      <c r="C117" s="272">
        <v>1774</v>
      </c>
      <c r="D117" s="273" t="s">
        <v>906</v>
      </c>
      <c r="E117" t="s">
        <v>2696</v>
      </c>
      <c r="F117" s="301">
        <v>448817.11</v>
      </c>
      <c r="G117" s="301">
        <v>21894.09</v>
      </c>
      <c r="H117" s="301">
        <v>22669.15</v>
      </c>
      <c r="I117">
        <v>1236947.0900000001</v>
      </c>
      <c r="J117">
        <v>330534.93</v>
      </c>
      <c r="K117" s="301">
        <v>104000</v>
      </c>
      <c r="M117" s="301">
        <v>18420</v>
      </c>
      <c r="N117" s="301">
        <v>0</v>
      </c>
      <c r="O117">
        <v>83400</v>
      </c>
      <c r="Q117">
        <v>775924.69</v>
      </c>
      <c r="R117">
        <v>857017.52</v>
      </c>
      <c r="S117" s="301">
        <v>408118.87</v>
      </c>
      <c r="W117" s="301">
        <v>299617.5</v>
      </c>
      <c r="X117" s="301">
        <v>206119.6</v>
      </c>
      <c r="Y117">
        <v>422075.5</v>
      </c>
      <c r="AB117">
        <v>125371.26</v>
      </c>
      <c r="AC117">
        <v>51542.76</v>
      </c>
      <c r="AG117">
        <v>8746.2900000000009</v>
      </c>
      <c r="AI117" s="244">
        <f t="shared" si="11"/>
        <v>493380.35000000003</v>
      </c>
      <c r="AJ117" s="251">
        <f t="shared" si="12"/>
        <v>122420</v>
      </c>
      <c r="AK117" s="265">
        <f t="shared" si="13"/>
        <v>370960.35000000003</v>
      </c>
      <c r="AL117" s="266">
        <f t="shared" si="14"/>
        <v>913855.97</v>
      </c>
      <c r="AM117" s="266">
        <f t="shared" si="15"/>
        <v>607735.81000000006</v>
      </c>
      <c r="AN117" s="246">
        <f t="shared" si="10"/>
        <v>306120.15999999992</v>
      </c>
    </row>
    <row r="118" spans="1:40" ht="14.4" thickBot="1" x14ac:dyDescent="0.3">
      <c r="A118" s="234" t="s">
        <v>309</v>
      </c>
      <c r="B118" s="234" t="s">
        <v>34</v>
      </c>
      <c r="C118" s="272">
        <v>1942</v>
      </c>
      <c r="D118" s="273" t="s">
        <v>907</v>
      </c>
      <c r="E118" t="s">
        <v>2790</v>
      </c>
      <c r="F118" s="301">
        <v>457489.91</v>
      </c>
      <c r="G118" s="301">
        <v>2406.5300000000002</v>
      </c>
      <c r="H118" s="301">
        <v>177450.97</v>
      </c>
      <c r="I118">
        <v>2316787.02</v>
      </c>
      <c r="J118">
        <v>87623.39</v>
      </c>
      <c r="K118" s="301">
        <v>137920</v>
      </c>
      <c r="L118" s="301">
        <v>1286</v>
      </c>
      <c r="N118" s="301">
        <v>4089.74</v>
      </c>
      <c r="O118">
        <v>123080</v>
      </c>
      <c r="Q118">
        <v>-45306.95</v>
      </c>
      <c r="R118">
        <v>2768353.45</v>
      </c>
      <c r="S118" s="301">
        <v>595915.5</v>
      </c>
      <c r="W118" s="301">
        <v>182448</v>
      </c>
      <c r="Y118">
        <v>262123</v>
      </c>
      <c r="AB118">
        <v>348074.91</v>
      </c>
      <c r="AC118">
        <v>44621.11</v>
      </c>
      <c r="AG118">
        <v>4965.25</v>
      </c>
      <c r="AI118" s="244">
        <f t="shared" si="11"/>
        <v>637347.41</v>
      </c>
      <c r="AJ118" s="251">
        <f t="shared" si="12"/>
        <v>143295.74</v>
      </c>
      <c r="AK118" s="265">
        <f t="shared" si="13"/>
        <v>494051.67000000004</v>
      </c>
      <c r="AL118" s="266">
        <f t="shared" si="14"/>
        <v>778363.5</v>
      </c>
      <c r="AM118" s="266">
        <f t="shared" si="15"/>
        <v>659784.2699999999</v>
      </c>
      <c r="AN118" s="246">
        <f t="shared" si="10"/>
        <v>118579.2300000001</v>
      </c>
    </row>
    <row r="119" spans="1:40" ht="14.4" thickBot="1" x14ac:dyDescent="0.3">
      <c r="A119" s="234" t="s">
        <v>309</v>
      </c>
      <c r="B119" s="234" t="s">
        <v>34</v>
      </c>
      <c r="C119" s="272">
        <v>2702</v>
      </c>
      <c r="D119" s="273" t="s">
        <v>908</v>
      </c>
      <c r="E119" t="s">
        <v>2791</v>
      </c>
      <c r="F119" s="301">
        <v>717655.47</v>
      </c>
      <c r="G119" s="301">
        <v>32866.239999999998</v>
      </c>
      <c r="H119" s="301">
        <v>10175.950000000001</v>
      </c>
      <c r="I119">
        <v>278883.78999999998</v>
      </c>
      <c r="J119">
        <v>80547.11</v>
      </c>
      <c r="K119" s="301">
        <v>0</v>
      </c>
      <c r="M119" s="301">
        <v>5120</v>
      </c>
      <c r="N119" s="301">
        <v>2548.34</v>
      </c>
      <c r="Q119">
        <v>-2245169.67</v>
      </c>
      <c r="R119">
        <v>3313708.59</v>
      </c>
      <c r="S119" s="301">
        <v>482697.14</v>
      </c>
      <c r="W119" s="301">
        <v>602574</v>
      </c>
      <c r="X119" s="301">
        <v>7332.12</v>
      </c>
      <c r="Y119">
        <v>689154</v>
      </c>
      <c r="AB119">
        <v>259845.72</v>
      </c>
      <c r="AC119">
        <v>21238.84</v>
      </c>
      <c r="AG119">
        <v>6063.4</v>
      </c>
      <c r="AI119" s="244">
        <f t="shared" si="11"/>
        <v>760697.65999999992</v>
      </c>
      <c r="AJ119" s="251">
        <f t="shared" si="12"/>
        <v>7668.34</v>
      </c>
      <c r="AK119" s="265">
        <f t="shared" si="13"/>
        <v>753029.32</v>
      </c>
      <c r="AL119" s="266">
        <f t="shared" si="14"/>
        <v>1092603.2600000002</v>
      </c>
      <c r="AM119" s="266">
        <f t="shared" si="15"/>
        <v>976301.96</v>
      </c>
      <c r="AN119" s="246">
        <f t="shared" si="10"/>
        <v>116301.30000000028</v>
      </c>
    </row>
    <row r="120" spans="1:40" ht="14.4" thickBot="1" x14ac:dyDescent="0.3">
      <c r="A120" s="234" t="s">
        <v>309</v>
      </c>
      <c r="B120" s="234" t="s">
        <v>34</v>
      </c>
      <c r="C120" s="272">
        <v>2772</v>
      </c>
      <c r="D120" s="273" t="s">
        <v>909</v>
      </c>
      <c r="E120" t="s">
        <v>2803</v>
      </c>
      <c r="F120" s="301">
        <v>647752.47</v>
      </c>
      <c r="G120" s="301">
        <v>16458.2</v>
      </c>
      <c r="H120" s="301">
        <v>76644.639999999999</v>
      </c>
      <c r="I120">
        <v>345824.94</v>
      </c>
      <c r="J120">
        <v>206848.55</v>
      </c>
      <c r="K120" s="301">
        <v>0</v>
      </c>
      <c r="M120" s="301">
        <v>120000</v>
      </c>
      <c r="N120" s="301">
        <v>2732.88</v>
      </c>
      <c r="O120">
        <v>31765</v>
      </c>
      <c r="Q120">
        <v>-2523579.8199999998</v>
      </c>
      <c r="R120">
        <v>3532326.06</v>
      </c>
      <c r="S120" s="301">
        <v>524706.81000000006</v>
      </c>
      <c r="W120" s="301">
        <v>76597.5</v>
      </c>
      <c r="X120" s="301">
        <v>8591.76</v>
      </c>
      <c r="Y120">
        <v>200789.5</v>
      </c>
      <c r="AB120">
        <v>140994.47</v>
      </c>
      <c r="AC120">
        <v>53295.22</v>
      </c>
      <c r="AG120">
        <v>12693.5</v>
      </c>
      <c r="AI120" s="244">
        <f t="shared" si="11"/>
        <v>740855.30999999994</v>
      </c>
      <c r="AJ120" s="251">
        <f t="shared" si="12"/>
        <v>122732.88</v>
      </c>
      <c r="AK120" s="265">
        <f t="shared" si="13"/>
        <v>618122.42999999993</v>
      </c>
      <c r="AL120" s="266">
        <f t="shared" si="14"/>
        <v>609896.07000000007</v>
      </c>
      <c r="AM120" s="266">
        <f t="shared" si="15"/>
        <v>407772.68999999994</v>
      </c>
      <c r="AN120" s="246">
        <f t="shared" si="10"/>
        <v>202123.38000000012</v>
      </c>
    </row>
    <row r="121" spans="1:40" ht="14.4" thickBot="1" x14ac:dyDescent="0.3">
      <c r="A121" s="234" t="s">
        <v>25</v>
      </c>
      <c r="B121" s="234" t="s">
        <v>26</v>
      </c>
      <c r="C121" s="272">
        <v>6140</v>
      </c>
      <c r="D121" s="273" t="s">
        <v>910</v>
      </c>
      <c r="E121" t="s">
        <v>2697</v>
      </c>
      <c r="F121" s="301">
        <v>277105.78999999998</v>
      </c>
      <c r="G121" s="301">
        <v>0</v>
      </c>
      <c r="H121" s="301">
        <v>138567.26999999999</v>
      </c>
      <c r="I121">
        <v>998063.05</v>
      </c>
      <c r="J121">
        <v>269773.03999999998</v>
      </c>
      <c r="K121" s="301">
        <v>0</v>
      </c>
      <c r="N121" s="301">
        <v>36.700000000000003</v>
      </c>
      <c r="P121">
        <v>201641.54</v>
      </c>
      <c r="R121">
        <v>1454124.22</v>
      </c>
      <c r="S121" s="301">
        <v>463026.9</v>
      </c>
      <c r="W121" s="301">
        <v>409510.5</v>
      </c>
      <c r="X121" s="301">
        <v>19400</v>
      </c>
      <c r="Y121">
        <v>568046.5</v>
      </c>
      <c r="AB121">
        <v>143146.20000000001</v>
      </c>
      <c r="AC121">
        <v>64845.01</v>
      </c>
      <c r="AG121">
        <v>32933</v>
      </c>
      <c r="AI121" s="244">
        <f t="shared" si="11"/>
        <v>415673.05999999994</v>
      </c>
      <c r="AJ121" s="251">
        <f t="shared" si="12"/>
        <v>36.700000000000003</v>
      </c>
      <c r="AK121" s="265">
        <f t="shared" si="13"/>
        <v>415636.35999999993</v>
      </c>
      <c r="AL121" s="266">
        <f t="shared" si="14"/>
        <v>891937.4</v>
      </c>
      <c r="AM121" s="266">
        <f t="shared" si="15"/>
        <v>808970.71</v>
      </c>
      <c r="AN121" s="246">
        <f t="shared" si="10"/>
        <v>82966.690000000061</v>
      </c>
    </row>
    <row r="122" spans="1:40" ht="14.4" thickBot="1" x14ac:dyDescent="0.3">
      <c r="A122" s="234" t="s">
        <v>25</v>
      </c>
      <c r="B122" s="234" t="s">
        <v>26</v>
      </c>
      <c r="C122" s="272">
        <v>5316</v>
      </c>
      <c r="D122" s="273" t="s">
        <v>911</v>
      </c>
      <c r="E122" t="s">
        <v>2698</v>
      </c>
      <c r="F122" s="301">
        <v>657276.22</v>
      </c>
      <c r="G122" s="301">
        <v>0</v>
      </c>
      <c r="H122" s="301">
        <v>22055</v>
      </c>
      <c r="I122">
        <v>80367.899999999994</v>
      </c>
      <c r="J122">
        <v>128442.44</v>
      </c>
      <c r="K122" s="301">
        <v>12000</v>
      </c>
      <c r="N122" s="301">
        <v>17.7</v>
      </c>
      <c r="P122">
        <v>344369.91999999998</v>
      </c>
      <c r="Q122">
        <v>-4717709.96</v>
      </c>
      <c r="R122">
        <v>5145573.0199999996</v>
      </c>
      <c r="S122" s="301">
        <v>413616.74</v>
      </c>
      <c r="W122" s="301">
        <v>571968</v>
      </c>
      <c r="X122" s="301">
        <v>15200</v>
      </c>
      <c r="Y122">
        <v>722741</v>
      </c>
      <c r="AB122">
        <v>79507.399999999994</v>
      </c>
      <c r="AC122">
        <v>19540.330000000002</v>
      </c>
      <c r="AG122">
        <v>14130.5</v>
      </c>
      <c r="AI122" s="244">
        <f t="shared" si="11"/>
        <v>679331.22</v>
      </c>
      <c r="AJ122" s="251">
        <f t="shared" si="12"/>
        <v>12017.7</v>
      </c>
      <c r="AK122" s="265">
        <f t="shared" si="13"/>
        <v>667313.52</v>
      </c>
      <c r="AL122" s="266">
        <f t="shared" si="14"/>
        <v>1000784.74</v>
      </c>
      <c r="AM122" s="266">
        <f t="shared" si="15"/>
        <v>835919.23</v>
      </c>
      <c r="AN122" s="246">
        <f t="shared" si="10"/>
        <v>164865.51</v>
      </c>
    </row>
    <row r="123" spans="1:40" ht="14.4" thickBot="1" x14ac:dyDescent="0.3">
      <c r="A123" s="234" t="s">
        <v>25</v>
      </c>
      <c r="B123" s="234" t="s">
        <v>26</v>
      </c>
      <c r="C123" s="272">
        <v>1456</v>
      </c>
      <c r="D123" s="273" t="s">
        <v>912</v>
      </c>
      <c r="E123" t="s">
        <v>2699</v>
      </c>
      <c r="F123" s="301">
        <v>287700.51</v>
      </c>
      <c r="G123" s="301">
        <v>0</v>
      </c>
      <c r="H123" s="301">
        <v>93270.92</v>
      </c>
      <c r="I123">
        <v>1</v>
      </c>
      <c r="J123">
        <v>-134424.98000000001</v>
      </c>
      <c r="N123" s="301">
        <v>0</v>
      </c>
      <c r="P123">
        <v>2649119.54</v>
      </c>
      <c r="Q123">
        <v>-5153797.42</v>
      </c>
      <c r="R123">
        <v>2682356.15</v>
      </c>
      <c r="S123" s="301">
        <v>215151.3</v>
      </c>
      <c r="W123" s="301">
        <v>56190</v>
      </c>
      <c r="X123" s="301">
        <v>8800</v>
      </c>
      <c r="Y123">
        <v>119617</v>
      </c>
      <c r="AB123">
        <v>69664</v>
      </c>
      <c r="AC123">
        <v>1249.98</v>
      </c>
      <c r="AI123" s="244">
        <f t="shared" si="11"/>
        <v>380971.43</v>
      </c>
      <c r="AJ123" s="251">
        <f t="shared" si="12"/>
        <v>0</v>
      </c>
      <c r="AK123" s="265">
        <f t="shared" si="13"/>
        <v>380971.43</v>
      </c>
      <c r="AL123" s="266">
        <f t="shared" si="14"/>
        <v>280141.3</v>
      </c>
      <c r="AM123" s="266">
        <f t="shared" si="15"/>
        <v>190530.98</v>
      </c>
      <c r="AN123" s="246">
        <f t="shared" si="10"/>
        <v>89610.319999999978</v>
      </c>
    </row>
    <row r="124" spans="1:40" ht="14.4" thickBot="1" x14ac:dyDescent="0.3">
      <c r="A124" s="234" t="s">
        <v>25</v>
      </c>
      <c r="B124" s="234" t="s">
        <v>26</v>
      </c>
      <c r="C124" s="272">
        <v>2839</v>
      </c>
      <c r="D124" s="273" t="s">
        <v>913</v>
      </c>
      <c r="E124" t="s">
        <v>2700</v>
      </c>
      <c r="F124" s="301">
        <v>539009.91</v>
      </c>
      <c r="G124" s="301">
        <v>0</v>
      </c>
      <c r="H124" s="301">
        <v>14125</v>
      </c>
      <c r="I124">
        <v>3243.02</v>
      </c>
      <c r="J124">
        <v>26221.63</v>
      </c>
      <c r="K124" s="301">
        <v>0</v>
      </c>
      <c r="N124" s="301">
        <v>82.4</v>
      </c>
      <c r="O124">
        <v>80000</v>
      </c>
      <c r="P124">
        <v>102744.59</v>
      </c>
      <c r="Q124">
        <v>-1873194.25</v>
      </c>
      <c r="R124">
        <v>2132666.9300000002</v>
      </c>
      <c r="S124" s="301">
        <v>266197.3</v>
      </c>
      <c r="W124" s="301">
        <v>301980</v>
      </c>
      <c r="X124" s="301">
        <v>22440</v>
      </c>
      <c r="Y124">
        <v>387135</v>
      </c>
      <c r="AB124">
        <v>65250.19</v>
      </c>
      <c r="AC124">
        <v>14612.82</v>
      </c>
      <c r="AG124">
        <v>2300</v>
      </c>
      <c r="AI124" s="244">
        <f t="shared" si="11"/>
        <v>553134.91</v>
      </c>
      <c r="AJ124" s="251">
        <f t="shared" si="12"/>
        <v>82.4</v>
      </c>
      <c r="AK124" s="265">
        <f t="shared" si="13"/>
        <v>553052.51</v>
      </c>
      <c r="AL124" s="266">
        <f t="shared" si="14"/>
        <v>590617.30000000005</v>
      </c>
      <c r="AM124" s="266">
        <f t="shared" si="15"/>
        <v>469298.01</v>
      </c>
      <c r="AN124" s="246">
        <f t="shared" si="10"/>
        <v>121319.29000000004</v>
      </c>
    </row>
    <row r="125" spans="1:40" ht="14.4" thickBot="1" x14ac:dyDescent="0.3">
      <c r="A125" s="234" t="s">
        <v>25</v>
      </c>
      <c r="B125" s="234" t="s">
        <v>26</v>
      </c>
      <c r="C125" s="272">
        <v>4801</v>
      </c>
      <c r="D125" s="273" t="s">
        <v>914</v>
      </c>
      <c r="E125" t="s">
        <v>2701</v>
      </c>
      <c r="F125" s="301">
        <v>925210.1</v>
      </c>
      <c r="G125" s="301">
        <v>0</v>
      </c>
      <c r="H125" s="301">
        <v>94305.71</v>
      </c>
      <c r="I125">
        <v>856286.87</v>
      </c>
      <c r="J125">
        <v>83327.899999999994</v>
      </c>
      <c r="K125" s="301">
        <v>0</v>
      </c>
      <c r="N125" s="301">
        <v>11.7</v>
      </c>
      <c r="Q125">
        <v>-940100.83</v>
      </c>
      <c r="R125">
        <v>2748053.22</v>
      </c>
      <c r="S125" s="301">
        <v>538983.15</v>
      </c>
      <c r="W125" s="301">
        <v>513187.5</v>
      </c>
      <c r="X125" s="301">
        <v>16510</v>
      </c>
      <c r="Y125">
        <v>615636.5</v>
      </c>
      <c r="Z125">
        <v>880</v>
      </c>
      <c r="AA125">
        <v>1480</v>
      </c>
      <c r="AB125">
        <v>141591.26999999999</v>
      </c>
      <c r="AC125">
        <v>25158.48</v>
      </c>
      <c r="AG125">
        <v>47027.51</v>
      </c>
      <c r="AI125" s="244">
        <f t="shared" si="11"/>
        <v>1019515.8099999999</v>
      </c>
      <c r="AJ125" s="251">
        <f t="shared" si="12"/>
        <v>11.7</v>
      </c>
      <c r="AK125" s="265">
        <f t="shared" si="13"/>
        <v>1019504.11</v>
      </c>
      <c r="AL125" s="266">
        <f t="shared" si="14"/>
        <v>1068680.6499999999</v>
      </c>
      <c r="AM125" s="266">
        <f t="shared" si="15"/>
        <v>831773.76</v>
      </c>
      <c r="AN125" s="246">
        <f t="shared" si="10"/>
        <v>236906.8899999999</v>
      </c>
    </row>
    <row r="126" spans="1:40" ht="14.4" thickBot="1" x14ac:dyDescent="0.3">
      <c r="A126" s="234" t="s">
        <v>25</v>
      </c>
      <c r="B126" s="234" t="s">
        <v>26</v>
      </c>
      <c r="C126" s="272">
        <v>3761</v>
      </c>
      <c r="D126" s="273" t="s">
        <v>915</v>
      </c>
      <c r="E126" t="s">
        <v>2702</v>
      </c>
      <c r="F126" s="301">
        <v>1112076.56</v>
      </c>
      <c r="G126" s="301">
        <v>0</v>
      </c>
      <c r="H126" s="301">
        <v>106156.84</v>
      </c>
      <c r="I126">
        <v>276248.88</v>
      </c>
      <c r="J126">
        <v>458774.83</v>
      </c>
      <c r="K126" s="301">
        <v>0</v>
      </c>
      <c r="N126" s="301">
        <v>5000</v>
      </c>
      <c r="P126">
        <v>596494.93999999994</v>
      </c>
      <c r="Q126">
        <v>-1335662.26</v>
      </c>
      <c r="R126">
        <v>2407634.36</v>
      </c>
      <c r="S126" s="301">
        <v>304907.59999999998</v>
      </c>
      <c r="W126" s="301">
        <v>359425.5</v>
      </c>
      <c r="X126" s="301">
        <v>11200</v>
      </c>
      <c r="Y126">
        <v>394672.5</v>
      </c>
      <c r="AB126">
        <v>85386.76</v>
      </c>
      <c r="AC126">
        <v>13278.77</v>
      </c>
      <c r="AG126">
        <v>2755</v>
      </c>
      <c r="AI126" s="244">
        <f t="shared" si="11"/>
        <v>1218233.4000000001</v>
      </c>
      <c r="AJ126" s="251">
        <f t="shared" si="12"/>
        <v>5000</v>
      </c>
      <c r="AK126" s="265">
        <f t="shared" si="13"/>
        <v>1213233.4000000001</v>
      </c>
      <c r="AL126" s="266">
        <f t="shared" si="14"/>
        <v>675533.1</v>
      </c>
      <c r="AM126" s="266">
        <f t="shared" si="15"/>
        <v>496093.03</v>
      </c>
      <c r="AN126" s="246">
        <f t="shared" si="10"/>
        <v>179440.06999999995</v>
      </c>
    </row>
    <row r="127" spans="1:40" ht="14.4" thickBot="1" x14ac:dyDescent="0.3">
      <c r="A127" s="234" t="s">
        <v>25</v>
      </c>
      <c r="B127" s="234" t="s">
        <v>26</v>
      </c>
      <c r="C127" s="272">
        <v>4191</v>
      </c>
      <c r="D127" s="273" t="s">
        <v>916</v>
      </c>
      <c r="E127" t="s">
        <v>2703</v>
      </c>
      <c r="F127" s="301">
        <v>365964.96</v>
      </c>
      <c r="G127" s="301">
        <v>0</v>
      </c>
      <c r="H127" s="301">
        <v>63707.47</v>
      </c>
      <c r="I127">
        <v>2180880.61</v>
      </c>
      <c r="J127">
        <v>83809.210000000006</v>
      </c>
      <c r="K127" s="301">
        <v>8755</v>
      </c>
      <c r="N127" s="301">
        <v>-986.41</v>
      </c>
      <c r="Q127">
        <v>-979547.78</v>
      </c>
      <c r="R127">
        <v>3580405.02</v>
      </c>
      <c r="S127" s="301">
        <v>319111.33</v>
      </c>
      <c r="W127" s="301">
        <v>473644.5</v>
      </c>
      <c r="X127" s="301">
        <v>11200</v>
      </c>
      <c r="Y127">
        <v>629669.5</v>
      </c>
      <c r="AB127">
        <v>53722.68</v>
      </c>
      <c r="AC127">
        <v>20173.23</v>
      </c>
      <c r="AG127">
        <v>1944</v>
      </c>
      <c r="AI127" s="244">
        <f t="shared" si="11"/>
        <v>429672.43000000005</v>
      </c>
      <c r="AJ127" s="251">
        <f t="shared" si="12"/>
        <v>7768.59</v>
      </c>
      <c r="AK127" s="265">
        <f t="shared" si="13"/>
        <v>421903.84</v>
      </c>
      <c r="AL127" s="266">
        <f t="shared" si="14"/>
        <v>803955.83000000007</v>
      </c>
      <c r="AM127" s="266">
        <f t="shared" si="15"/>
        <v>705509.41</v>
      </c>
      <c r="AN127" s="246">
        <f t="shared" si="10"/>
        <v>98446.420000000042</v>
      </c>
    </row>
    <row r="128" spans="1:40" ht="14.4" thickBot="1" x14ac:dyDescent="0.3">
      <c r="A128" s="234" t="s">
        <v>25</v>
      </c>
      <c r="B128" s="234" t="s">
        <v>26</v>
      </c>
      <c r="C128" s="272">
        <v>1988</v>
      </c>
      <c r="D128" s="273" t="s">
        <v>917</v>
      </c>
      <c r="E128" t="s">
        <v>2704</v>
      </c>
      <c r="F128" s="301">
        <v>1157906.03</v>
      </c>
      <c r="G128" s="301">
        <v>-3901</v>
      </c>
      <c r="H128" s="301">
        <v>66964.820000000007</v>
      </c>
      <c r="I128">
        <v>243381.58</v>
      </c>
      <c r="J128">
        <v>45941.52</v>
      </c>
      <c r="N128" s="301">
        <v>216700</v>
      </c>
      <c r="P128">
        <v>1388545.52</v>
      </c>
      <c r="Q128">
        <v>-2413945.5</v>
      </c>
      <c r="R128">
        <v>2242898.44</v>
      </c>
      <c r="S128" s="301">
        <v>241062.68</v>
      </c>
      <c r="W128" s="301">
        <v>303270</v>
      </c>
      <c r="X128" s="301">
        <v>9200</v>
      </c>
      <c r="Y128">
        <v>336358</v>
      </c>
      <c r="Z128">
        <v>21400</v>
      </c>
      <c r="AB128">
        <v>65514.69</v>
      </c>
      <c r="AC128">
        <v>23865.5</v>
      </c>
      <c r="AI128" s="244">
        <f t="shared" si="11"/>
        <v>1220969.8500000001</v>
      </c>
      <c r="AJ128" s="251">
        <f t="shared" si="12"/>
        <v>216700</v>
      </c>
      <c r="AK128" s="265">
        <f t="shared" si="13"/>
        <v>1004269.8500000001</v>
      </c>
      <c r="AL128" s="266">
        <f t="shared" si="14"/>
        <v>553532.67999999993</v>
      </c>
      <c r="AM128" s="266">
        <f t="shared" si="15"/>
        <v>447138.19</v>
      </c>
      <c r="AN128" s="246">
        <f t="shared" si="10"/>
        <v>106394.48999999993</v>
      </c>
    </row>
    <row r="129" spans="1:40" ht="14.4" thickBot="1" x14ac:dyDescent="0.3">
      <c r="A129" s="234" t="s">
        <v>25</v>
      </c>
      <c r="B129" s="234" t="s">
        <v>26</v>
      </c>
      <c r="C129" s="272">
        <v>2809</v>
      </c>
      <c r="D129" s="273" t="s">
        <v>918</v>
      </c>
      <c r="E129" t="s">
        <v>2792</v>
      </c>
      <c r="F129" s="301">
        <v>470895.15</v>
      </c>
      <c r="G129" s="301">
        <v>0</v>
      </c>
      <c r="H129" s="301">
        <v>81704.27</v>
      </c>
      <c r="I129">
        <v>114795</v>
      </c>
      <c r="J129">
        <v>605701.22</v>
      </c>
      <c r="N129" s="301">
        <v>7838</v>
      </c>
      <c r="P129">
        <v>-4189079.08</v>
      </c>
      <c r="Q129">
        <v>1483739.32</v>
      </c>
      <c r="R129">
        <v>3888577.01</v>
      </c>
      <c r="S129" s="301">
        <v>275355.11</v>
      </c>
      <c r="W129" s="301">
        <v>351172.2</v>
      </c>
      <c r="Y129">
        <v>377558.2</v>
      </c>
      <c r="AB129">
        <v>106578.72</v>
      </c>
      <c r="AC129">
        <v>11830</v>
      </c>
      <c r="AI129" s="244">
        <f t="shared" si="11"/>
        <v>552599.42000000004</v>
      </c>
      <c r="AJ129" s="251">
        <f t="shared" si="12"/>
        <v>7838</v>
      </c>
      <c r="AK129" s="265">
        <f t="shared" si="13"/>
        <v>544761.42000000004</v>
      </c>
      <c r="AL129" s="266">
        <f t="shared" si="14"/>
        <v>626527.31000000006</v>
      </c>
      <c r="AM129" s="266">
        <f t="shared" si="15"/>
        <v>495966.92000000004</v>
      </c>
      <c r="AN129" s="246">
        <f t="shared" si="10"/>
        <v>130560.39000000001</v>
      </c>
    </row>
    <row r="130" spans="1:40" ht="14.4" thickBot="1" x14ac:dyDescent="0.3">
      <c r="A130" s="234" t="s">
        <v>25</v>
      </c>
      <c r="B130" s="234" t="s">
        <v>26</v>
      </c>
      <c r="C130" s="272">
        <v>2809</v>
      </c>
      <c r="D130" s="273" t="s">
        <v>919</v>
      </c>
      <c r="E130" t="s">
        <v>2793</v>
      </c>
      <c r="F130" s="301">
        <v>138871.32999999999</v>
      </c>
      <c r="G130" s="301">
        <v>0</v>
      </c>
      <c r="H130" s="301">
        <v>19352.2</v>
      </c>
      <c r="I130">
        <v>3323838.88</v>
      </c>
      <c r="J130">
        <v>231026.74</v>
      </c>
      <c r="N130" s="301">
        <v>49803</v>
      </c>
      <c r="P130">
        <v>-3565905.4</v>
      </c>
      <c r="Q130">
        <v>1248941.1399999999</v>
      </c>
      <c r="R130">
        <v>6097995.7300000004</v>
      </c>
      <c r="S130" s="301">
        <v>221821.94</v>
      </c>
      <c r="W130" s="301">
        <v>263144.40000000002</v>
      </c>
      <c r="X130" s="301">
        <v>6000</v>
      </c>
      <c r="Y130">
        <v>319904.40000000002</v>
      </c>
      <c r="AB130">
        <v>88045.3</v>
      </c>
      <c r="AC130">
        <v>59251.35</v>
      </c>
      <c r="AG130">
        <v>2203.34</v>
      </c>
      <c r="AI130" s="244">
        <f t="shared" si="11"/>
        <v>158223.53</v>
      </c>
      <c r="AJ130" s="251">
        <f t="shared" si="12"/>
        <v>49803</v>
      </c>
      <c r="AK130" s="265">
        <f t="shared" si="13"/>
        <v>108420.53</v>
      </c>
      <c r="AL130" s="266">
        <f t="shared" si="14"/>
        <v>490966.34</v>
      </c>
      <c r="AM130" s="266">
        <f t="shared" si="15"/>
        <v>469404.39</v>
      </c>
      <c r="AN130" s="246">
        <f t="shared" si="10"/>
        <v>21561.950000000012</v>
      </c>
    </row>
    <row r="131" spans="1:40" ht="14.4" thickBot="1" x14ac:dyDescent="0.3">
      <c r="A131" s="234" t="s">
        <v>314</v>
      </c>
      <c r="B131" s="234" t="s">
        <v>35</v>
      </c>
      <c r="C131" s="272">
        <v>8788</v>
      </c>
      <c r="D131" s="273" t="s">
        <v>920</v>
      </c>
      <c r="E131" t="s">
        <v>2705</v>
      </c>
      <c r="F131" s="301">
        <v>673633.37</v>
      </c>
      <c r="G131" s="301">
        <v>70040</v>
      </c>
      <c r="H131" s="301">
        <v>333975.55</v>
      </c>
      <c r="I131">
        <v>425524.42</v>
      </c>
      <c r="J131">
        <v>94940.06</v>
      </c>
      <c r="K131" s="301">
        <v>0</v>
      </c>
      <c r="N131" s="301">
        <v>6528</v>
      </c>
      <c r="O131">
        <v>61620</v>
      </c>
      <c r="Q131">
        <v>-2880336.36</v>
      </c>
      <c r="R131">
        <v>3801437.29</v>
      </c>
      <c r="S131" s="301">
        <v>776197.71</v>
      </c>
      <c r="W131" s="301">
        <v>336206.5</v>
      </c>
      <c r="X131" s="301">
        <v>491501.34</v>
      </c>
      <c r="Y131">
        <v>516945.5</v>
      </c>
      <c r="AB131">
        <v>272955.13</v>
      </c>
      <c r="AC131">
        <v>15179.24</v>
      </c>
      <c r="AG131">
        <v>66954</v>
      </c>
      <c r="AI131" s="244">
        <f t="shared" si="11"/>
        <v>1077648.92</v>
      </c>
      <c r="AJ131" s="251">
        <f t="shared" si="12"/>
        <v>6528</v>
      </c>
      <c r="AK131" s="265">
        <f t="shared" si="13"/>
        <v>1071120.92</v>
      </c>
      <c r="AL131" s="266">
        <f t="shared" si="14"/>
        <v>1603905.55</v>
      </c>
      <c r="AM131" s="266">
        <f t="shared" si="15"/>
        <v>872033.87</v>
      </c>
      <c r="AN131" s="246">
        <f t="shared" si="10"/>
        <v>731871.68</v>
      </c>
    </row>
    <row r="132" spans="1:40" ht="14.4" thickBot="1" x14ac:dyDescent="0.3">
      <c r="A132" s="234" t="s">
        <v>314</v>
      </c>
      <c r="B132" s="234" t="s">
        <v>35</v>
      </c>
      <c r="C132" s="272">
        <v>4890</v>
      </c>
      <c r="D132" s="273" t="s">
        <v>921</v>
      </c>
      <c r="E132" t="s">
        <v>2706</v>
      </c>
      <c r="F132" s="301">
        <v>579392.52</v>
      </c>
      <c r="G132" s="301">
        <v>11860</v>
      </c>
      <c r="H132" s="301">
        <v>494232.95</v>
      </c>
      <c r="I132">
        <v>372900.45</v>
      </c>
      <c r="J132">
        <v>105666.5</v>
      </c>
      <c r="K132" s="301">
        <v>3000</v>
      </c>
      <c r="N132" s="301">
        <v>5986</v>
      </c>
      <c r="O132">
        <v>118331</v>
      </c>
      <c r="Q132">
        <v>-1261859.79</v>
      </c>
      <c r="R132">
        <v>2453088.7400000002</v>
      </c>
      <c r="S132" s="301">
        <v>678109.59</v>
      </c>
      <c r="T132" s="301">
        <v>40200</v>
      </c>
      <c r="W132" s="301">
        <v>331299</v>
      </c>
      <c r="X132" s="301">
        <v>20000</v>
      </c>
      <c r="Y132">
        <v>521039</v>
      </c>
      <c r="AB132">
        <v>150743.37</v>
      </c>
      <c r="AC132">
        <v>12175.53</v>
      </c>
      <c r="AG132">
        <v>51948.5</v>
      </c>
      <c r="AI132" s="244">
        <f t="shared" si="11"/>
        <v>1085485.47</v>
      </c>
      <c r="AJ132" s="251">
        <f t="shared" si="12"/>
        <v>8986</v>
      </c>
      <c r="AK132" s="265">
        <f t="shared" si="13"/>
        <v>1076499.47</v>
      </c>
      <c r="AL132" s="266">
        <f t="shared" si="14"/>
        <v>1069608.5899999999</v>
      </c>
      <c r="AM132" s="266">
        <f t="shared" si="15"/>
        <v>735906.4</v>
      </c>
      <c r="AN132" s="246">
        <f t="shared" ref="AN132:AN195" si="16">AL132-AM132</f>
        <v>333702.18999999983</v>
      </c>
    </row>
    <row r="133" spans="1:40" ht="14.4" thickBot="1" x14ac:dyDescent="0.3">
      <c r="A133" s="234" t="s">
        <v>314</v>
      </c>
      <c r="B133" s="234" t="s">
        <v>35</v>
      </c>
      <c r="C133" s="272">
        <v>8526</v>
      </c>
      <c r="D133" s="273" t="s">
        <v>922</v>
      </c>
      <c r="E133" t="s">
        <v>2707</v>
      </c>
      <c r="F133" s="301">
        <v>986950.24</v>
      </c>
      <c r="G133" s="301">
        <v>36979.83</v>
      </c>
      <c r="H133" s="301">
        <v>309433.49</v>
      </c>
      <c r="I133">
        <v>294515.84999999998</v>
      </c>
      <c r="J133">
        <v>598625.28000000003</v>
      </c>
      <c r="K133" s="301">
        <v>1000</v>
      </c>
      <c r="N133" s="301">
        <v>2820</v>
      </c>
      <c r="O133">
        <v>166000</v>
      </c>
      <c r="Q133">
        <v>-1680277.7</v>
      </c>
      <c r="R133">
        <v>3154881.69</v>
      </c>
      <c r="S133" s="301">
        <v>1003675.32</v>
      </c>
      <c r="T133" s="301">
        <v>206100</v>
      </c>
      <c r="W133" s="301">
        <v>725245</v>
      </c>
      <c r="X133" s="301">
        <v>138202.85999999999</v>
      </c>
      <c r="Y133">
        <v>834141</v>
      </c>
      <c r="AB133">
        <v>500690.67</v>
      </c>
      <c r="AC133">
        <v>42658.05</v>
      </c>
      <c r="AG133">
        <v>43805.51</v>
      </c>
      <c r="AI133" s="244">
        <f t="shared" si="11"/>
        <v>1333363.56</v>
      </c>
      <c r="AJ133" s="251">
        <f t="shared" si="12"/>
        <v>3820</v>
      </c>
      <c r="AK133" s="265">
        <f t="shared" si="13"/>
        <v>1329543.56</v>
      </c>
      <c r="AL133" s="266">
        <f t="shared" si="14"/>
        <v>2073223.1799999997</v>
      </c>
      <c r="AM133" s="266">
        <f t="shared" si="15"/>
        <v>1421295.23</v>
      </c>
      <c r="AN133" s="246">
        <f t="shared" si="16"/>
        <v>651927.94999999972</v>
      </c>
    </row>
    <row r="134" spans="1:40" ht="14.4" thickBot="1" x14ac:dyDescent="0.3">
      <c r="A134" s="234" t="s">
        <v>314</v>
      </c>
      <c r="B134" s="234" t="s">
        <v>35</v>
      </c>
      <c r="C134" s="272">
        <v>6442</v>
      </c>
      <c r="D134" s="273" t="s">
        <v>923</v>
      </c>
      <c r="E134" t="s">
        <v>2708</v>
      </c>
      <c r="F134" s="301">
        <v>801396.36</v>
      </c>
      <c r="G134" s="301">
        <v>149875.4</v>
      </c>
      <c r="H134" s="301">
        <v>173192.79</v>
      </c>
      <c r="I134">
        <v>84006.38</v>
      </c>
      <c r="J134">
        <v>285260.21000000002</v>
      </c>
      <c r="K134" s="301">
        <v>0</v>
      </c>
      <c r="N134" s="301">
        <v>6384</v>
      </c>
      <c r="O134">
        <v>61875</v>
      </c>
      <c r="P134">
        <v>-134551.09</v>
      </c>
      <c r="Q134">
        <v>1950</v>
      </c>
      <c r="R134">
        <v>1192306.58</v>
      </c>
      <c r="S134" s="301">
        <v>974180.54</v>
      </c>
      <c r="W134" s="301">
        <v>259948.5</v>
      </c>
      <c r="X134" s="301">
        <v>74842.960000000006</v>
      </c>
      <c r="Y134">
        <v>467723.5</v>
      </c>
      <c r="AB134">
        <v>252009.45</v>
      </c>
      <c r="AC134">
        <v>17655.12</v>
      </c>
      <c r="AG134">
        <v>132473.20000000001</v>
      </c>
      <c r="AI134" s="244">
        <f t="shared" si="11"/>
        <v>1124464.55</v>
      </c>
      <c r="AJ134" s="251">
        <f t="shared" si="12"/>
        <v>6384</v>
      </c>
      <c r="AK134" s="265">
        <f t="shared" si="13"/>
        <v>1118080.55</v>
      </c>
      <c r="AL134" s="266">
        <f t="shared" si="14"/>
        <v>1308972</v>
      </c>
      <c r="AM134" s="266">
        <f t="shared" si="15"/>
        <v>869861.27</v>
      </c>
      <c r="AN134" s="246">
        <f t="shared" si="16"/>
        <v>439110.73</v>
      </c>
    </row>
    <row r="135" spans="1:40" ht="14.4" thickBot="1" x14ac:dyDescent="0.3">
      <c r="A135" s="234" t="s">
        <v>314</v>
      </c>
      <c r="B135" s="234" t="s">
        <v>35</v>
      </c>
      <c r="C135" s="272">
        <v>3652</v>
      </c>
      <c r="D135" s="273" t="s">
        <v>924</v>
      </c>
      <c r="E135" t="s">
        <v>2709</v>
      </c>
      <c r="F135" s="301">
        <v>855571.65</v>
      </c>
      <c r="G135" s="301">
        <v>30501.5</v>
      </c>
      <c r="H135" s="301">
        <v>93946.68</v>
      </c>
      <c r="I135">
        <v>550814.28</v>
      </c>
      <c r="J135">
        <v>285879.08</v>
      </c>
      <c r="K135" s="301">
        <v>0</v>
      </c>
      <c r="N135" s="301">
        <v>2890</v>
      </c>
      <c r="Q135">
        <v>-540340.19999999995</v>
      </c>
      <c r="R135">
        <v>2072080.16</v>
      </c>
      <c r="S135" s="301">
        <v>565039.66</v>
      </c>
      <c r="W135" s="301">
        <v>461373.39</v>
      </c>
      <c r="X135" s="301">
        <v>153446.65</v>
      </c>
      <c r="Y135">
        <v>553333.39</v>
      </c>
      <c r="AB135">
        <v>190539.93</v>
      </c>
      <c r="AC135">
        <v>36924.269999999997</v>
      </c>
      <c r="AG135">
        <v>52922.75</v>
      </c>
      <c r="AI135" s="244">
        <f t="shared" si="11"/>
        <v>980019.83000000007</v>
      </c>
      <c r="AJ135" s="251">
        <f t="shared" si="12"/>
        <v>2890</v>
      </c>
      <c r="AK135" s="265">
        <f t="shared" si="13"/>
        <v>977129.83000000007</v>
      </c>
      <c r="AL135" s="266">
        <f t="shared" si="14"/>
        <v>1179859.7</v>
      </c>
      <c r="AM135" s="266">
        <f t="shared" si="15"/>
        <v>833720.34000000008</v>
      </c>
      <c r="AN135" s="246">
        <f t="shared" si="16"/>
        <v>346139.35999999987</v>
      </c>
    </row>
    <row r="136" spans="1:40" ht="14.4" thickBot="1" x14ac:dyDescent="0.3">
      <c r="A136" s="234" t="s">
        <v>314</v>
      </c>
      <c r="B136" s="234" t="s">
        <v>35</v>
      </c>
      <c r="C136" s="272">
        <v>7302</v>
      </c>
      <c r="D136" s="273" t="s">
        <v>925</v>
      </c>
      <c r="E136" t="s">
        <v>2710</v>
      </c>
      <c r="F136" s="301">
        <v>945392.55</v>
      </c>
      <c r="G136" s="301">
        <v>11083</v>
      </c>
      <c r="H136" s="301">
        <v>905283.01</v>
      </c>
      <c r="I136">
        <v>382006.93</v>
      </c>
      <c r="J136">
        <v>157007.19</v>
      </c>
      <c r="K136" s="301">
        <v>30527</v>
      </c>
      <c r="N136" s="301">
        <v>3010</v>
      </c>
      <c r="O136">
        <v>18000</v>
      </c>
      <c r="Q136">
        <v>-1434575.66</v>
      </c>
      <c r="R136">
        <v>3517785.78</v>
      </c>
      <c r="S136" s="301">
        <v>1331768.06</v>
      </c>
      <c r="T136" s="301">
        <v>9000</v>
      </c>
      <c r="W136" s="301">
        <v>158589</v>
      </c>
      <c r="X136" s="301">
        <v>12400</v>
      </c>
      <c r="Y136">
        <v>259384</v>
      </c>
      <c r="AB136">
        <v>349609.5</v>
      </c>
      <c r="AC136">
        <v>9314.34</v>
      </c>
      <c r="AG136">
        <v>538965.77</v>
      </c>
      <c r="AI136" s="244">
        <f t="shared" si="11"/>
        <v>1861758.56</v>
      </c>
      <c r="AJ136" s="251">
        <f t="shared" si="12"/>
        <v>33537</v>
      </c>
      <c r="AK136" s="265">
        <f t="shared" si="13"/>
        <v>1828221.56</v>
      </c>
      <c r="AL136" s="266">
        <f t="shared" si="14"/>
        <v>1511757.06</v>
      </c>
      <c r="AM136" s="266">
        <f t="shared" si="15"/>
        <v>1157273.6099999999</v>
      </c>
      <c r="AN136" s="246">
        <f t="shared" si="16"/>
        <v>354483.45000000019</v>
      </c>
    </row>
    <row r="137" spans="1:40" ht="14.4" thickBot="1" x14ac:dyDescent="0.3">
      <c r="A137" s="234" t="s">
        <v>314</v>
      </c>
      <c r="B137" s="234" t="s">
        <v>35</v>
      </c>
      <c r="C137" s="272">
        <v>3122</v>
      </c>
      <c r="D137" s="273" t="s">
        <v>926</v>
      </c>
      <c r="E137" t="s">
        <v>2711</v>
      </c>
      <c r="F137" s="301">
        <v>569732.27</v>
      </c>
      <c r="G137" s="301">
        <v>96455.25</v>
      </c>
      <c r="H137" s="301">
        <v>77199.08</v>
      </c>
      <c r="I137">
        <v>495464.8</v>
      </c>
      <c r="J137">
        <v>204195.49</v>
      </c>
      <c r="K137" s="301">
        <v>0</v>
      </c>
      <c r="N137" s="301">
        <v>2960</v>
      </c>
      <c r="O137">
        <v>90005</v>
      </c>
      <c r="Q137">
        <v>-1414854.76</v>
      </c>
      <c r="R137">
        <v>2461639.23</v>
      </c>
      <c r="S137" s="301">
        <v>587583.63</v>
      </c>
      <c r="T137" s="301">
        <v>77000</v>
      </c>
      <c r="W137" s="301">
        <v>486944.7</v>
      </c>
      <c r="X137" s="301">
        <v>20000</v>
      </c>
      <c r="Y137">
        <v>578110.69999999995</v>
      </c>
      <c r="Z137">
        <v>1200</v>
      </c>
      <c r="AB137">
        <v>238223.53</v>
      </c>
      <c r="AC137">
        <v>45982.1</v>
      </c>
      <c r="AG137">
        <v>17802.5</v>
      </c>
      <c r="AI137" s="244">
        <f t="shared" si="11"/>
        <v>743386.6</v>
      </c>
      <c r="AJ137" s="251">
        <f t="shared" si="12"/>
        <v>2960</v>
      </c>
      <c r="AK137" s="265">
        <f t="shared" si="13"/>
        <v>740426.6</v>
      </c>
      <c r="AL137" s="266">
        <f t="shared" si="14"/>
        <v>1171528.33</v>
      </c>
      <c r="AM137" s="266">
        <f t="shared" si="15"/>
        <v>881318.83</v>
      </c>
      <c r="AN137" s="246">
        <f t="shared" si="16"/>
        <v>290209.50000000012</v>
      </c>
    </row>
    <row r="138" spans="1:40" ht="14.4" thickBot="1" x14ac:dyDescent="0.3">
      <c r="A138" s="234" t="s">
        <v>314</v>
      </c>
      <c r="B138" s="234" t="s">
        <v>35</v>
      </c>
      <c r="C138" s="272">
        <v>3540</v>
      </c>
      <c r="D138" s="273" t="s">
        <v>927</v>
      </c>
      <c r="E138" t="s">
        <v>2712</v>
      </c>
      <c r="F138" s="301">
        <v>461532.74</v>
      </c>
      <c r="G138" s="301">
        <v>38746.300000000003</v>
      </c>
      <c r="H138" s="301">
        <v>199833.73</v>
      </c>
      <c r="I138">
        <v>1725406.55</v>
      </c>
      <c r="J138">
        <v>123378.18</v>
      </c>
      <c r="K138" s="301">
        <v>0</v>
      </c>
      <c r="N138" s="301">
        <v>4242</v>
      </c>
      <c r="O138">
        <v>170100</v>
      </c>
      <c r="Q138">
        <v>740326.99</v>
      </c>
      <c r="R138">
        <v>1490475.39</v>
      </c>
      <c r="S138" s="301">
        <v>452119.76</v>
      </c>
      <c r="W138" s="301">
        <v>410280</v>
      </c>
      <c r="X138" s="301">
        <v>87415</v>
      </c>
      <c r="Y138">
        <v>534425</v>
      </c>
      <c r="AB138">
        <v>146167.41</v>
      </c>
      <c r="AC138">
        <v>44768.03</v>
      </c>
      <c r="AG138">
        <v>40266.339999999997</v>
      </c>
      <c r="AI138" s="244">
        <f t="shared" si="11"/>
        <v>700112.77</v>
      </c>
      <c r="AJ138" s="251">
        <f t="shared" si="12"/>
        <v>4242</v>
      </c>
      <c r="AK138" s="265">
        <f t="shared" si="13"/>
        <v>695870.77</v>
      </c>
      <c r="AL138" s="266">
        <f t="shared" si="14"/>
        <v>949814.76</v>
      </c>
      <c r="AM138" s="266">
        <f t="shared" si="15"/>
        <v>765626.78</v>
      </c>
      <c r="AN138" s="246">
        <f t="shared" si="16"/>
        <v>184187.97999999998</v>
      </c>
    </row>
    <row r="139" spans="1:40" ht="14.4" thickBot="1" x14ac:dyDescent="0.3">
      <c r="A139" s="234" t="s">
        <v>314</v>
      </c>
      <c r="B139" s="234" t="s">
        <v>35</v>
      </c>
      <c r="C139" s="272">
        <v>8043</v>
      </c>
      <c r="D139" s="273" t="s">
        <v>928</v>
      </c>
      <c r="E139" t="s">
        <v>2713</v>
      </c>
      <c r="F139" s="301">
        <v>398078.1</v>
      </c>
      <c r="G139" s="301">
        <v>15048.4</v>
      </c>
      <c r="H139" s="301">
        <v>401149.85</v>
      </c>
      <c r="I139">
        <v>1108857.3600000001</v>
      </c>
      <c r="J139">
        <v>444771.53</v>
      </c>
      <c r="K139" s="301">
        <v>5500</v>
      </c>
      <c r="N139" s="301">
        <v>5902</v>
      </c>
      <c r="O139">
        <v>-14310</v>
      </c>
      <c r="Q139">
        <v>-1569739.96</v>
      </c>
      <c r="R139">
        <v>3529981.97</v>
      </c>
      <c r="S139" s="301">
        <v>919248.61</v>
      </c>
      <c r="W139" s="301">
        <v>591329</v>
      </c>
      <c r="X139" s="301">
        <v>233060.46</v>
      </c>
      <c r="Y139">
        <v>778447</v>
      </c>
      <c r="AB139">
        <v>374343.98</v>
      </c>
      <c r="AC139">
        <v>40151.01</v>
      </c>
      <c r="AG139">
        <v>25349.75</v>
      </c>
      <c r="AI139" s="244">
        <f t="shared" ref="AI139:AI202" si="17">SUM(F139:H139)</f>
        <v>814276.35</v>
      </c>
      <c r="AJ139" s="251">
        <f t="shared" ref="AJ139:AJ202" si="18">SUM(K139:N139)</f>
        <v>11402</v>
      </c>
      <c r="AK139" s="265">
        <f t="shared" ref="AK139:AK202" si="19">AI139-AJ139</f>
        <v>802874.35</v>
      </c>
      <c r="AL139" s="266">
        <f t="shared" ref="AL139:AL202" si="20">SUM(S139:X139)</f>
        <v>1743638.0699999998</v>
      </c>
      <c r="AM139" s="266">
        <f t="shared" ref="AM139:AM202" si="21">SUM(Y139:AH139)</f>
        <v>1218291.74</v>
      </c>
      <c r="AN139" s="246">
        <f t="shared" si="16"/>
        <v>525346.32999999984</v>
      </c>
    </row>
    <row r="140" spans="1:40" ht="14.4" thickBot="1" x14ac:dyDescent="0.3">
      <c r="A140" s="234" t="s">
        <v>314</v>
      </c>
      <c r="B140" s="234" t="s">
        <v>35</v>
      </c>
      <c r="C140" s="272">
        <v>4264</v>
      </c>
      <c r="D140" s="273" t="s">
        <v>929</v>
      </c>
      <c r="E140" t="s">
        <v>2714</v>
      </c>
      <c r="F140" s="301">
        <v>782492.1</v>
      </c>
      <c r="G140" s="301">
        <v>151702.5</v>
      </c>
      <c r="H140" s="301">
        <v>167200.82999999999</v>
      </c>
      <c r="I140">
        <v>325418.65999999997</v>
      </c>
      <c r="J140">
        <v>179172.42</v>
      </c>
      <c r="K140" s="301">
        <v>0</v>
      </c>
      <c r="N140" s="301">
        <v>1288</v>
      </c>
      <c r="O140">
        <v>111825</v>
      </c>
      <c r="Q140">
        <v>-242976.92</v>
      </c>
      <c r="R140">
        <v>1467910.57</v>
      </c>
      <c r="S140" s="301">
        <v>1529034.95</v>
      </c>
      <c r="W140" s="301">
        <v>353492</v>
      </c>
      <c r="X140" s="301">
        <v>43726.79</v>
      </c>
      <c r="Y140">
        <v>417710</v>
      </c>
      <c r="AB140">
        <v>290100.53000000003</v>
      </c>
      <c r="AC140">
        <v>18083.099999999999</v>
      </c>
      <c r="AG140">
        <v>802570.25</v>
      </c>
      <c r="AI140" s="244">
        <f t="shared" si="17"/>
        <v>1101395.43</v>
      </c>
      <c r="AJ140" s="251">
        <f t="shared" si="18"/>
        <v>1288</v>
      </c>
      <c r="AK140" s="265">
        <f t="shared" si="19"/>
        <v>1100107.43</v>
      </c>
      <c r="AL140" s="266">
        <f t="shared" si="20"/>
        <v>1926253.74</v>
      </c>
      <c r="AM140" s="266">
        <f t="shared" si="21"/>
        <v>1528463.88</v>
      </c>
      <c r="AN140" s="246">
        <f t="shared" si="16"/>
        <v>397789.8600000001</v>
      </c>
    </row>
    <row r="141" spans="1:40" ht="14.4" thickBot="1" x14ac:dyDescent="0.3">
      <c r="A141" s="234" t="s">
        <v>314</v>
      </c>
      <c r="B141" s="234" t="s">
        <v>35</v>
      </c>
      <c r="C141" s="272">
        <v>4475</v>
      </c>
      <c r="D141" s="273" t="s">
        <v>930</v>
      </c>
      <c r="E141" t="s">
        <v>2715</v>
      </c>
      <c r="F141" s="301">
        <v>287936.94</v>
      </c>
      <c r="G141" s="301">
        <v>5833.5</v>
      </c>
      <c r="H141" s="301">
        <v>89269.64</v>
      </c>
      <c r="I141">
        <v>242726</v>
      </c>
      <c r="J141">
        <v>209925.23</v>
      </c>
      <c r="K141" s="301">
        <v>10000</v>
      </c>
      <c r="N141" s="301">
        <v>1876</v>
      </c>
      <c r="O141">
        <v>30925</v>
      </c>
      <c r="Q141">
        <v>229881.11</v>
      </c>
      <c r="R141">
        <v>431311.75</v>
      </c>
      <c r="S141" s="301">
        <v>851756.65</v>
      </c>
      <c r="U141" s="301">
        <v>252.5</v>
      </c>
      <c r="W141" s="301">
        <v>324131</v>
      </c>
      <c r="X141" s="301">
        <v>20000</v>
      </c>
      <c r="Y141">
        <v>441398</v>
      </c>
      <c r="AB141">
        <v>203514.11</v>
      </c>
      <c r="AC141">
        <v>20194.71</v>
      </c>
      <c r="AG141">
        <v>312488.25</v>
      </c>
      <c r="AI141" s="244">
        <f t="shared" si="17"/>
        <v>383040.08</v>
      </c>
      <c r="AJ141" s="251">
        <f t="shared" si="18"/>
        <v>11876</v>
      </c>
      <c r="AK141" s="265">
        <f t="shared" si="19"/>
        <v>371164.08</v>
      </c>
      <c r="AL141" s="266">
        <f t="shared" si="20"/>
        <v>1196140.1499999999</v>
      </c>
      <c r="AM141" s="266">
        <f t="shared" si="21"/>
        <v>977595.07</v>
      </c>
      <c r="AN141" s="246">
        <f t="shared" si="16"/>
        <v>218545.07999999996</v>
      </c>
    </row>
    <row r="142" spans="1:40" ht="14.4" thickBot="1" x14ac:dyDescent="0.3">
      <c r="A142" s="234" t="s">
        <v>314</v>
      </c>
      <c r="B142" s="234" t="s">
        <v>35</v>
      </c>
      <c r="C142" s="272">
        <v>4153</v>
      </c>
      <c r="D142" s="273" t="s">
        <v>931</v>
      </c>
      <c r="E142" t="s">
        <v>2716</v>
      </c>
      <c r="F142" s="301">
        <v>478088.67</v>
      </c>
      <c r="G142" s="301">
        <v>40764.5</v>
      </c>
      <c r="H142" s="301">
        <v>153502.45000000001</v>
      </c>
      <c r="I142">
        <v>486220.34</v>
      </c>
      <c r="J142">
        <v>445444.8</v>
      </c>
      <c r="K142" s="301">
        <v>6000</v>
      </c>
      <c r="N142" s="301">
        <v>2556</v>
      </c>
      <c r="O142">
        <v>35970</v>
      </c>
      <c r="Q142">
        <v>-781600.61</v>
      </c>
      <c r="R142">
        <v>2115546</v>
      </c>
      <c r="S142" s="301">
        <v>642209.93999999994</v>
      </c>
      <c r="T142" s="301">
        <v>20000</v>
      </c>
      <c r="W142" s="301">
        <v>389655</v>
      </c>
      <c r="X142" s="301">
        <v>54289.63</v>
      </c>
      <c r="Y142">
        <v>474993</v>
      </c>
      <c r="AB142">
        <v>232920.3</v>
      </c>
      <c r="AC142">
        <v>57852.3</v>
      </c>
      <c r="AG142">
        <v>39881.800000000003</v>
      </c>
      <c r="AI142" s="244">
        <f t="shared" si="17"/>
        <v>672355.62</v>
      </c>
      <c r="AJ142" s="251">
        <f t="shared" si="18"/>
        <v>8556</v>
      </c>
      <c r="AK142" s="265">
        <f t="shared" si="19"/>
        <v>663799.62</v>
      </c>
      <c r="AL142" s="266">
        <f t="shared" si="20"/>
        <v>1106154.5699999998</v>
      </c>
      <c r="AM142" s="266">
        <f t="shared" si="21"/>
        <v>805647.40000000014</v>
      </c>
      <c r="AN142" s="246">
        <f t="shared" si="16"/>
        <v>300507.16999999969</v>
      </c>
    </row>
    <row r="143" spans="1:40" ht="14.4" thickBot="1" x14ac:dyDescent="0.3">
      <c r="A143" s="234" t="s">
        <v>314</v>
      </c>
      <c r="B143" s="234" t="s">
        <v>35</v>
      </c>
      <c r="C143" s="272">
        <v>2552</v>
      </c>
      <c r="D143" s="273" t="s">
        <v>932</v>
      </c>
      <c r="E143" t="s">
        <v>2717</v>
      </c>
      <c r="F143" s="301">
        <v>213320.57</v>
      </c>
      <c r="G143" s="301">
        <v>15813.75</v>
      </c>
      <c r="H143" s="301">
        <v>175811.77</v>
      </c>
      <c r="I143">
        <v>947349.9</v>
      </c>
      <c r="J143">
        <v>98669.42</v>
      </c>
      <c r="K143" s="301">
        <v>0</v>
      </c>
      <c r="N143" s="301">
        <v>3886</v>
      </c>
      <c r="Q143">
        <v>-922601.01</v>
      </c>
      <c r="R143">
        <v>2263113.85</v>
      </c>
      <c r="S143" s="301">
        <v>444645.9</v>
      </c>
      <c r="W143" s="301">
        <v>330328.5</v>
      </c>
      <c r="X143" s="301">
        <v>20000</v>
      </c>
      <c r="Y143">
        <v>449762.5</v>
      </c>
      <c r="AB143">
        <v>106240.83</v>
      </c>
      <c r="AC143">
        <v>48120.84</v>
      </c>
      <c r="AG143">
        <v>21472.5</v>
      </c>
      <c r="AI143" s="244">
        <f t="shared" si="17"/>
        <v>404946.08999999997</v>
      </c>
      <c r="AJ143" s="251">
        <f t="shared" si="18"/>
        <v>3886</v>
      </c>
      <c r="AK143" s="265">
        <f t="shared" si="19"/>
        <v>401060.08999999997</v>
      </c>
      <c r="AL143" s="266">
        <f t="shared" si="20"/>
        <v>794974.4</v>
      </c>
      <c r="AM143" s="266">
        <f t="shared" si="21"/>
        <v>625596.66999999993</v>
      </c>
      <c r="AN143" s="246">
        <f t="shared" si="16"/>
        <v>169377.7300000001</v>
      </c>
    </row>
    <row r="144" spans="1:40" ht="14.4" thickBot="1" x14ac:dyDescent="0.3">
      <c r="A144" s="234" t="s">
        <v>314</v>
      </c>
      <c r="B144" s="234" t="s">
        <v>35</v>
      </c>
      <c r="C144" s="272">
        <v>5199</v>
      </c>
      <c r="D144" s="273" t="s">
        <v>933</v>
      </c>
      <c r="E144" t="s">
        <v>2718</v>
      </c>
      <c r="F144" s="301">
        <v>309593.53999999998</v>
      </c>
      <c r="G144" s="301">
        <v>111659</v>
      </c>
      <c r="H144" s="301">
        <v>552884.99</v>
      </c>
      <c r="I144">
        <v>636473</v>
      </c>
      <c r="J144">
        <v>179163.16</v>
      </c>
      <c r="K144" s="301">
        <v>4500</v>
      </c>
      <c r="N144" s="301">
        <v>2678</v>
      </c>
      <c r="O144">
        <v>36500</v>
      </c>
      <c r="Q144">
        <v>-1204844.57</v>
      </c>
      <c r="R144">
        <v>2512572.4500000002</v>
      </c>
      <c r="S144" s="301">
        <v>581191.18999999994</v>
      </c>
      <c r="T144" s="301">
        <v>18000</v>
      </c>
      <c r="W144" s="301">
        <v>651094.5</v>
      </c>
      <c r="X144" s="301">
        <v>125336.01</v>
      </c>
      <c r="Y144">
        <v>734067.5</v>
      </c>
      <c r="AB144">
        <v>186564.22</v>
      </c>
      <c r="AC144">
        <v>24589.64</v>
      </c>
      <c r="AG144">
        <v>23422.53</v>
      </c>
      <c r="AI144" s="244">
        <f t="shared" si="17"/>
        <v>974137.53</v>
      </c>
      <c r="AJ144" s="251">
        <f t="shared" si="18"/>
        <v>7178</v>
      </c>
      <c r="AK144" s="265">
        <f t="shared" si="19"/>
        <v>966959.53</v>
      </c>
      <c r="AL144" s="266">
        <f t="shared" si="20"/>
        <v>1375621.7</v>
      </c>
      <c r="AM144" s="266">
        <f t="shared" si="21"/>
        <v>968643.89</v>
      </c>
      <c r="AN144" s="246">
        <f t="shared" si="16"/>
        <v>406977.80999999994</v>
      </c>
    </row>
    <row r="145" spans="1:40" ht="14.4" thickBot="1" x14ac:dyDescent="0.3">
      <c r="A145" s="234" t="s">
        <v>314</v>
      </c>
      <c r="B145" s="234" t="s">
        <v>35</v>
      </c>
      <c r="C145" s="272">
        <v>7299</v>
      </c>
      <c r="D145" s="273" t="s">
        <v>934</v>
      </c>
      <c r="E145" t="s">
        <v>2719</v>
      </c>
      <c r="F145" s="301">
        <v>1023803.93</v>
      </c>
      <c r="G145" s="301">
        <v>144400.92000000001</v>
      </c>
      <c r="H145" s="301">
        <v>75672.509999999995</v>
      </c>
      <c r="I145">
        <v>1730777.52</v>
      </c>
      <c r="J145">
        <v>391403.95</v>
      </c>
      <c r="K145" s="301">
        <v>0</v>
      </c>
      <c r="N145" s="301">
        <v>5208</v>
      </c>
      <c r="O145">
        <v>31500</v>
      </c>
      <c r="Q145">
        <v>1556181.84</v>
      </c>
      <c r="R145">
        <v>1298036.29</v>
      </c>
      <c r="S145" s="301">
        <v>961363.48</v>
      </c>
      <c r="T145" s="301">
        <v>13500</v>
      </c>
      <c r="W145" s="301">
        <v>386353.5</v>
      </c>
      <c r="X145" s="301">
        <v>169605.11</v>
      </c>
      <c r="Y145">
        <v>552239.5</v>
      </c>
      <c r="AB145">
        <v>317334.17</v>
      </c>
      <c r="AC145">
        <v>61768.14</v>
      </c>
      <c r="AG145">
        <v>34476.14</v>
      </c>
      <c r="AI145" s="244">
        <f t="shared" si="17"/>
        <v>1243877.3600000001</v>
      </c>
      <c r="AJ145" s="251">
        <f t="shared" si="18"/>
        <v>5208</v>
      </c>
      <c r="AK145" s="265">
        <f t="shared" si="19"/>
        <v>1238669.3600000001</v>
      </c>
      <c r="AL145" s="266">
        <f t="shared" si="20"/>
        <v>1530822.0899999999</v>
      </c>
      <c r="AM145" s="266">
        <f t="shared" si="21"/>
        <v>965817.95</v>
      </c>
      <c r="AN145" s="246">
        <f t="shared" si="16"/>
        <v>565004.1399999999</v>
      </c>
    </row>
    <row r="146" spans="1:40" ht="14.4" thickBot="1" x14ac:dyDescent="0.3">
      <c r="A146" s="234" t="s">
        <v>318</v>
      </c>
      <c r="B146" s="234" t="s">
        <v>36</v>
      </c>
      <c r="C146" s="272">
        <v>3325</v>
      </c>
      <c r="D146" s="273" t="s">
        <v>935</v>
      </c>
      <c r="E146" t="s">
        <v>2720</v>
      </c>
      <c r="F146" s="301">
        <v>619061.71</v>
      </c>
      <c r="G146" s="301">
        <v>40636.199999999997</v>
      </c>
      <c r="H146" s="301">
        <v>665296.49</v>
      </c>
      <c r="I146">
        <v>705576.21</v>
      </c>
      <c r="J146">
        <v>490018.81</v>
      </c>
      <c r="K146" s="301">
        <v>12277</v>
      </c>
      <c r="N146" s="301">
        <v>23303</v>
      </c>
      <c r="Q146">
        <v>593992.44999999995</v>
      </c>
      <c r="R146">
        <v>1854562.35</v>
      </c>
      <c r="S146" s="301">
        <v>475198.22</v>
      </c>
      <c r="W146" s="301">
        <v>445420.5</v>
      </c>
      <c r="X146" s="301">
        <v>25869.68</v>
      </c>
      <c r="Y146">
        <v>514238.5</v>
      </c>
      <c r="AB146">
        <v>221233.44</v>
      </c>
      <c r="AC146">
        <v>34994.230000000003</v>
      </c>
      <c r="AG146">
        <v>8496.51</v>
      </c>
      <c r="AI146" s="244">
        <f t="shared" si="17"/>
        <v>1324994.3999999999</v>
      </c>
      <c r="AJ146" s="251">
        <f t="shared" si="18"/>
        <v>35580</v>
      </c>
      <c r="AK146" s="265">
        <f t="shared" si="19"/>
        <v>1289414.3999999999</v>
      </c>
      <c r="AL146" s="266">
        <f t="shared" si="20"/>
        <v>946488.4</v>
      </c>
      <c r="AM146" s="266">
        <f t="shared" si="21"/>
        <v>778962.67999999993</v>
      </c>
      <c r="AN146" s="246">
        <f t="shared" si="16"/>
        <v>167525.72000000009</v>
      </c>
    </row>
    <row r="147" spans="1:40" ht="14.4" thickBot="1" x14ac:dyDescent="0.3">
      <c r="A147" s="234" t="s">
        <v>318</v>
      </c>
      <c r="B147" s="234" t="s">
        <v>36</v>
      </c>
      <c r="C147" s="272">
        <v>5397</v>
      </c>
      <c r="D147" s="273" t="s">
        <v>936</v>
      </c>
      <c r="E147" t="s">
        <v>2721</v>
      </c>
      <c r="F147" s="301">
        <v>2038618.34</v>
      </c>
      <c r="G147" s="301">
        <v>34169.75</v>
      </c>
      <c r="H147" s="301">
        <v>11085.71</v>
      </c>
      <c r="I147">
        <v>582654.67000000004</v>
      </c>
      <c r="J147">
        <v>653201.75</v>
      </c>
      <c r="K147" s="301">
        <v>0</v>
      </c>
      <c r="N147" s="301">
        <v>1270</v>
      </c>
      <c r="Q147">
        <v>-811151.56</v>
      </c>
      <c r="R147">
        <v>3974625.34</v>
      </c>
      <c r="S147" s="301">
        <v>729297.2</v>
      </c>
      <c r="W147" s="301">
        <v>430321.5</v>
      </c>
      <c r="X147" s="301">
        <v>18286</v>
      </c>
      <c r="Y147">
        <v>561003.5</v>
      </c>
      <c r="AB147">
        <v>193965.5</v>
      </c>
      <c r="AC147">
        <v>106382.76</v>
      </c>
      <c r="AG147">
        <v>13616.5</v>
      </c>
      <c r="AI147" s="244">
        <f t="shared" si="17"/>
        <v>2083873.8</v>
      </c>
      <c r="AJ147" s="251">
        <f t="shared" si="18"/>
        <v>1270</v>
      </c>
      <c r="AK147" s="265">
        <f t="shared" si="19"/>
        <v>2082603.8</v>
      </c>
      <c r="AL147" s="266">
        <f t="shared" si="20"/>
        <v>1177904.7</v>
      </c>
      <c r="AM147" s="266">
        <f t="shared" si="21"/>
        <v>874968.26</v>
      </c>
      <c r="AN147" s="246">
        <f t="shared" si="16"/>
        <v>302936.43999999994</v>
      </c>
    </row>
    <row r="148" spans="1:40" ht="14.4" thickBot="1" x14ac:dyDescent="0.3">
      <c r="A148" s="234" t="s">
        <v>318</v>
      </c>
      <c r="B148" s="234" t="s">
        <v>36</v>
      </c>
      <c r="C148" s="272">
        <v>2048</v>
      </c>
      <c r="D148" s="273" t="s">
        <v>937</v>
      </c>
      <c r="E148" t="s">
        <v>2722</v>
      </c>
      <c r="F148" s="301">
        <v>879430.65</v>
      </c>
      <c r="G148" s="301">
        <v>15424</v>
      </c>
      <c r="H148" s="301">
        <v>84081</v>
      </c>
      <c r="I148">
        <v>892521.02</v>
      </c>
      <c r="J148">
        <v>451591.64</v>
      </c>
      <c r="K148" s="301">
        <v>4500</v>
      </c>
      <c r="N148" s="301">
        <v>2464</v>
      </c>
      <c r="Q148">
        <v>1952328.05</v>
      </c>
      <c r="S148" s="301">
        <v>519628.75</v>
      </c>
      <c r="W148" s="301">
        <v>532489</v>
      </c>
      <c r="X148" s="301">
        <v>146772.07999999999</v>
      </c>
      <c r="Y148">
        <v>656829</v>
      </c>
      <c r="AB148">
        <v>113693.51</v>
      </c>
      <c r="AC148">
        <v>75903.740000000005</v>
      </c>
      <c r="AE148">
        <v>4711</v>
      </c>
      <c r="AI148" s="244">
        <f t="shared" si="17"/>
        <v>978935.65</v>
      </c>
      <c r="AJ148" s="251">
        <f t="shared" si="18"/>
        <v>6964</v>
      </c>
      <c r="AK148" s="265">
        <f t="shared" si="19"/>
        <v>971971.65</v>
      </c>
      <c r="AL148" s="266">
        <f t="shared" si="20"/>
        <v>1198889.83</v>
      </c>
      <c r="AM148" s="266">
        <f t="shared" si="21"/>
        <v>851137.25</v>
      </c>
      <c r="AN148" s="246">
        <f t="shared" si="16"/>
        <v>347752.58000000007</v>
      </c>
    </row>
    <row r="149" spans="1:40" ht="14.4" thickBot="1" x14ac:dyDescent="0.3">
      <c r="A149" s="234" t="s">
        <v>318</v>
      </c>
      <c r="B149" s="234" t="s">
        <v>36</v>
      </c>
      <c r="C149" s="272">
        <v>5559</v>
      </c>
      <c r="D149" s="273" t="s">
        <v>938</v>
      </c>
      <c r="E149" t="s">
        <v>2723</v>
      </c>
      <c r="F149" s="301">
        <v>1651038.64</v>
      </c>
      <c r="G149" s="301">
        <v>464578.05</v>
      </c>
      <c r="H149" s="301">
        <v>99024.01</v>
      </c>
      <c r="I149">
        <v>567949.28</v>
      </c>
      <c r="J149">
        <v>529291.89</v>
      </c>
      <c r="K149" s="301">
        <v>16440</v>
      </c>
      <c r="L149" s="301">
        <v>1003.5</v>
      </c>
      <c r="N149" s="301">
        <v>4493.37</v>
      </c>
      <c r="Q149">
        <v>385994.01</v>
      </c>
      <c r="R149">
        <v>2538450.7999999998</v>
      </c>
      <c r="S149" s="301">
        <v>841028.92</v>
      </c>
      <c r="W149" s="301">
        <v>470880</v>
      </c>
      <c r="X149" s="301">
        <v>21392</v>
      </c>
      <c r="Y149">
        <v>580531.5</v>
      </c>
      <c r="Z149">
        <v>500</v>
      </c>
      <c r="AB149">
        <v>168342.62</v>
      </c>
      <c r="AC149">
        <v>102046.61</v>
      </c>
      <c r="AI149" s="244">
        <f t="shared" si="17"/>
        <v>2214640.6999999997</v>
      </c>
      <c r="AJ149" s="251">
        <f t="shared" si="18"/>
        <v>21936.87</v>
      </c>
      <c r="AK149" s="265">
        <f t="shared" si="19"/>
        <v>2192703.8299999996</v>
      </c>
      <c r="AL149" s="266">
        <f t="shared" si="20"/>
        <v>1333300.92</v>
      </c>
      <c r="AM149" s="266">
        <f t="shared" si="21"/>
        <v>851420.73</v>
      </c>
      <c r="AN149" s="246">
        <f t="shared" si="16"/>
        <v>481880.18999999994</v>
      </c>
    </row>
    <row r="150" spans="1:40" ht="14.4" thickBot="1" x14ac:dyDescent="0.3">
      <c r="A150" s="234" t="s">
        <v>318</v>
      </c>
      <c r="B150" s="234" t="s">
        <v>36</v>
      </c>
      <c r="C150" s="272">
        <v>3394</v>
      </c>
      <c r="D150" s="273" t="s">
        <v>939</v>
      </c>
      <c r="E150" t="s">
        <v>2724</v>
      </c>
      <c r="F150" s="301">
        <v>1540720.71</v>
      </c>
      <c r="G150" s="301">
        <v>141757.54</v>
      </c>
      <c r="H150" s="301">
        <v>597206.94999999995</v>
      </c>
      <c r="I150">
        <v>910797.53</v>
      </c>
      <c r="J150">
        <v>313305.19</v>
      </c>
      <c r="K150" s="301">
        <v>6760</v>
      </c>
      <c r="N150" s="301">
        <v>0</v>
      </c>
      <c r="Q150">
        <v>206048.06</v>
      </c>
      <c r="R150">
        <v>3053279.47</v>
      </c>
      <c r="S150" s="301">
        <v>881099.74</v>
      </c>
      <c r="W150" s="301">
        <v>408775.5</v>
      </c>
      <c r="X150" s="301">
        <v>26471.759999999998</v>
      </c>
      <c r="Y150">
        <v>603470.5</v>
      </c>
      <c r="AB150">
        <v>311448.24</v>
      </c>
      <c r="AC150">
        <v>35821.29</v>
      </c>
      <c r="AG150">
        <v>14978.5</v>
      </c>
      <c r="AI150" s="244">
        <f t="shared" si="17"/>
        <v>2279685.2000000002</v>
      </c>
      <c r="AJ150" s="251">
        <f t="shared" si="18"/>
        <v>6760</v>
      </c>
      <c r="AK150" s="265">
        <f t="shared" si="19"/>
        <v>2272925.2000000002</v>
      </c>
      <c r="AL150" s="266">
        <f t="shared" si="20"/>
        <v>1316347</v>
      </c>
      <c r="AM150" s="266">
        <f t="shared" si="21"/>
        <v>965718.53</v>
      </c>
      <c r="AN150" s="246">
        <f t="shared" si="16"/>
        <v>350628.47</v>
      </c>
    </row>
    <row r="151" spans="1:40" ht="14.4" thickBot="1" x14ac:dyDescent="0.3">
      <c r="A151" s="234" t="s">
        <v>318</v>
      </c>
      <c r="B151" s="234" t="s">
        <v>36</v>
      </c>
      <c r="C151" s="272">
        <v>4182</v>
      </c>
      <c r="D151" s="273" t="s">
        <v>940</v>
      </c>
      <c r="E151" t="s">
        <v>2725</v>
      </c>
      <c r="F151" s="301">
        <v>1299932.93</v>
      </c>
      <c r="G151" s="301">
        <v>23882.44</v>
      </c>
      <c r="H151" s="301">
        <v>49209.7</v>
      </c>
      <c r="I151">
        <v>219943.34</v>
      </c>
      <c r="J151">
        <v>266888.53999999998</v>
      </c>
      <c r="K151" s="301">
        <v>3500</v>
      </c>
      <c r="N151" s="301">
        <v>0</v>
      </c>
      <c r="Q151">
        <v>-389186.34</v>
      </c>
      <c r="R151">
        <v>1819262.69</v>
      </c>
      <c r="S151" s="301">
        <v>861189.47</v>
      </c>
      <c r="W151" s="301">
        <v>376830</v>
      </c>
      <c r="X151" s="301">
        <v>35389.339999999997</v>
      </c>
      <c r="Y151">
        <v>526973.5</v>
      </c>
      <c r="AB151">
        <v>220839.05</v>
      </c>
      <c r="AC151">
        <v>67776.72</v>
      </c>
      <c r="AF151">
        <v>45188.94</v>
      </c>
      <c r="AI151" s="244">
        <f t="shared" si="17"/>
        <v>1373025.0699999998</v>
      </c>
      <c r="AJ151" s="251">
        <f t="shared" si="18"/>
        <v>3500</v>
      </c>
      <c r="AK151" s="265">
        <f t="shared" si="19"/>
        <v>1369525.0699999998</v>
      </c>
      <c r="AL151" s="266">
        <f t="shared" si="20"/>
        <v>1273408.81</v>
      </c>
      <c r="AM151" s="266">
        <f t="shared" si="21"/>
        <v>860778.21</v>
      </c>
      <c r="AN151" s="246">
        <f t="shared" si="16"/>
        <v>412630.60000000009</v>
      </c>
    </row>
    <row r="152" spans="1:40" ht="14.4" thickBot="1" x14ac:dyDescent="0.3">
      <c r="A152" s="234" t="s">
        <v>318</v>
      </c>
      <c r="B152" s="234" t="s">
        <v>36</v>
      </c>
      <c r="C152" s="272">
        <v>4497</v>
      </c>
      <c r="D152" s="273" t="s">
        <v>941</v>
      </c>
      <c r="E152" t="s">
        <v>2726</v>
      </c>
      <c r="F152" s="301">
        <v>416592.3</v>
      </c>
      <c r="G152" s="301">
        <v>0</v>
      </c>
      <c r="H152" s="301">
        <v>566887.51</v>
      </c>
      <c r="I152">
        <v>762900.65</v>
      </c>
      <c r="J152">
        <v>305121.58</v>
      </c>
      <c r="K152" s="301">
        <v>4720</v>
      </c>
      <c r="N152" s="301">
        <v>880</v>
      </c>
      <c r="Q152">
        <v>-278811.15000000002</v>
      </c>
      <c r="R152">
        <v>2522678.58</v>
      </c>
      <c r="S152" s="301">
        <v>480130.12</v>
      </c>
      <c r="W152" s="301">
        <v>515109</v>
      </c>
      <c r="X152" s="301">
        <v>71866.64</v>
      </c>
      <c r="Y152">
        <v>626848</v>
      </c>
      <c r="AB152">
        <v>522865.22</v>
      </c>
      <c r="AC152">
        <v>52860.33</v>
      </c>
      <c r="AG152">
        <v>6273.6</v>
      </c>
      <c r="AI152" s="244">
        <f t="shared" si="17"/>
        <v>983479.81</v>
      </c>
      <c r="AJ152" s="251">
        <f t="shared" si="18"/>
        <v>5600</v>
      </c>
      <c r="AK152" s="265">
        <f t="shared" si="19"/>
        <v>977879.81</v>
      </c>
      <c r="AL152" s="266">
        <f t="shared" si="20"/>
        <v>1067105.76</v>
      </c>
      <c r="AM152" s="266">
        <f t="shared" si="21"/>
        <v>1208847.1500000001</v>
      </c>
      <c r="AN152" s="246">
        <f t="shared" si="16"/>
        <v>-141741.39000000013</v>
      </c>
    </row>
    <row r="153" spans="1:40" ht="14.4" thickBot="1" x14ac:dyDescent="0.3">
      <c r="A153" s="234" t="s">
        <v>318</v>
      </c>
      <c r="B153" s="234" t="s">
        <v>36</v>
      </c>
      <c r="C153" s="272">
        <v>4239</v>
      </c>
      <c r="D153" s="273" t="s">
        <v>942</v>
      </c>
      <c r="E153" t="s">
        <v>2727</v>
      </c>
      <c r="F153" s="301">
        <v>526427.63</v>
      </c>
      <c r="G153" s="301">
        <v>13607</v>
      </c>
      <c r="H153" s="301">
        <v>150878.76</v>
      </c>
      <c r="I153">
        <v>768969.97</v>
      </c>
      <c r="J153">
        <v>403039.67</v>
      </c>
      <c r="K153" s="301">
        <v>4000</v>
      </c>
      <c r="N153" s="301">
        <v>0</v>
      </c>
      <c r="Q153">
        <v>-3036639.06</v>
      </c>
      <c r="R153">
        <v>4801199.47</v>
      </c>
      <c r="S153" s="301">
        <v>463902.1</v>
      </c>
      <c r="W153" s="301">
        <v>220531.5</v>
      </c>
      <c r="X153" s="301">
        <v>24618.400000000001</v>
      </c>
      <c r="Y153">
        <v>266828.5</v>
      </c>
      <c r="AB153">
        <v>119983.91</v>
      </c>
      <c r="AC153">
        <v>98964.52</v>
      </c>
      <c r="AG153">
        <v>8754</v>
      </c>
      <c r="AI153" s="244">
        <f t="shared" si="17"/>
        <v>690913.39</v>
      </c>
      <c r="AJ153" s="251">
        <f t="shared" si="18"/>
        <v>4000</v>
      </c>
      <c r="AK153" s="265">
        <f t="shared" si="19"/>
        <v>686913.39</v>
      </c>
      <c r="AL153" s="266">
        <f t="shared" si="20"/>
        <v>709052</v>
      </c>
      <c r="AM153" s="266">
        <f t="shared" si="21"/>
        <v>494530.93000000005</v>
      </c>
      <c r="AN153" s="246">
        <f t="shared" si="16"/>
        <v>214521.06999999995</v>
      </c>
    </row>
    <row r="154" spans="1:40" ht="14.4" thickBot="1" x14ac:dyDescent="0.3">
      <c r="A154" s="234" t="s">
        <v>318</v>
      </c>
      <c r="B154" s="234" t="s">
        <v>36</v>
      </c>
      <c r="C154" s="272">
        <v>3891</v>
      </c>
      <c r="D154" s="273" t="s">
        <v>943</v>
      </c>
      <c r="E154" t="s">
        <v>2728</v>
      </c>
      <c r="F154" s="301">
        <v>487533.64</v>
      </c>
      <c r="G154" s="301">
        <v>8258.35</v>
      </c>
      <c r="H154" s="301">
        <v>465069.45</v>
      </c>
      <c r="I154">
        <v>913867.86</v>
      </c>
      <c r="J154">
        <v>517649.95</v>
      </c>
      <c r="K154" s="301">
        <v>62000</v>
      </c>
      <c r="L154" s="301">
        <v>2501</v>
      </c>
      <c r="N154" s="301">
        <v>3891.67</v>
      </c>
      <c r="Q154">
        <v>-2942727.27</v>
      </c>
      <c r="R154">
        <v>5209136.26</v>
      </c>
      <c r="S154" s="301">
        <v>458038.1</v>
      </c>
      <c r="W154" s="301">
        <v>606795</v>
      </c>
      <c r="X154" s="301">
        <v>34788.720000000001</v>
      </c>
      <c r="Y154">
        <v>668343</v>
      </c>
      <c r="AB154">
        <v>143267.57999999999</v>
      </c>
      <c r="AC154">
        <v>140260.62</v>
      </c>
      <c r="AG154">
        <v>6713</v>
      </c>
      <c r="AI154" s="244">
        <f t="shared" si="17"/>
        <v>960861.44</v>
      </c>
      <c r="AJ154" s="251">
        <f t="shared" si="18"/>
        <v>68392.67</v>
      </c>
      <c r="AK154" s="265">
        <f t="shared" si="19"/>
        <v>892468.7699999999</v>
      </c>
      <c r="AL154" s="266">
        <f t="shared" si="20"/>
        <v>1099621.82</v>
      </c>
      <c r="AM154" s="266">
        <f t="shared" si="21"/>
        <v>958584.2</v>
      </c>
      <c r="AN154" s="246">
        <f t="shared" si="16"/>
        <v>141037.62000000011</v>
      </c>
    </row>
    <row r="155" spans="1:40" ht="14.4" thickBot="1" x14ac:dyDescent="0.3">
      <c r="A155" s="234" t="s">
        <v>318</v>
      </c>
      <c r="B155" s="234" t="s">
        <v>36</v>
      </c>
      <c r="C155" s="272">
        <v>3687</v>
      </c>
      <c r="D155" s="273" t="s">
        <v>944</v>
      </c>
      <c r="E155" t="s">
        <v>2729</v>
      </c>
      <c r="F155" s="301">
        <v>1018336.32</v>
      </c>
      <c r="G155" s="301">
        <v>23988.799999999999</v>
      </c>
      <c r="H155" s="301">
        <v>451699.66</v>
      </c>
      <c r="I155">
        <v>617174.74</v>
      </c>
      <c r="J155">
        <v>353182.13</v>
      </c>
      <c r="K155" s="301">
        <v>3500</v>
      </c>
      <c r="N155" s="301">
        <v>0</v>
      </c>
      <c r="Q155">
        <v>-141025.79</v>
      </c>
      <c r="R155">
        <v>2453318.4700000002</v>
      </c>
      <c r="S155" s="301">
        <v>540813.59</v>
      </c>
      <c r="W155" s="301">
        <v>363331.5</v>
      </c>
      <c r="X155" s="301">
        <v>21053.599999999999</v>
      </c>
      <c r="Y155">
        <v>411708.5</v>
      </c>
      <c r="AB155">
        <v>206109.8</v>
      </c>
      <c r="AC155">
        <v>63800.87</v>
      </c>
      <c r="AG155">
        <v>5341.62</v>
      </c>
      <c r="AI155" s="244">
        <f t="shared" si="17"/>
        <v>1494024.78</v>
      </c>
      <c r="AJ155" s="251">
        <f t="shared" si="18"/>
        <v>3500</v>
      </c>
      <c r="AK155" s="265">
        <f t="shared" si="19"/>
        <v>1490524.78</v>
      </c>
      <c r="AL155" s="266">
        <f t="shared" si="20"/>
        <v>925198.69</v>
      </c>
      <c r="AM155" s="266">
        <f t="shared" si="21"/>
        <v>686960.79</v>
      </c>
      <c r="AN155" s="246">
        <f t="shared" si="16"/>
        <v>238237.89999999991</v>
      </c>
    </row>
    <row r="156" spans="1:40" ht="14.4" thickBot="1" x14ac:dyDescent="0.3">
      <c r="A156" s="234" t="s">
        <v>318</v>
      </c>
      <c r="B156" s="234" t="s">
        <v>36</v>
      </c>
      <c r="C156" s="272">
        <v>7013</v>
      </c>
      <c r="D156" s="273" t="s">
        <v>945</v>
      </c>
      <c r="E156" t="s">
        <v>2730</v>
      </c>
      <c r="F156" s="301">
        <v>2532413.63</v>
      </c>
      <c r="G156" s="301">
        <v>91363.13</v>
      </c>
      <c r="H156" s="301">
        <v>883836.6</v>
      </c>
      <c r="I156">
        <v>300532.07</v>
      </c>
      <c r="J156">
        <v>1841585.75</v>
      </c>
      <c r="K156" s="301">
        <v>4500</v>
      </c>
      <c r="N156" s="301">
        <v>0</v>
      </c>
      <c r="Q156">
        <v>814180.44</v>
      </c>
      <c r="R156">
        <v>4517827.99</v>
      </c>
      <c r="S156" s="301">
        <v>922487.22</v>
      </c>
      <c r="W156" s="301">
        <v>730096.5</v>
      </c>
      <c r="X156" s="301">
        <v>55108.800000000003</v>
      </c>
      <c r="Y156">
        <v>922278.5</v>
      </c>
      <c r="AB156">
        <v>197445.58</v>
      </c>
      <c r="AC156">
        <v>104193.7</v>
      </c>
      <c r="AG156">
        <v>13570.24</v>
      </c>
      <c r="AI156" s="244">
        <f t="shared" si="17"/>
        <v>3507613.36</v>
      </c>
      <c r="AJ156" s="251">
        <f t="shared" si="18"/>
        <v>4500</v>
      </c>
      <c r="AK156" s="265">
        <f t="shared" si="19"/>
        <v>3503113.36</v>
      </c>
      <c r="AL156" s="266">
        <f t="shared" si="20"/>
        <v>1707692.52</v>
      </c>
      <c r="AM156" s="266">
        <f t="shared" si="21"/>
        <v>1237488.02</v>
      </c>
      <c r="AN156" s="246">
        <f t="shared" si="16"/>
        <v>470204.5</v>
      </c>
    </row>
    <row r="157" spans="1:40" ht="14.4" thickBot="1" x14ac:dyDescent="0.3">
      <c r="A157" s="234" t="s">
        <v>318</v>
      </c>
      <c r="B157" s="234" t="s">
        <v>36</v>
      </c>
      <c r="C157" s="272">
        <v>4588</v>
      </c>
      <c r="D157" s="273" t="s">
        <v>946</v>
      </c>
      <c r="E157" t="s">
        <v>2731</v>
      </c>
      <c r="F157" s="301">
        <v>513658.1</v>
      </c>
      <c r="G157" s="301">
        <v>15017.5</v>
      </c>
      <c r="H157" s="301">
        <v>66795.039999999994</v>
      </c>
      <c r="I157">
        <v>525513.03</v>
      </c>
      <c r="J157">
        <v>360642.16</v>
      </c>
      <c r="K157" s="301">
        <v>0</v>
      </c>
      <c r="Q157">
        <v>-1518657.96</v>
      </c>
      <c r="R157">
        <v>3061336.79</v>
      </c>
      <c r="S157" s="301">
        <v>513240.4</v>
      </c>
      <c r="W157" s="301">
        <v>342363</v>
      </c>
      <c r="X157" s="301">
        <v>44437.2</v>
      </c>
      <c r="Y157">
        <v>426873</v>
      </c>
      <c r="AB157">
        <v>322186.73</v>
      </c>
      <c r="AC157">
        <v>70592.37</v>
      </c>
      <c r="AG157">
        <v>25583.5</v>
      </c>
      <c r="AI157" s="244">
        <f t="shared" si="17"/>
        <v>595470.64</v>
      </c>
      <c r="AJ157" s="251">
        <f t="shared" si="18"/>
        <v>0</v>
      </c>
      <c r="AK157" s="265">
        <f t="shared" si="19"/>
        <v>595470.64</v>
      </c>
      <c r="AL157" s="266">
        <f t="shared" si="20"/>
        <v>900040.6</v>
      </c>
      <c r="AM157" s="266">
        <f t="shared" si="21"/>
        <v>845235.6</v>
      </c>
      <c r="AN157" s="246">
        <f t="shared" si="16"/>
        <v>54805</v>
      </c>
    </row>
    <row r="158" spans="1:40" ht="14.4" thickBot="1" x14ac:dyDescent="0.3">
      <c r="A158" s="234" t="s">
        <v>318</v>
      </c>
      <c r="B158" s="234" t="s">
        <v>36</v>
      </c>
      <c r="C158" s="272">
        <v>2353</v>
      </c>
      <c r="D158" s="273" t="s">
        <v>947</v>
      </c>
      <c r="E158" t="s">
        <v>2732</v>
      </c>
      <c r="F158" s="301">
        <v>771802.37</v>
      </c>
      <c r="G158" s="301">
        <v>31426.6</v>
      </c>
      <c r="H158" s="301">
        <v>400283</v>
      </c>
      <c r="I158">
        <v>1687727.56</v>
      </c>
      <c r="J158">
        <v>587278.65</v>
      </c>
      <c r="K158" s="301">
        <v>0</v>
      </c>
      <c r="N158" s="301">
        <v>0</v>
      </c>
      <c r="Q158">
        <v>1166410.47</v>
      </c>
      <c r="R158">
        <v>2227904.62</v>
      </c>
      <c r="S158" s="301">
        <v>447975.18</v>
      </c>
      <c r="W158" s="301">
        <v>344543.5</v>
      </c>
      <c r="X158" s="301">
        <v>14172</v>
      </c>
      <c r="Y158">
        <v>406655.5</v>
      </c>
      <c r="AB158">
        <v>244912.55</v>
      </c>
      <c r="AC158">
        <v>5634.23</v>
      </c>
      <c r="AG158">
        <v>15413.3</v>
      </c>
      <c r="AI158" s="244">
        <f t="shared" si="17"/>
        <v>1203511.97</v>
      </c>
      <c r="AJ158" s="251">
        <f t="shared" si="18"/>
        <v>0</v>
      </c>
      <c r="AK158" s="265">
        <f t="shared" si="19"/>
        <v>1203511.97</v>
      </c>
      <c r="AL158" s="266">
        <f t="shared" si="20"/>
        <v>806690.67999999993</v>
      </c>
      <c r="AM158" s="266">
        <f t="shared" si="21"/>
        <v>672615.58000000007</v>
      </c>
      <c r="AN158" s="246">
        <f t="shared" si="16"/>
        <v>134075.09999999986</v>
      </c>
    </row>
    <row r="159" spans="1:40" ht="14.4" thickBot="1" x14ac:dyDescent="0.3">
      <c r="A159" s="234" t="s">
        <v>318</v>
      </c>
      <c r="B159" s="234" t="s">
        <v>36</v>
      </c>
      <c r="C159" s="272">
        <v>3206</v>
      </c>
      <c r="D159" s="273" t="s">
        <v>948</v>
      </c>
      <c r="E159" t="s">
        <v>2733</v>
      </c>
      <c r="F159" s="301">
        <v>881606.92</v>
      </c>
      <c r="G159" s="301">
        <v>76277.16</v>
      </c>
      <c r="H159" s="301">
        <v>465584.47</v>
      </c>
      <c r="I159">
        <v>1382496.41</v>
      </c>
      <c r="J159">
        <v>324800.18</v>
      </c>
      <c r="K159" s="301">
        <v>4000</v>
      </c>
      <c r="N159" s="301">
        <v>0</v>
      </c>
      <c r="O159">
        <v>464</v>
      </c>
      <c r="Q159">
        <v>1434153.93</v>
      </c>
      <c r="R159">
        <v>1652500.79</v>
      </c>
      <c r="S159" s="301">
        <v>456589.84</v>
      </c>
      <c r="W159" s="301">
        <v>396689</v>
      </c>
      <c r="X159" s="301">
        <v>29708</v>
      </c>
      <c r="Y159">
        <v>450652</v>
      </c>
      <c r="AB159">
        <v>242365.93</v>
      </c>
      <c r="AC159">
        <v>34922.49</v>
      </c>
      <c r="AI159" s="244">
        <f t="shared" si="17"/>
        <v>1423468.55</v>
      </c>
      <c r="AJ159" s="251">
        <f t="shared" si="18"/>
        <v>4000</v>
      </c>
      <c r="AK159" s="265">
        <f t="shared" si="19"/>
        <v>1419468.55</v>
      </c>
      <c r="AL159" s="266">
        <f t="shared" si="20"/>
        <v>882986.84000000008</v>
      </c>
      <c r="AM159" s="266">
        <f t="shared" si="21"/>
        <v>727940.41999999993</v>
      </c>
      <c r="AN159" s="246">
        <f t="shared" si="16"/>
        <v>155046.42000000016</v>
      </c>
    </row>
    <row r="160" spans="1:40" ht="14.4" thickBot="1" x14ac:dyDescent="0.3">
      <c r="A160" s="234" t="s">
        <v>318</v>
      </c>
      <c r="B160" s="234" t="s">
        <v>36</v>
      </c>
      <c r="C160" s="272">
        <v>2498</v>
      </c>
      <c r="D160" s="273" t="s">
        <v>949</v>
      </c>
      <c r="E160" t="s">
        <v>2734</v>
      </c>
      <c r="F160" s="301">
        <v>700513.29</v>
      </c>
      <c r="G160" s="301">
        <v>0</v>
      </c>
      <c r="H160" s="301">
        <v>139640.01</v>
      </c>
      <c r="I160">
        <v>1119986.67</v>
      </c>
      <c r="J160">
        <v>564036.06000000006</v>
      </c>
      <c r="N160" s="301">
        <v>497</v>
      </c>
      <c r="Q160">
        <v>186935.9</v>
      </c>
      <c r="R160">
        <v>2038406.69</v>
      </c>
      <c r="S160" s="301">
        <v>501498.33</v>
      </c>
      <c r="W160" s="301">
        <v>546712.5</v>
      </c>
      <c r="X160" s="301">
        <v>13962.4</v>
      </c>
      <c r="Y160">
        <v>586292.5</v>
      </c>
      <c r="AB160">
        <v>73168.37</v>
      </c>
      <c r="AC160">
        <v>24682.29</v>
      </c>
      <c r="AI160" s="244">
        <f t="shared" si="17"/>
        <v>840153.3</v>
      </c>
      <c r="AJ160" s="251">
        <f t="shared" si="18"/>
        <v>497</v>
      </c>
      <c r="AK160" s="265">
        <f t="shared" si="19"/>
        <v>839656.3</v>
      </c>
      <c r="AL160" s="266">
        <f t="shared" si="20"/>
        <v>1062173.23</v>
      </c>
      <c r="AM160" s="266">
        <f t="shared" si="21"/>
        <v>684143.16</v>
      </c>
      <c r="AN160" s="246">
        <f t="shared" si="16"/>
        <v>378030.06999999995</v>
      </c>
    </row>
    <row r="161" spans="1:40" ht="14.4" thickBot="1" x14ac:dyDescent="0.3">
      <c r="A161" s="234" t="s">
        <v>318</v>
      </c>
      <c r="B161" s="234" t="s">
        <v>36</v>
      </c>
      <c r="C161" s="272">
        <v>4052</v>
      </c>
      <c r="D161" s="273" t="s">
        <v>950</v>
      </c>
      <c r="E161" t="s">
        <v>2735</v>
      </c>
      <c r="F161" s="301">
        <v>1210116.27</v>
      </c>
      <c r="G161" s="301">
        <v>3170.6</v>
      </c>
      <c r="H161" s="301">
        <v>64023.51</v>
      </c>
      <c r="I161">
        <v>1017734.56</v>
      </c>
      <c r="J161">
        <v>635494.62</v>
      </c>
      <c r="K161" s="301">
        <v>22000</v>
      </c>
      <c r="N161" s="301">
        <v>807</v>
      </c>
      <c r="Q161">
        <v>203749.15</v>
      </c>
      <c r="R161">
        <v>2546107.46</v>
      </c>
      <c r="S161" s="301">
        <v>496346.46</v>
      </c>
      <c r="W161" s="301">
        <v>469980</v>
      </c>
      <c r="X161" s="301">
        <v>37453.94</v>
      </c>
      <c r="Y161">
        <v>511397.5</v>
      </c>
      <c r="AB161">
        <v>131184.41</v>
      </c>
      <c r="AC161">
        <v>91790.19</v>
      </c>
      <c r="AG161">
        <v>11143.93</v>
      </c>
      <c r="AI161" s="244">
        <f t="shared" si="17"/>
        <v>1277310.3800000001</v>
      </c>
      <c r="AJ161" s="251">
        <f t="shared" si="18"/>
        <v>22807</v>
      </c>
      <c r="AK161" s="265">
        <f t="shared" si="19"/>
        <v>1254503.3800000001</v>
      </c>
      <c r="AL161" s="266">
        <f t="shared" si="20"/>
        <v>1003780.3999999999</v>
      </c>
      <c r="AM161" s="266">
        <f t="shared" si="21"/>
        <v>745516.03000000014</v>
      </c>
      <c r="AN161" s="246">
        <f t="shared" si="16"/>
        <v>258264.36999999976</v>
      </c>
    </row>
    <row r="162" spans="1:40" ht="14.4" thickBot="1" x14ac:dyDescent="0.3">
      <c r="A162" s="234" t="s">
        <v>318</v>
      </c>
      <c r="B162" s="234" t="s">
        <v>36</v>
      </c>
      <c r="C162" s="272">
        <v>2478</v>
      </c>
      <c r="D162" s="273" t="s">
        <v>951</v>
      </c>
      <c r="E162" t="s">
        <v>2736</v>
      </c>
      <c r="F162" s="301">
        <v>770994.22</v>
      </c>
      <c r="G162" s="301">
        <v>42482.54</v>
      </c>
      <c r="H162" s="301">
        <v>62301.16</v>
      </c>
      <c r="I162">
        <v>228214.97</v>
      </c>
      <c r="J162">
        <v>518446.6</v>
      </c>
      <c r="K162" s="301">
        <v>14700</v>
      </c>
      <c r="N162" s="301">
        <v>2856</v>
      </c>
      <c r="Q162">
        <v>-1414221.85</v>
      </c>
      <c r="R162">
        <v>2320392.7599999998</v>
      </c>
      <c r="S162" s="301">
        <v>704476.93</v>
      </c>
      <c r="U162" s="301">
        <v>287.02</v>
      </c>
      <c r="W162" s="301">
        <v>279639.5</v>
      </c>
      <c r="X162" s="301">
        <v>32283.759999999998</v>
      </c>
      <c r="Y162">
        <v>305846.5</v>
      </c>
      <c r="AB162">
        <v>60608.72</v>
      </c>
      <c r="AC162">
        <v>16101.1</v>
      </c>
      <c r="AG162">
        <v>6696.09</v>
      </c>
      <c r="AI162" s="244">
        <f t="shared" si="17"/>
        <v>875777.92</v>
      </c>
      <c r="AJ162" s="251">
        <f t="shared" si="18"/>
        <v>17556</v>
      </c>
      <c r="AK162" s="265">
        <f t="shared" si="19"/>
        <v>858221.92</v>
      </c>
      <c r="AL162" s="266">
        <f t="shared" si="20"/>
        <v>1016687.2100000001</v>
      </c>
      <c r="AM162" s="266">
        <f t="shared" si="21"/>
        <v>389252.41</v>
      </c>
      <c r="AN162" s="246">
        <f t="shared" si="16"/>
        <v>627434.80000000005</v>
      </c>
    </row>
    <row r="163" spans="1:40" ht="14.4" thickBot="1" x14ac:dyDescent="0.3">
      <c r="A163" s="234" t="s">
        <v>318</v>
      </c>
      <c r="B163" s="234" t="s">
        <v>36</v>
      </c>
      <c r="C163" s="272">
        <v>2353</v>
      </c>
      <c r="D163" s="273" t="s">
        <v>952</v>
      </c>
      <c r="E163" t="s">
        <v>2796</v>
      </c>
      <c r="F163" s="301">
        <v>796622.33</v>
      </c>
      <c r="G163" s="301">
        <v>16764.5</v>
      </c>
      <c r="H163" s="301">
        <v>184351.95</v>
      </c>
      <c r="I163">
        <v>769581.45</v>
      </c>
      <c r="J163">
        <v>391861.51</v>
      </c>
      <c r="K163" s="301">
        <v>4000</v>
      </c>
      <c r="N163" s="301">
        <v>1091</v>
      </c>
      <c r="Q163">
        <v>-762225.74</v>
      </c>
      <c r="R163">
        <v>2754433.99</v>
      </c>
      <c r="S163" s="301">
        <v>490597.88</v>
      </c>
      <c r="W163" s="301">
        <v>399483</v>
      </c>
      <c r="X163" s="301">
        <v>18281.12</v>
      </c>
      <c r="Y163">
        <v>450029</v>
      </c>
      <c r="AB163">
        <v>106451.65</v>
      </c>
      <c r="AC163">
        <v>103600.66</v>
      </c>
      <c r="AG163">
        <v>7119.5</v>
      </c>
      <c r="AI163" s="244">
        <f t="shared" si="17"/>
        <v>997738.78</v>
      </c>
      <c r="AJ163" s="251">
        <f t="shared" si="18"/>
        <v>5091</v>
      </c>
      <c r="AK163" s="265">
        <f t="shared" si="19"/>
        <v>992647.78</v>
      </c>
      <c r="AL163" s="266">
        <f t="shared" si="20"/>
        <v>908362</v>
      </c>
      <c r="AM163" s="266">
        <f t="shared" si="21"/>
        <v>667200.81000000006</v>
      </c>
      <c r="AN163" s="246">
        <f t="shared" si="16"/>
        <v>241161.18999999994</v>
      </c>
    </row>
    <row r="164" spans="1:40" ht="14.4" thickBot="1" x14ac:dyDescent="0.3">
      <c r="A164" s="234" t="s">
        <v>318</v>
      </c>
      <c r="B164" s="234" t="s">
        <v>36</v>
      </c>
      <c r="C164" s="272">
        <v>5363</v>
      </c>
      <c r="D164" s="273" t="s">
        <v>953</v>
      </c>
      <c r="E164" t="s">
        <v>2800</v>
      </c>
      <c r="F164" s="301">
        <v>993425.59</v>
      </c>
      <c r="G164" s="301">
        <v>1284.8800000000001</v>
      </c>
      <c r="H164" s="301">
        <v>59277.56</v>
      </c>
      <c r="I164">
        <v>491810</v>
      </c>
      <c r="J164">
        <v>264329.40000000002</v>
      </c>
      <c r="K164" s="301">
        <v>12500</v>
      </c>
      <c r="N164" s="301">
        <v>0</v>
      </c>
      <c r="Q164">
        <v>-2845938.96</v>
      </c>
      <c r="R164">
        <v>4163724</v>
      </c>
      <c r="S164" s="301">
        <v>774766.68</v>
      </c>
      <c r="U164" s="301">
        <v>0.72</v>
      </c>
      <c r="W164" s="301">
        <v>338761.5</v>
      </c>
      <c r="X164" s="301">
        <v>36069.120000000003</v>
      </c>
      <c r="Y164">
        <v>349868.5</v>
      </c>
      <c r="AA164">
        <v>2520</v>
      </c>
      <c r="AB164">
        <v>137171.39000000001</v>
      </c>
      <c r="AC164">
        <v>18852.509999999998</v>
      </c>
      <c r="AG164">
        <v>24557.49</v>
      </c>
      <c r="AI164" s="244">
        <f t="shared" si="17"/>
        <v>1053988.03</v>
      </c>
      <c r="AJ164" s="251">
        <f t="shared" si="18"/>
        <v>12500</v>
      </c>
      <c r="AK164" s="265">
        <f t="shared" si="19"/>
        <v>1041488.03</v>
      </c>
      <c r="AL164" s="266">
        <f t="shared" si="20"/>
        <v>1149598.02</v>
      </c>
      <c r="AM164" s="266">
        <f t="shared" si="21"/>
        <v>532969.89</v>
      </c>
      <c r="AN164" s="246">
        <f t="shared" si="16"/>
        <v>616628.13</v>
      </c>
    </row>
    <row r="165" spans="1:40" ht="14.4" thickBot="1" x14ac:dyDescent="0.3">
      <c r="A165" s="234" t="s">
        <v>318</v>
      </c>
      <c r="B165" s="234" t="s">
        <v>36</v>
      </c>
      <c r="C165" s="272">
        <v>2121</v>
      </c>
      <c r="D165" s="273" t="s">
        <v>954</v>
      </c>
      <c r="E165" t="s">
        <v>2804</v>
      </c>
      <c r="F165" s="301">
        <v>506903.44</v>
      </c>
      <c r="G165" s="301">
        <v>51840.61</v>
      </c>
      <c r="H165" s="301">
        <v>558234.26</v>
      </c>
      <c r="I165">
        <v>677733.47</v>
      </c>
      <c r="J165">
        <v>539155.05000000005</v>
      </c>
      <c r="K165" s="301">
        <v>57500</v>
      </c>
      <c r="N165" s="301">
        <v>2803</v>
      </c>
      <c r="Q165">
        <v>-1124117.8799999999</v>
      </c>
      <c r="R165">
        <v>3254719.47</v>
      </c>
      <c r="S165" s="301">
        <v>420770.25</v>
      </c>
      <c r="W165" s="301">
        <v>402979.5</v>
      </c>
      <c r="X165" s="301">
        <v>10724.4</v>
      </c>
      <c r="Y165">
        <v>467974.5</v>
      </c>
      <c r="AB165">
        <v>47074.15</v>
      </c>
      <c r="AC165">
        <v>59646.03</v>
      </c>
      <c r="AG165">
        <v>14120.31</v>
      </c>
      <c r="AI165" s="244">
        <f t="shared" si="17"/>
        <v>1116978.31</v>
      </c>
      <c r="AJ165" s="251">
        <f t="shared" si="18"/>
        <v>60303</v>
      </c>
      <c r="AK165" s="265">
        <f t="shared" si="19"/>
        <v>1056675.31</v>
      </c>
      <c r="AL165" s="266">
        <f t="shared" si="20"/>
        <v>834474.15</v>
      </c>
      <c r="AM165" s="266">
        <f t="shared" si="21"/>
        <v>588814.99000000011</v>
      </c>
      <c r="AN165" s="246">
        <f t="shared" si="16"/>
        <v>245659.15999999992</v>
      </c>
    </row>
    <row r="166" spans="1:40" ht="14.4" thickBot="1" x14ac:dyDescent="0.3">
      <c r="A166" s="234" t="s">
        <v>320</v>
      </c>
      <c r="B166" s="234" t="s">
        <v>37</v>
      </c>
      <c r="C166" s="272">
        <v>5006</v>
      </c>
      <c r="D166" s="273" t="s">
        <v>955</v>
      </c>
      <c r="E166" t="s">
        <v>2737</v>
      </c>
      <c r="F166" s="301">
        <v>853714.77</v>
      </c>
      <c r="G166" s="301">
        <v>1237762.3799999999</v>
      </c>
      <c r="H166" s="301">
        <v>86407.77</v>
      </c>
      <c r="I166">
        <v>280327.08</v>
      </c>
      <c r="J166">
        <v>327099.90000000002</v>
      </c>
      <c r="K166" s="301">
        <v>3000</v>
      </c>
      <c r="N166" s="301">
        <v>56.08</v>
      </c>
      <c r="Q166">
        <v>-2597590.71</v>
      </c>
      <c r="R166">
        <v>5043639.74</v>
      </c>
      <c r="S166" s="301">
        <v>674958.27</v>
      </c>
      <c r="W166" s="301">
        <v>530277.30000000005</v>
      </c>
      <c r="Y166">
        <v>638584.30000000005</v>
      </c>
      <c r="AB166">
        <v>123141.3</v>
      </c>
      <c r="AC166">
        <v>36609.480000000003</v>
      </c>
      <c r="AI166" s="244">
        <f t="shared" si="17"/>
        <v>2177884.92</v>
      </c>
      <c r="AJ166" s="251">
        <f t="shared" si="18"/>
        <v>3056.08</v>
      </c>
      <c r="AK166" s="265">
        <f t="shared" si="19"/>
        <v>2174828.84</v>
      </c>
      <c r="AL166" s="266">
        <f t="shared" si="20"/>
        <v>1205235.57</v>
      </c>
      <c r="AM166" s="266">
        <f t="shared" si="21"/>
        <v>798335.08000000007</v>
      </c>
      <c r="AN166" s="246">
        <f t="shared" si="16"/>
        <v>406900.49</v>
      </c>
    </row>
    <row r="167" spans="1:40" ht="14.4" thickBot="1" x14ac:dyDescent="0.3">
      <c r="A167" s="234" t="s">
        <v>320</v>
      </c>
      <c r="B167" s="234" t="s">
        <v>37</v>
      </c>
      <c r="C167" s="272">
        <v>2343</v>
      </c>
      <c r="D167" s="273" t="s">
        <v>956</v>
      </c>
      <c r="E167" t="s">
        <v>2738</v>
      </c>
      <c r="F167" s="301">
        <v>320354.68</v>
      </c>
      <c r="G167" s="301">
        <v>46222.3</v>
      </c>
      <c r="H167" s="301">
        <v>13508.02</v>
      </c>
      <c r="I167">
        <v>598751.32999999996</v>
      </c>
      <c r="J167">
        <v>957947.57</v>
      </c>
      <c r="K167" s="301">
        <v>3000</v>
      </c>
      <c r="N167" s="301">
        <v>150</v>
      </c>
      <c r="Q167">
        <v>-2169983.02</v>
      </c>
      <c r="R167">
        <v>3325480.98</v>
      </c>
      <c r="S167" s="301">
        <v>1148098.1599999999</v>
      </c>
      <c r="W167" s="301">
        <v>252913.5</v>
      </c>
      <c r="Y167">
        <v>323358.5</v>
      </c>
      <c r="AB167">
        <v>141809.5</v>
      </c>
      <c r="AC167">
        <v>86730.02</v>
      </c>
      <c r="AI167" s="244">
        <f t="shared" si="17"/>
        <v>380085</v>
      </c>
      <c r="AJ167" s="251">
        <f t="shared" si="18"/>
        <v>3150</v>
      </c>
      <c r="AK167" s="265">
        <f t="shared" si="19"/>
        <v>376935</v>
      </c>
      <c r="AL167" s="266">
        <f t="shared" si="20"/>
        <v>1401011.66</v>
      </c>
      <c r="AM167" s="266">
        <f t="shared" si="21"/>
        <v>551898.02</v>
      </c>
      <c r="AN167" s="246">
        <f t="shared" si="16"/>
        <v>849113.6399999999</v>
      </c>
    </row>
    <row r="168" spans="1:40" ht="14.4" thickBot="1" x14ac:dyDescent="0.3">
      <c r="A168" s="234" t="s">
        <v>320</v>
      </c>
      <c r="B168" s="234" t="s">
        <v>37</v>
      </c>
      <c r="C168" s="272">
        <v>2524</v>
      </c>
      <c r="D168" s="273" t="s">
        <v>957</v>
      </c>
      <c r="E168" t="s">
        <v>2739</v>
      </c>
      <c r="F168" s="301">
        <v>683699.94</v>
      </c>
      <c r="G168" s="301">
        <v>516442.24</v>
      </c>
      <c r="H168" s="301">
        <v>38924.699999999997</v>
      </c>
      <c r="I168">
        <v>585540.24</v>
      </c>
      <c r="J168">
        <v>188883.39</v>
      </c>
      <c r="K168" s="301">
        <v>4000</v>
      </c>
      <c r="N168" s="301">
        <v>1039.95</v>
      </c>
      <c r="Q168">
        <v>-469559.14</v>
      </c>
      <c r="R168">
        <v>2333757.04</v>
      </c>
      <c r="S168" s="301">
        <v>403215.3</v>
      </c>
      <c r="W168" s="301">
        <v>420388.5</v>
      </c>
      <c r="Y168">
        <v>484768.5</v>
      </c>
      <c r="AB168">
        <v>74208.100000000006</v>
      </c>
      <c r="AC168">
        <v>53103.87</v>
      </c>
      <c r="AI168" s="244">
        <f t="shared" si="17"/>
        <v>1239066.8799999999</v>
      </c>
      <c r="AJ168" s="251">
        <f t="shared" si="18"/>
        <v>5039.95</v>
      </c>
      <c r="AK168" s="265">
        <f t="shared" si="19"/>
        <v>1234026.93</v>
      </c>
      <c r="AL168" s="266">
        <f t="shared" si="20"/>
        <v>823603.8</v>
      </c>
      <c r="AM168" s="266">
        <f t="shared" si="21"/>
        <v>612080.47</v>
      </c>
      <c r="AN168" s="246">
        <f t="shared" si="16"/>
        <v>211523.33000000007</v>
      </c>
    </row>
    <row r="169" spans="1:40" ht="14.4" thickBot="1" x14ac:dyDescent="0.3">
      <c r="A169" s="234" t="s">
        <v>320</v>
      </c>
      <c r="B169" s="234" t="s">
        <v>37</v>
      </c>
      <c r="C169" s="272">
        <v>6272</v>
      </c>
      <c r="D169" s="273" t="s">
        <v>958</v>
      </c>
      <c r="E169" t="s">
        <v>2740</v>
      </c>
      <c r="F169" s="301">
        <v>2109546.62</v>
      </c>
      <c r="G169" s="301">
        <v>1231035.4099999999</v>
      </c>
      <c r="H169" s="301">
        <v>127877.93</v>
      </c>
      <c r="I169">
        <v>117112.24</v>
      </c>
      <c r="J169">
        <v>927533.94</v>
      </c>
      <c r="K169" s="301">
        <v>3000</v>
      </c>
      <c r="N169" s="301">
        <v>0</v>
      </c>
      <c r="Q169">
        <v>-422750.06</v>
      </c>
      <c r="R169">
        <v>3361619.92</v>
      </c>
      <c r="S169" s="301">
        <v>2255053.6</v>
      </c>
      <c r="W169" s="301">
        <v>390043.5</v>
      </c>
      <c r="Y169">
        <v>622459.5</v>
      </c>
      <c r="AB169">
        <v>271564.7</v>
      </c>
      <c r="AC169">
        <v>28510.77</v>
      </c>
      <c r="AI169" s="244">
        <f t="shared" si="17"/>
        <v>3468459.9600000004</v>
      </c>
      <c r="AJ169" s="251">
        <f t="shared" si="18"/>
        <v>3000</v>
      </c>
      <c r="AK169" s="265">
        <f t="shared" si="19"/>
        <v>3465459.9600000004</v>
      </c>
      <c r="AL169" s="266">
        <f t="shared" si="20"/>
        <v>2645097.1</v>
      </c>
      <c r="AM169" s="266">
        <f t="shared" si="21"/>
        <v>922534.97</v>
      </c>
      <c r="AN169" s="246">
        <f t="shared" si="16"/>
        <v>1722562.1300000001</v>
      </c>
    </row>
    <row r="170" spans="1:40" ht="14.4" thickBot="1" x14ac:dyDescent="0.3">
      <c r="A170" s="234" t="s">
        <v>320</v>
      </c>
      <c r="B170" s="234" t="s">
        <v>37</v>
      </c>
      <c r="C170" s="272">
        <v>5818</v>
      </c>
      <c r="D170" s="273" t="s">
        <v>959</v>
      </c>
      <c r="E170" t="s">
        <v>2741</v>
      </c>
      <c r="F170" s="301">
        <v>1743114.94</v>
      </c>
      <c r="G170" s="301">
        <v>5503976.4900000002</v>
      </c>
      <c r="H170" s="301">
        <v>75184.83</v>
      </c>
      <c r="I170">
        <v>349782.54</v>
      </c>
      <c r="J170">
        <v>394633.86</v>
      </c>
      <c r="K170" s="301">
        <v>1500</v>
      </c>
      <c r="N170" s="301">
        <v>1045.6500000000001</v>
      </c>
      <c r="Q170">
        <v>5649455.9000000004</v>
      </c>
      <c r="R170">
        <v>1757958</v>
      </c>
      <c r="S170" s="301">
        <v>1189693.67</v>
      </c>
      <c r="W170" s="301">
        <v>357061.8</v>
      </c>
      <c r="Y170">
        <v>562840.80000000005</v>
      </c>
      <c r="Z170">
        <v>160</v>
      </c>
      <c r="AA170">
        <v>720</v>
      </c>
      <c r="AB170">
        <v>133338.20000000001</v>
      </c>
      <c r="AC170">
        <v>82345.67</v>
      </c>
      <c r="AI170" s="244">
        <f t="shared" si="17"/>
        <v>7322276.2599999998</v>
      </c>
      <c r="AJ170" s="251">
        <f t="shared" si="18"/>
        <v>2545.65</v>
      </c>
      <c r="AK170" s="265">
        <f t="shared" si="19"/>
        <v>7319730.6099999994</v>
      </c>
      <c r="AL170" s="266">
        <f t="shared" si="20"/>
        <v>1546755.47</v>
      </c>
      <c r="AM170" s="266">
        <f t="shared" si="21"/>
        <v>779404.67</v>
      </c>
      <c r="AN170" s="246">
        <f t="shared" si="16"/>
        <v>767350.79999999993</v>
      </c>
    </row>
    <row r="171" spans="1:40" ht="14.4" thickBot="1" x14ac:dyDescent="0.3">
      <c r="A171" s="234" t="s">
        <v>320</v>
      </c>
      <c r="B171" s="234" t="s">
        <v>37</v>
      </c>
      <c r="C171" s="272">
        <v>3371</v>
      </c>
      <c r="D171" s="273" t="s">
        <v>960</v>
      </c>
      <c r="E171" t="s">
        <v>2742</v>
      </c>
      <c r="F171" s="301">
        <v>578931.39</v>
      </c>
      <c r="G171" s="301">
        <v>449309.4</v>
      </c>
      <c r="H171" s="301">
        <v>16011.12</v>
      </c>
      <c r="I171">
        <v>489504.23</v>
      </c>
      <c r="J171">
        <v>110187.52</v>
      </c>
      <c r="K171" s="301">
        <v>3000</v>
      </c>
      <c r="N171" s="301">
        <v>422.2</v>
      </c>
      <c r="Q171">
        <v>-728603.16</v>
      </c>
      <c r="R171">
        <v>2322668.0699999998</v>
      </c>
      <c r="S171" s="301">
        <v>440736.87</v>
      </c>
      <c r="W171" s="301">
        <v>333994.5</v>
      </c>
      <c r="Y171">
        <v>389661.5</v>
      </c>
      <c r="AB171">
        <v>169817.67</v>
      </c>
      <c r="AC171">
        <v>65735.91</v>
      </c>
      <c r="AI171" s="244">
        <f t="shared" si="17"/>
        <v>1044251.91</v>
      </c>
      <c r="AJ171" s="251">
        <f t="shared" si="18"/>
        <v>3422.2</v>
      </c>
      <c r="AK171" s="265">
        <f t="shared" si="19"/>
        <v>1040829.7100000001</v>
      </c>
      <c r="AL171" s="266">
        <f t="shared" si="20"/>
        <v>774731.37</v>
      </c>
      <c r="AM171" s="266">
        <f t="shared" si="21"/>
        <v>625215.08000000007</v>
      </c>
      <c r="AN171" s="246">
        <f t="shared" si="16"/>
        <v>149516.28999999992</v>
      </c>
    </row>
    <row r="172" spans="1:40" ht="14.4" thickBot="1" x14ac:dyDescent="0.3">
      <c r="A172" s="234" t="s">
        <v>320</v>
      </c>
      <c r="B172" s="234" t="s">
        <v>37</v>
      </c>
      <c r="C172" s="272">
        <v>4485</v>
      </c>
      <c r="D172" s="273" t="s">
        <v>961</v>
      </c>
      <c r="E172" t="s">
        <v>2743</v>
      </c>
      <c r="F172" s="301">
        <v>858530.37</v>
      </c>
      <c r="G172" s="301">
        <v>1159050.55</v>
      </c>
      <c r="H172" s="301">
        <v>75241.17</v>
      </c>
      <c r="I172">
        <v>233788.14</v>
      </c>
      <c r="J172">
        <v>833938.89</v>
      </c>
      <c r="K172" s="301">
        <v>4000</v>
      </c>
      <c r="N172" s="301">
        <v>534.87</v>
      </c>
      <c r="Q172">
        <v>250680.9</v>
      </c>
      <c r="R172">
        <v>2694089.96</v>
      </c>
      <c r="S172" s="301">
        <v>641917.64</v>
      </c>
      <c r="W172" s="301">
        <v>338349</v>
      </c>
      <c r="Y172">
        <v>484577</v>
      </c>
      <c r="Z172">
        <v>320</v>
      </c>
      <c r="AA172">
        <v>1520</v>
      </c>
      <c r="AB172">
        <v>111347.18</v>
      </c>
      <c r="AC172">
        <v>93462.27</v>
      </c>
      <c r="AI172" s="244">
        <f t="shared" si="17"/>
        <v>2092822.0899999999</v>
      </c>
      <c r="AJ172" s="251">
        <f t="shared" si="18"/>
        <v>4534.87</v>
      </c>
      <c r="AK172" s="265">
        <f t="shared" si="19"/>
        <v>2088287.2199999997</v>
      </c>
      <c r="AL172" s="266">
        <f t="shared" si="20"/>
        <v>980266.64</v>
      </c>
      <c r="AM172" s="266">
        <f t="shared" si="21"/>
        <v>691226.45</v>
      </c>
      <c r="AN172" s="246">
        <f t="shared" si="16"/>
        <v>289040.19000000006</v>
      </c>
    </row>
    <row r="173" spans="1:40" ht="14.4" thickBot="1" x14ac:dyDescent="0.3">
      <c r="A173" s="234" t="s">
        <v>320</v>
      </c>
      <c r="B173" s="234" t="s">
        <v>37</v>
      </c>
      <c r="C173" s="272">
        <v>2325</v>
      </c>
      <c r="D173" s="273" t="s">
        <v>962</v>
      </c>
      <c r="E173" t="s">
        <v>2794</v>
      </c>
      <c r="F173" s="301">
        <v>472322.4</v>
      </c>
      <c r="G173" s="301">
        <v>431855.5</v>
      </c>
      <c r="H173" s="301">
        <v>66230.460000000006</v>
      </c>
      <c r="I173">
        <v>396859.28</v>
      </c>
      <c r="J173">
        <v>907052.6</v>
      </c>
      <c r="N173" s="301">
        <v>0</v>
      </c>
      <c r="Q173">
        <v>-401426.11</v>
      </c>
      <c r="R173">
        <v>2583594.75</v>
      </c>
      <c r="S173" s="301">
        <v>434385.88</v>
      </c>
      <c r="W173" s="301">
        <v>184212</v>
      </c>
      <c r="Y173">
        <v>288505</v>
      </c>
      <c r="AB173">
        <v>59050.51</v>
      </c>
      <c r="AC173">
        <v>82412.77</v>
      </c>
      <c r="AI173" s="244">
        <f t="shared" si="17"/>
        <v>970408.36</v>
      </c>
      <c r="AJ173" s="251">
        <f t="shared" si="18"/>
        <v>0</v>
      </c>
      <c r="AK173" s="265">
        <f t="shared" si="19"/>
        <v>970408.36</v>
      </c>
      <c r="AL173" s="266">
        <f t="shared" si="20"/>
        <v>618597.88</v>
      </c>
      <c r="AM173" s="266">
        <f t="shared" si="21"/>
        <v>429968.28</v>
      </c>
      <c r="AN173" s="246">
        <f t="shared" si="16"/>
        <v>188629.59999999998</v>
      </c>
    </row>
    <row r="174" spans="1:40" ht="14.4" thickBot="1" x14ac:dyDescent="0.3">
      <c r="A174" s="234" t="s">
        <v>320</v>
      </c>
      <c r="B174" s="234" t="s">
        <v>37</v>
      </c>
      <c r="C174" s="272">
        <v>1480</v>
      </c>
      <c r="D174" s="273" t="s">
        <v>963</v>
      </c>
      <c r="E174" t="s">
        <v>2805</v>
      </c>
      <c r="F174" s="301">
        <v>251425.63</v>
      </c>
      <c r="G174" s="301">
        <v>102686.45</v>
      </c>
      <c r="H174" s="301">
        <v>42011.5</v>
      </c>
      <c r="I174">
        <v>985968.12</v>
      </c>
      <c r="J174">
        <v>102661.77</v>
      </c>
      <c r="N174" s="301">
        <v>370.96</v>
      </c>
      <c r="Q174">
        <v>-2165428.7000000002</v>
      </c>
      <c r="R174">
        <v>3606433.4</v>
      </c>
      <c r="S174" s="301">
        <v>254635.55</v>
      </c>
      <c r="T174" s="301">
        <v>26000</v>
      </c>
      <c r="W174" s="301">
        <v>201264</v>
      </c>
      <c r="Y174">
        <v>263376</v>
      </c>
      <c r="Z174">
        <v>160</v>
      </c>
      <c r="AA174">
        <v>700</v>
      </c>
      <c r="AB174">
        <v>56195.32</v>
      </c>
      <c r="AC174">
        <v>49976.72</v>
      </c>
      <c r="AI174" s="244">
        <f t="shared" si="17"/>
        <v>396123.58</v>
      </c>
      <c r="AJ174" s="251">
        <f t="shared" si="18"/>
        <v>370.96</v>
      </c>
      <c r="AK174" s="265">
        <f t="shared" si="19"/>
        <v>395752.62</v>
      </c>
      <c r="AL174" s="266">
        <f t="shared" si="20"/>
        <v>481899.55</v>
      </c>
      <c r="AM174" s="266">
        <f t="shared" si="21"/>
        <v>370408.04000000004</v>
      </c>
      <c r="AN174" s="246">
        <f t="shared" si="16"/>
        <v>111491.50999999995</v>
      </c>
    </row>
    <row r="175" spans="1:40" ht="14.4" thickBot="1" x14ac:dyDescent="0.3">
      <c r="A175" s="234" t="s">
        <v>321</v>
      </c>
      <c r="B175" s="234" t="s">
        <v>38</v>
      </c>
      <c r="C175" s="272">
        <v>8344</v>
      </c>
      <c r="D175" s="273" t="s">
        <v>964</v>
      </c>
      <c r="E175" t="s">
        <v>2744</v>
      </c>
      <c r="F175" s="301">
        <v>619436.54</v>
      </c>
      <c r="G175" s="301">
        <v>801131.43</v>
      </c>
      <c r="H175" s="301">
        <v>235119.51</v>
      </c>
      <c r="I175">
        <v>746116.18</v>
      </c>
      <c r="J175">
        <v>213514.17</v>
      </c>
      <c r="N175" s="301">
        <v>1644</v>
      </c>
      <c r="Q175">
        <v>-65966.61</v>
      </c>
      <c r="R175">
        <v>1870843.71</v>
      </c>
      <c r="S175" s="301">
        <v>890857.43</v>
      </c>
      <c r="Y175">
        <v>64550</v>
      </c>
      <c r="AB175">
        <v>15962</v>
      </c>
      <c r="AC175">
        <v>37630</v>
      </c>
      <c r="AI175" s="244">
        <f t="shared" si="17"/>
        <v>1655687.4800000002</v>
      </c>
      <c r="AJ175" s="251">
        <f t="shared" si="18"/>
        <v>1644</v>
      </c>
      <c r="AK175" s="265">
        <f t="shared" si="19"/>
        <v>1654043.4800000002</v>
      </c>
      <c r="AL175" s="266">
        <f t="shared" si="20"/>
        <v>890857.43</v>
      </c>
      <c r="AM175" s="266">
        <f t="shared" si="21"/>
        <v>118142</v>
      </c>
      <c r="AN175" s="246">
        <f t="shared" si="16"/>
        <v>772715.43</v>
      </c>
    </row>
    <row r="176" spans="1:40" ht="14.4" thickBot="1" x14ac:dyDescent="0.3">
      <c r="A176" s="234" t="s">
        <v>321</v>
      </c>
      <c r="B176" s="234" t="s">
        <v>38</v>
      </c>
      <c r="C176" s="272">
        <v>3901</v>
      </c>
      <c r="D176" s="273" t="s">
        <v>965</v>
      </c>
      <c r="E176" t="s">
        <v>2745</v>
      </c>
      <c r="F176" s="301">
        <v>640291.91</v>
      </c>
      <c r="G176" s="301">
        <v>38500</v>
      </c>
      <c r="H176" s="301">
        <v>109696.46</v>
      </c>
      <c r="I176">
        <v>715592.9</v>
      </c>
      <c r="J176">
        <v>526101.16</v>
      </c>
      <c r="K176" s="301">
        <v>3000</v>
      </c>
      <c r="N176" s="301">
        <v>2771.46</v>
      </c>
      <c r="Q176">
        <v>-1599615.73</v>
      </c>
      <c r="R176">
        <v>3462022.37</v>
      </c>
      <c r="S176" s="301">
        <v>505766.85</v>
      </c>
      <c r="W176" s="301">
        <v>619257.4</v>
      </c>
      <c r="X176" s="301">
        <v>69500</v>
      </c>
      <c r="Y176">
        <v>728265.4</v>
      </c>
      <c r="AB176">
        <v>130532.67</v>
      </c>
      <c r="AC176">
        <v>66351.44</v>
      </c>
      <c r="AG176">
        <v>31351.66</v>
      </c>
      <c r="AI176" s="244">
        <f t="shared" si="17"/>
        <v>788488.37</v>
      </c>
      <c r="AJ176" s="251">
        <f t="shared" si="18"/>
        <v>5771.46</v>
      </c>
      <c r="AK176" s="265">
        <f t="shared" si="19"/>
        <v>782716.91</v>
      </c>
      <c r="AL176" s="266">
        <f t="shared" si="20"/>
        <v>1194524.25</v>
      </c>
      <c r="AM176" s="266">
        <f t="shared" si="21"/>
        <v>956501.17</v>
      </c>
      <c r="AN176" s="246">
        <f t="shared" si="16"/>
        <v>238023.07999999996</v>
      </c>
    </row>
    <row r="177" spans="1:40" s="276" customFormat="1" ht="14.4" thickBot="1" x14ac:dyDescent="0.3">
      <c r="A177" s="234" t="s">
        <v>321</v>
      </c>
      <c r="B177" s="234" t="s">
        <v>38</v>
      </c>
      <c r="C177" s="272">
        <v>4653</v>
      </c>
      <c r="D177" s="273" t="s">
        <v>966</v>
      </c>
      <c r="E177" t="s">
        <v>2746</v>
      </c>
      <c r="F177" s="301">
        <v>1642653.85</v>
      </c>
      <c r="G177" s="301">
        <v>28374.5</v>
      </c>
      <c r="H177" s="301">
        <v>140359.79999999999</v>
      </c>
      <c r="I177">
        <v>9007449.0999999996</v>
      </c>
      <c r="J177">
        <v>3785088.55</v>
      </c>
      <c r="K177" s="301">
        <v>1900</v>
      </c>
      <c r="L177" s="301"/>
      <c r="M177" s="301"/>
      <c r="N177" s="301">
        <v>439.24</v>
      </c>
      <c r="O177"/>
      <c r="P177"/>
      <c r="Q177">
        <v>12048799.76</v>
      </c>
      <c r="R177"/>
      <c r="S177" s="301">
        <v>1362914.12</v>
      </c>
      <c r="T177" s="301"/>
      <c r="U177" s="301"/>
      <c r="V177" s="301"/>
      <c r="W177" s="301">
        <v>409181.58</v>
      </c>
      <c r="X177" s="301"/>
      <c r="Y177">
        <v>665738.57999999996</v>
      </c>
      <c r="Z177">
        <v>4900</v>
      </c>
      <c r="AA177"/>
      <c r="AB177">
        <v>277028.28000000003</v>
      </c>
      <c r="AC177">
        <v>276317.84999999998</v>
      </c>
      <c r="AD177"/>
      <c r="AE177"/>
      <c r="AF177"/>
      <c r="AG177">
        <v>63667</v>
      </c>
      <c r="AH177"/>
      <c r="AI177" s="244">
        <f t="shared" si="17"/>
        <v>1811388.1500000001</v>
      </c>
      <c r="AJ177" s="251">
        <f t="shared" si="18"/>
        <v>2339.2399999999998</v>
      </c>
      <c r="AK177" s="265">
        <f t="shared" si="19"/>
        <v>1809048.9100000001</v>
      </c>
      <c r="AL177" s="266">
        <f t="shared" si="20"/>
        <v>1772095.7000000002</v>
      </c>
      <c r="AM177" s="266">
        <f t="shared" si="21"/>
        <v>1287651.71</v>
      </c>
      <c r="AN177" s="246">
        <f t="shared" si="16"/>
        <v>484443.99000000022</v>
      </c>
    </row>
    <row r="178" spans="1:40" ht="14.4" thickBot="1" x14ac:dyDescent="0.3">
      <c r="A178" s="234" t="s">
        <v>321</v>
      </c>
      <c r="B178" s="234" t="s">
        <v>38</v>
      </c>
      <c r="C178" s="272">
        <v>4479</v>
      </c>
      <c r="D178" s="273" t="s">
        <v>967</v>
      </c>
      <c r="E178" t="s">
        <v>2747</v>
      </c>
      <c r="F178" s="301">
        <v>2753579.48</v>
      </c>
      <c r="G178" s="301">
        <v>17631.93</v>
      </c>
      <c r="H178" s="301">
        <v>168293.76000000001</v>
      </c>
      <c r="I178">
        <v>555373.22</v>
      </c>
      <c r="J178">
        <v>3223913.46</v>
      </c>
      <c r="K178" s="301">
        <v>0</v>
      </c>
      <c r="L178" s="301">
        <v>584</v>
      </c>
      <c r="M178" s="301">
        <v>144000</v>
      </c>
      <c r="N178" s="301">
        <v>584</v>
      </c>
      <c r="Q178">
        <v>-1610380.52</v>
      </c>
      <c r="R178">
        <v>3101018.9</v>
      </c>
      <c r="S178" s="301">
        <v>909519.87</v>
      </c>
      <c r="T178" s="301">
        <v>1000000</v>
      </c>
      <c r="X178" s="301">
        <v>709605.2</v>
      </c>
      <c r="Y178">
        <v>805159</v>
      </c>
      <c r="AB178">
        <v>139222.54</v>
      </c>
      <c r="AC178">
        <v>394283.01</v>
      </c>
      <c r="AG178">
        <v>21099.35</v>
      </c>
      <c r="AI178" s="244">
        <f t="shared" si="17"/>
        <v>2939505.17</v>
      </c>
      <c r="AJ178" s="251">
        <f t="shared" si="18"/>
        <v>145168</v>
      </c>
      <c r="AK178" s="265">
        <f t="shared" si="19"/>
        <v>2794337.17</v>
      </c>
      <c r="AL178" s="266">
        <f t="shared" si="20"/>
        <v>2619125.0700000003</v>
      </c>
      <c r="AM178" s="266">
        <f t="shared" si="21"/>
        <v>1359763.9000000001</v>
      </c>
      <c r="AN178" s="246">
        <f t="shared" si="16"/>
        <v>1259361.1700000002</v>
      </c>
    </row>
    <row r="179" spans="1:40" ht="14.4" thickBot="1" x14ac:dyDescent="0.3">
      <c r="A179" s="234" t="s">
        <v>321</v>
      </c>
      <c r="B179" s="234" t="s">
        <v>38</v>
      </c>
      <c r="C179" s="272">
        <v>5054</v>
      </c>
      <c r="D179" s="273" t="s">
        <v>968</v>
      </c>
      <c r="E179" t="s">
        <v>2748</v>
      </c>
      <c r="F179" s="301">
        <v>727455.55</v>
      </c>
      <c r="G179" s="301">
        <v>53969.599999999999</v>
      </c>
      <c r="H179" s="301">
        <v>243077.97</v>
      </c>
      <c r="I179">
        <v>122065.98</v>
      </c>
      <c r="J179">
        <v>756790.17</v>
      </c>
      <c r="K179" s="301">
        <v>3860</v>
      </c>
      <c r="N179" s="301">
        <v>1879.5</v>
      </c>
      <c r="Q179">
        <v>1680315.69</v>
      </c>
      <c r="R179">
        <v>254405.43</v>
      </c>
      <c r="S179" s="301">
        <v>503789.1</v>
      </c>
      <c r="W179" s="301">
        <v>739094.7</v>
      </c>
      <c r="Y179">
        <v>829467.7</v>
      </c>
      <c r="AB179">
        <v>199867.69</v>
      </c>
      <c r="AC179">
        <v>96349.02</v>
      </c>
      <c r="AG179">
        <v>20959.45</v>
      </c>
      <c r="AI179" s="244">
        <f t="shared" si="17"/>
        <v>1024503.12</v>
      </c>
      <c r="AJ179" s="251">
        <f t="shared" si="18"/>
        <v>5739.5</v>
      </c>
      <c r="AK179" s="265">
        <f t="shared" si="19"/>
        <v>1018763.62</v>
      </c>
      <c r="AL179" s="266">
        <f t="shared" si="20"/>
        <v>1242883.7999999998</v>
      </c>
      <c r="AM179" s="266">
        <f t="shared" si="21"/>
        <v>1146643.8599999999</v>
      </c>
      <c r="AN179" s="246">
        <f t="shared" si="16"/>
        <v>96239.939999999944</v>
      </c>
    </row>
    <row r="180" spans="1:40" ht="14.4" thickBot="1" x14ac:dyDescent="0.3">
      <c r="A180" s="234" t="s">
        <v>321</v>
      </c>
      <c r="B180" s="234" t="s">
        <v>38</v>
      </c>
      <c r="C180" s="272">
        <v>5698</v>
      </c>
      <c r="D180" s="273" t="s">
        <v>969</v>
      </c>
      <c r="E180" t="s">
        <v>2749</v>
      </c>
      <c r="F180" s="301">
        <v>715520.41</v>
      </c>
      <c r="G180" s="301">
        <v>135270.23000000001</v>
      </c>
      <c r="H180" s="301">
        <v>238756.62</v>
      </c>
      <c r="I180">
        <v>-350</v>
      </c>
      <c r="J180">
        <v>569047.26</v>
      </c>
      <c r="K180" s="301">
        <v>179838</v>
      </c>
      <c r="N180" s="301">
        <v>2569.5300000000002</v>
      </c>
      <c r="Q180">
        <v>-2734195.02</v>
      </c>
      <c r="R180">
        <v>4470863.96</v>
      </c>
      <c r="S180" s="301">
        <v>521788.25</v>
      </c>
      <c r="W180" s="301">
        <v>758159.2</v>
      </c>
      <c r="X180" s="301">
        <v>31700</v>
      </c>
      <c r="Y180">
        <v>848247.2</v>
      </c>
      <c r="AB180">
        <v>476417.08</v>
      </c>
      <c r="AC180">
        <v>109939.32</v>
      </c>
      <c r="AI180" s="244">
        <f t="shared" si="17"/>
        <v>1089547.26</v>
      </c>
      <c r="AJ180" s="251">
        <f t="shared" si="18"/>
        <v>182407.53</v>
      </c>
      <c r="AK180" s="265">
        <f t="shared" si="19"/>
        <v>907139.73</v>
      </c>
      <c r="AL180" s="266">
        <f t="shared" si="20"/>
        <v>1311647.45</v>
      </c>
      <c r="AM180" s="266">
        <f t="shared" si="21"/>
        <v>1434603.6</v>
      </c>
      <c r="AN180" s="246">
        <f t="shared" si="16"/>
        <v>-122956.15000000014</v>
      </c>
    </row>
    <row r="181" spans="1:40" ht="14.4" thickBot="1" x14ac:dyDescent="0.3">
      <c r="A181" s="234" t="s">
        <v>321</v>
      </c>
      <c r="B181" s="234" t="s">
        <v>38</v>
      </c>
      <c r="C181" s="272">
        <v>5218</v>
      </c>
      <c r="D181" s="273" t="s">
        <v>970</v>
      </c>
      <c r="E181" t="s">
        <v>2750</v>
      </c>
      <c r="F181" s="301">
        <v>648513.05000000005</v>
      </c>
      <c r="G181" s="301">
        <v>33734.5</v>
      </c>
      <c r="H181" s="301">
        <v>154899.70000000001</v>
      </c>
      <c r="I181">
        <v>24707.05</v>
      </c>
      <c r="J181">
        <v>351012.91</v>
      </c>
      <c r="K181" s="301">
        <v>9850</v>
      </c>
      <c r="M181" s="301">
        <v>28500</v>
      </c>
      <c r="N181" s="301">
        <v>2369.0700000000002</v>
      </c>
      <c r="Q181">
        <v>-467254.45</v>
      </c>
      <c r="R181">
        <v>1561169.34</v>
      </c>
      <c r="S181" s="301">
        <v>504881.46</v>
      </c>
      <c r="T181" s="301">
        <v>7500</v>
      </c>
      <c r="W181" s="301">
        <v>795368.8</v>
      </c>
      <c r="Y181">
        <v>928934.8</v>
      </c>
      <c r="AB181">
        <v>119956.49</v>
      </c>
      <c r="AC181">
        <v>15834.54</v>
      </c>
      <c r="AG181">
        <v>23364.78</v>
      </c>
      <c r="AI181" s="244">
        <f t="shared" si="17"/>
        <v>837147.25</v>
      </c>
      <c r="AJ181" s="251">
        <f t="shared" si="18"/>
        <v>40719.07</v>
      </c>
      <c r="AK181" s="265">
        <f t="shared" si="19"/>
        <v>796428.18</v>
      </c>
      <c r="AL181" s="266">
        <f t="shared" si="20"/>
        <v>1307750.26</v>
      </c>
      <c r="AM181" s="266">
        <f t="shared" si="21"/>
        <v>1088090.6100000001</v>
      </c>
      <c r="AN181" s="246">
        <f t="shared" si="16"/>
        <v>219659.64999999991</v>
      </c>
    </row>
    <row r="182" spans="1:40" ht="14.4" thickBot="1" x14ac:dyDescent="0.3">
      <c r="A182" s="234" t="s">
        <v>321</v>
      </c>
      <c r="B182" s="234" t="s">
        <v>38</v>
      </c>
      <c r="C182" s="272">
        <v>6468</v>
      </c>
      <c r="D182" s="273" t="s">
        <v>971</v>
      </c>
      <c r="E182" t="s">
        <v>2751</v>
      </c>
      <c r="F182" s="301">
        <v>951526.28</v>
      </c>
      <c r="G182" s="301">
        <v>6415</v>
      </c>
      <c r="H182" s="301">
        <v>256608.93</v>
      </c>
      <c r="I182">
        <v>719959.3</v>
      </c>
      <c r="J182">
        <v>317945.90000000002</v>
      </c>
      <c r="K182" s="301">
        <v>1250</v>
      </c>
      <c r="M182" s="301">
        <v>0</v>
      </c>
      <c r="N182" s="301">
        <v>149</v>
      </c>
      <c r="Q182">
        <v>1337358.46</v>
      </c>
      <c r="R182">
        <v>1137972.49</v>
      </c>
      <c r="S182" s="301">
        <v>245891.95</v>
      </c>
      <c r="T182" s="301">
        <v>8600</v>
      </c>
      <c r="W182" s="301">
        <v>780478.5</v>
      </c>
      <c r="Y182">
        <v>843003.5</v>
      </c>
      <c r="AB182">
        <v>155682.19</v>
      </c>
      <c r="AC182">
        <v>65362.91</v>
      </c>
      <c r="AG182">
        <v>55385</v>
      </c>
      <c r="AI182" s="244">
        <f t="shared" si="17"/>
        <v>1214550.21</v>
      </c>
      <c r="AJ182" s="251">
        <f t="shared" si="18"/>
        <v>1399</v>
      </c>
      <c r="AK182" s="265">
        <f t="shared" si="19"/>
        <v>1213151.21</v>
      </c>
      <c r="AL182" s="266">
        <f t="shared" si="20"/>
        <v>1034970.45</v>
      </c>
      <c r="AM182" s="266">
        <f t="shared" si="21"/>
        <v>1119433.5999999999</v>
      </c>
      <c r="AN182" s="246">
        <f t="shared" si="16"/>
        <v>-84463.149999999907</v>
      </c>
    </row>
    <row r="183" spans="1:40" ht="14.4" thickBot="1" x14ac:dyDescent="0.3">
      <c r="A183" s="234" t="s">
        <v>321</v>
      </c>
      <c r="B183" s="234" t="s">
        <v>38</v>
      </c>
      <c r="C183" s="272">
        <v>8206</v>
      </c>
      <c r="D183" s="273" t="s">
        <v>972</v>
      </c>
      <c r="E183" t="s">
        <v>2752</v>
      </c>
      <c r="F183" s="301">
        <v>778728.43</v>
      </c>
      <c r="G183" s="301">
        <v>13799.72</v>
      </c>
      <c r="H183" s="301">
        <v>148242.71</v>
      </c>
      <c r="I183">
        <v>2328626.4900000002</v>
      </c>
      <c r="J183">
        <v>712170.16</v>
      </c>
      <c r="K183" s="301">
        <v>4500</v>
      </c>
      <c r="N183" s="301">
        <v>29649.74</v>
      </c>
      <c r="O183">
        <v>19500</v>
      </c>
      <c r="Q183">
        <v>1559655.25</v>
      </c>
      <c r="R183">
        <v>2454416.4300000002</v>
      </c>
      <c r="S183" s="301">
        <v>561633.21</v>
      </c>
      <c r="W183" s="301">
        <v>492970</v>
      </c>
      <c r="X183" s="301">
        <v>28527.8</v>
      </c>
      <c r="Y183">
        <v>792563.8</v>
      </c>
      <c r="AB183">
        <v>160726.87</v>
      </c>
      <c r="AC183">
        <v>143368.68</v>
      </c>
      <c r="AF183">
        <v>23619.4</v>
      </c>
      <c r="AI183" s="244">
        <f t="shared" si="17"/>
        <v>940770.86</v>
      </c>
      <c r="AJ183" s="251">
        <f t="shared" si="18"/>
        <v>34149.740000000005</v>
      </c>
      <c r="AK183" s="265">
        <f t="shared" si="19"/>
        <v>906621.12</v>
      </c>
      <c r="AL183" s="266">
        <f t="shared" si="20"/>
        <v>1083131.01</v>
      </c>
      <c r="AM183" s="266">
        <f t="shared" si="21"/>
        <v>1120278.75</v>
      </c>
      <c r="AN183" s="246">
        <f t="shared" si="16"/>
        <v>-37147.739999999991</v>
      </c>
    </row>
    <row r="184" spans="1:40" ht="14.4" thickBot="1" x14ac:dyDescent="0.3">
      <c r="A184" s="234" t="s">
        <v>321</v>
      </c>
      <c r="B184" s="234" t="s">
        <v>38</v>
      </c>
      <c r="C184" s="272">
        <v>4682</v>
      </c>
      <c r="D184" s="273" t="s">
        <v>973</v>
      </c>
      <c r="E184" t="s">
        <v>2753</v>
      </c>
      <c r="F184" s="301">
        <v>589670.59</v>
      </c>
      <c r="G184" s="301">
        <v>15402.45</v>
      </c>
      <c r="H184" s="301">
        <v>161786.66</v>
      </c>
      <c r="I184">
        <v>2343662.44</v>
      </c>
      <c r="J184">
        <v>382755.11</v>
      </c>
      <c r="K184" s="301">
        <v>3870</v>
      </c>
      <c r="M184" s="301">
        <v>20040</v>
      </c>
      <c r="N184" s="301">
        <v>13097.36</v>
      </c>
      <c r="Q184">
        <v>-1081028.29</v>
      </c>
      <c r="R184">
        <v>4476501.28</v>
      </c>
      <c r="S184" s="301">
        <v>410063.58</v>
      </c>
      <c r="T184" s="301">
        <v>35000</v>
      </c>
      <c r="W184" s="301">
        <v>453089.3</v>
      </c>
      <c r="X184" s="301">
        <v>50000</v>
      </c>
      <c r="Y184">
        <v>581247.30000000005</v>
      </c>
      <c r="AB184">
        <v>143712.92000000001</v>
      </c>
      <c r="AC184">
        <v>67573.14</v>
      </c>
      <c r="AG184">
        <v>24227.65</v>
      </c>
      <c r="AI184" s="244">
        <f t="shared" si="17"/>
        <v>766859.7</v>
      </c>
      <c r="AJ184" s="251">
        <f t="shared" si="18"/>
        <v>37007.360000000001</v>
      </c>
      <c r="AK184" s="265">
        <f t="shared" si="19"/>
        <v>729852.34</v>
      </c>
      <c r="AL184" s="266">
        <f t="shared" si="20"/>
        <v>948152.88</v>
      </c>
      <c r="AM184" s="266">
        <f t="shared" si="21"/>
        <v>816761.01000000013</v>
      </c>
      <c r="AN184" s="246">
        <f t="shared" si="16"/>
        <v>131391.86999999988</v>
      </c>
    </row>
    <row r="185" spans="1:40" ht="14.4" thickBot="1" x14ac:dyDescent="0.3">
      <c r="A185" s="234" t="s">
        <v>321</v>
      </c>
      <c r="B185" s="234" t="s">
        <v>38</v>
      </c>
      <c r="C185" s="272">
        <v>5558</v>
      </c>
      <c r="D185" s="273" t="s">
        <v>974</v>
      </c>
      <c r="E185" t="s">
        <v>2754</v>
      </c>
      <c r="F185" s="301">
        <v>638978.79</v>
      </c>
      <c r="G185" s="301">
        <v>6000</v>
      </c>
      <c r="H185" s="301">
        <v>183111.76</v>
      </c>
      <c r="I185">
        <v>192202.85</v>
      </c>
      <c r="J185">
        <v>550520.23</v>
      </c>
      <c r="K185" s="301">
        <v>3000</v>
      </c>
      <c r="M185" s="301">
        <v>78000</v>
      </c>
      <c r="N185" s="301">
        <v>1783.83</v>
      </c>
      <c r="Q185">
        <v>-362579.14</v>
      </c>
      <c r="R185">
        <v>1898710.57</v>
      </c>
      <c r="S185" s="301">
        <v>500030.87</v>
      </c>
      <c r="W185" s="301">
        <v>796626.4</v>
      </c>
      <c r="Y185">
        <v>906255.4</v>
      </c>
      <c r="Z185">
        <v>1528</v>
      </c>
      <c r="AB185">
        <v>221685.28</v>
      </c>
      <c r="AC185">
        <v>40194.28</v>
      </c>
      <c r="AG185">
        <v>36431.14</v>
      </c>
      <c r="AI185" s="244">
        <f t="shared" si="17"/>
        <v>828090.55</v>
      </c>
      <c r="AJ185" s="251">
        <f t="shared" si="18"/>
        <v>82783.83</v>
      </c>
      <c r="AK185" s="265">
        <f t="shared" si="19"/>
        <v>745306.72000000009</v>
      </c>
      <c r="AL185" s="266">
        <f t="shared" si="20"/>
        <v>1296657.27</v>
      </c>
      <c r="AM185" s="266">
        <f t="shared" si="21"/>
        <v>1206094.0999999999</v>
      </c>
      <c r="AN185" s="246">
        <f t="shared" si="16"/>
        <v>90563.170000000158</v>
      </c>
    </row>
    <row r="186" spans="1:40" ht="14.4" thickBot="1" x14ac:dyDescent="0.3">
      <c r="A186" s="234" t="s">
        <v>321</v>
      </c>
      <c r="B186" s="234" t="s">
        <v>38</v>
      </c>
      <c r="C186" s="272">
        <v>4731</v>
      </c>
      <c r="D186" s="273" t="s">
        <v>975</v>
      </c>
      <c r="E186" t="s">
        <v>2755</v>
      </c>
      <c r="F186" s="301">
        <v>564401.01</v>
      </c>
      <c r="G186" s="301">
        <v>12640.58</v>
      </c>
      <c r="H186" s="301">
        <v>45406.62</v>
      </c>
      <c r="I186">
        <v>192735.57</v>
      </c>
      <c r="J186">
        <v>209609.71</v>
      </c>
      <c r="K186" s="301">
        <v>-2386</v>
      </c>
      <c r="N186" s="301">
        <v>64.36</v>
      </c>
      <c r="Q186">
        <v>-1044529.73</v>
      </c>
      <c r="R186">
        <v>2242933.0699999998</v>
      </c>
      <c r="S186" s="301">
        <v>305679.78999999998</v>
      </c>
      <c r="W186" s="301">
        <v>563201.5</v>
      </c>
      <c r="Y186">
        <v>664477.5</v>
      </c>
      <c r="AB186">
        <v>203875.24</v>
      </c>
      <c r="AC186">
        <v>39017.660000000003</v>
      </c>
      <c r="AG186">
        <v>19792.21</v>
      </c>
      <c r="AI186" s="244">
        <f t="shared" si="17"/>
        <v>622448.21</v>
      </c>
      <c r="AJ186" s="251">
        <f t="shared" si="18"/>
        <v>-2321.64</v>
      </c>
      <c r="AK186" s="265">
        <f t="shared" si="19"/>
        <v>624769.85</v>
      </c>
      <c r="AL186" s="266">
        <f t="shared" si="20"/>
        <v>868881.29</v>
      </c>
      <c r="AM186" s="266">
        <f t="shared" si="21"/>
        <v>927162.61</v>
      </c>
      <c r="AN186" s="246">
        <f t="shared" si="16"/>
        <v>-58281.319999999949</v>
      </c>
    </row>
    <row r="187" spans="1:40" ht="14.4" thickBot="1" x14ac:dyDescent="0.3">
      <c r="A187" s="234" t="s">
        <v>321</v>
      </c>
      <c r="B187" s="234" t="s">
        <v>38</v>
      </c>
      <c r="C187" s="272">
        <v>3338</v>
      </c>
      <c r="D187" s="273" t="s">
        <v>976</v>
      </c>
      <c r="E187" t="s">
        <v>2797</v>
      </c>
      <c r="F187" s="301">
        <v>476944.32</v>
      </c>
      <c r="G187" s="301">
        <v>20736.5</v>
      </c>
      <c r="H187" s="301">
        <v>137053.85999999999</v>
      </c>
      <c r="I187">
        <v>513244.55</v>
      </c>
      <c r="J187">
        <v>417015.69</v>
      </c>
      <c r="K187" s="301">
        <v>1100</v>
      </c>
      <c r="N187" s="301">
        <v>2457.52</v>
      </c>
      <c r="Q187">
        <v>-1655108.19</v>
      </c>
      <c r="R187">
        <v>3271789.71</v>
      </c>
      <c r="S187" s="301">
        <v>308380.81</v>
      </c>
      <c r="W187" s="301">
        <v>478221.4</v>
      </c>
      <c r="Y187">
        <v>558786.4</v>
      </c>
      <c r="AB187">
        <v>77650.070000000007</v>
      </c>
      <c r="AC187">
        <v>88934.16</v>
      </c>
      <c r="AG187">
        <v>16061.2</v>
      </c>
      <c r="AI187" s="244">
        <f t="shared" si="17"/>
        <v>634734.67999999993</v>
      </c>
      <c r="AJ187" s="251">
        <f t="shared" si="18"/>
        <v>3557.52</v>
      </c>
      <c r="AK187" s="265">
        <f t="shared" si="19"/>
        <v>631177.15999999992</v>
      </c>
      <c r="AL187" s="266">
        <f t="shared" si="20"/>
        <v>786602.21</v>
      </c>
      <c r="AM187" s="266">
        <f t="shared" si="21"/>
        <v>741431.83</v>
      </c>
      <c r="AN187" s="246">
        <f t="shared" si="16"/>
        <v>45170.380000000005</v>
      </c>
    </row>
    <row r="188" spans="1:40" s="271" customFormat="1" ht="14.4" thickBot="1" x14ac:dyDescent="0.3">
      <c r="A188" s="234" t="s">
        <v>321</v>
      </c>
      <c r="B188" s="234" t="s">
        <v>38</v>
      </c>
      <c r="C188" s="272">
        <v>6544</v>
      </c>
      <c r="D188" s="273" t="s">
        <v>977</v>
      </c>
      <c r="E188" t="s">
        <v>2806</v>
      </c>
      <c r="F188" s="301">
        <v>1036384.14</v>
      </c>
      <c r="G188" s="301">
        <v>3469.46</v>
      </c>
      <c r="H188" s="301">
        <v>338835.12</v>
      </c>
      <c r="I188">
        <v>1549424.73</v>
      </c>
      <c r="J188">
        <v>354377.54</v>
      </c>
      <c r="K188" s="301">
        <v>3120</v>
      </c>
      <c r="L188" s="301"/>
      <c r="M188" s="301"/>
      <c r="N188" s="301">
        <v>1662.13</v>
      </c>
      <c r="O188">
        <v>1645</v>
      </c>
      <c r="P188"/>
      <c r="Q188">
        <v>-114514.92</v>
      </c>
      <c r="R188">
        <v>3600900</v>
      </c>
      <c r="S188" s="301">
        <v>433575.52</v>
      </c>
      <c r="T188" s="301">
        <v>2400</v>
      </c>
      <c r="U188" s="301"/>
      <c r="V188" s="301"/>
      <c r="W188" s="301">
        <v>554591.30000000005</v>
      </c>
      <c r="X188" s="301"/>
      <c r="Y188">
        <v>644051.30000000005</v>
      </c>
      <c r="Z188"/>
      <c r="AA188"/>
      <c r="AB188">
        <v>306192.59999999998</v>
      </c>
      <c r="AC188">
        <v>129854.21</v>
      </c>
      <c r="AD188"/>
      <c r="AE188"/>
      <c r="AF188"/>
      <c r="AG188">
        <v>25549.17</v>
      </c>
      <c r="AH188"/>
      <c r="AI188" s="244">
        <f t="shared" si="17"/>
        <v>1378688.72</v>
      </c>
      <c r="AJ188" s="251">
        <f t="shared" si="18"/>
        <v>4782.13</v>
      </c>
      <c r="AK188" s="265">
        <f t="shared" si="19"/>
        <v>1373906.59</v>
      </c>
      <c r="AL188" s="266">
        <f t="shared" si="20"/>
        <v>990566.82000000007</v>
      </c>
      <c r="AM188" s="266">
        <f t="shared" si="21"/>
        <v>1105647.28</v>
      </c>
      <c r="AN188" s="246">
        <f t="shared" si="16"/>
        <v>-115080.45999999996</v>
      </c>
    </row>
    <row r="189" spans="1:40" ht="14.4" thickBot="1" x14ac:dyDescent="0.3">
      <c r="A189" s="234" t="s">
        <v>322</v>
      </c>
      <c r="B189" s="234" t="s">
        <v>39</v>
      </c>
      <c r="C189" s="272">
        <v>2511</v>
      </c>
      <c r="D189" s="273" t="s">
        <v>978</v>
      </c>
      <c r="E189" t="s">
        <v>2756</v>
      </c>
      <c r="F189" s="301">
        <v>480213.25</v>
      </c>
      <c r="G189" s="301">
        <v>699</v>
      </c>
      <c r="H189" s="301">
        <v>130576.68</v>
      </c>
      <c r="I189">
        <v>552669.32999999996</v>
      </c>
      <c r="J189">
        <v>101606.91</v>
      </c>
      <c r="K189" s="301">
        <v>0</v>
      </c>
      <c r="L189" s="301">
        <v>3000</v>
      </c>
      <c r="N189" s="301">
        <v>22749.599999999999</v>
      </c>
      <c r="Q189">
        <v>-1689132.53</v>
      </c>
      <c r="R189">
        <v>2938659.03</v>
      </c>
      <c r="S189" s="301">
        <v>684618.32</v>
      </c>
      <c r="W189" s="301">
        <v>289775</v>
      </c>
      <c r="Y189">
        <v>447246</v>
      </c>
      <c r="AB189">
        <v>410867.22</v>
      </c>
      <c r="AC189">
        <v>18331.830000000002</v>
      </c>
      <c r="AG189">
        <v>23607</v>
      </c>
      <c r="AI189" s="244">
        <f t="shared" si="17"/>
        <v>611488.92999999993</v>
      </c>
      <c r="AJ189" s="251">
        <f t="shared" si="18"/>
        <v>25749.599999999999</v>
      </c>
      <c r="AK189" s="265">
        <f t="shared" si="19"/>
        <v>585739.32999999996</v>
      </c>
      <c r="AL189" s="266">
        <f t="shared" si="20"/>
        <v>974393.32</v>
      </c>
      <c r="AM189" s="266">
        <f t="shared" si="21"/>
        <v>900052.04999999993</v>
      </c>
      <c r="AN189" s="246">
        <f t="shared" si="16"/>
        <v>74341.270000000019</v>
      </c>
    </row>
    <row r="190" spans="1:40" ht="14.4" thickBot="1" x14ac:dyDescent="0.3">
      <c r="A190" s="234" t="s">
        <v>322</v>
      </c>
      <c r="B190" s="234" t="s">
        <v>39</v>
      </c>
      <c r="C190" s="272">
        <v>3129</v>
      </c>
      <c r="D190" s="273" t="s">
        <v>979</v>
      </c>
      <c r="E190" t="s">
        <v>2757</v>
      </c>
      <c r="F190" s="301">
        <v>234334.52</v>
      </c>
      <c r="G190" s="301">
        <v>0</v>
      </c>
      <c r="H190" s="301">
        <v>481228.62</v>
      </c>
      <c r="I190">
        <v>1724869.3</v>
      </c>
      <c r="J190">
        <v>656924.34</v>
      </c>
      <c r="N190" s="301">
        <v>1051.98</v>
      </c>
      <c r="Q190">
        <v>2587793.0099999998</v>
      </c>
      <c r="R190">
        <v>514242.15</v>
      </c>
      <c r="S190" s="301">
        <v>340592.72</v>
      </c>
      <c r="W190" s="301">
        <v>574680</v>
      </c>
      <c r="X190" s="301">
        <v>27268</v>
      </c>
      <c r="Y190">
        <v>717864</v>
      </c>
      <c r="AB190">
        <v>146289.60999999999</v>
      </c>
      <c r="AC190">
        <v>35412.160000000003</v>
      </c>
      <c r="AI190" s="244">
        <f t="shared" si="17"/>
        <v>715563.14</v>
      </c>
      <c r="AJ190" s="251">
        <f t="shared" si="18"/>
        <v>1051.98</v>
      </c>
      <c r="AK190" s="265">
        <f t="shared" si="19"/>
        <v>714511.16</v>
      </c>
      <c r="AL190" s="266">
        <f t="shared" si="20"/>
        <v>942540.72</v>
      </c>
      <c r="AM190" s="266">
        <f t="shared" si="21"/>
        <v>899565.77</v>
      </c>
      <c r="AN190" s="246">
        <f t="shared" si="16"/>
        <v>42974.949999999953</v>
      </c>
    </row>
    <row r="191" spans="1:40" ht="14.4" thickBot="1" x14ac:dyDescent="0.3">
      <c r="A191" s="234" t="s">
        <v>322</v>
      </c>
      <c r="B191" s="234" t="s">
        <v>39</v>
      </c>
      <c r="C191" s="272">
        <v>5633</v>
      </c>
      <c r="D191" s="273" t="s">
        <v>980</v>
      </c>
      <c r="E191" t="s">
        <v>2758</v>
      </c>
      <c r="F191" s="301">
        <v>314413.34000000003</v>
      </c>
      <c r="G191" s="301">
        <v>5100</v>
      </c>
      <c r="H191" s="301">
        <v>88922.67</v>
      </c>
      <c r="I191">
        <v>2093340.99</v>
      </c>
      <c r="J191">
        <v>216349.58</v>
      </c>
      <c r="K191" s="301">
        <v>0</v>
      </c>
      <c r="N191" s="301">
        <v>1284.54</v>
      </c>
      <c r="Q191">
        <v>-27066.18</v>
      </c>
      <c r="R191">
        <v>2920045.89</v>
      </c>
      <c r="S191" s="301">
        <v>607362.88</v>
      </c>
      <c r="W191" s="301">
        <v>598510.5</v>
      </c>
      <c r="X191" s="301">
        <v>331500</v>
      </c>
      <c r="Y191">
        <v>849314.5</v>
      </c>
      <c r="AB191">
        <v>367651.3</v>
      </c>
      <c r="AC191">
        <v>447355.25</v>
      </c>
      <c r="AI191" s="244">
        <f t="shared" si="17"/>
        <v>408436.01</v>
      </c>
      <c r="AJ191" s="251">
        <f t="shared" si="18"/>
        <v>1284.54</v>
      </c>
      <c r="AK191" s="265">
        <f t="shared" si="19"/>
        <v>407151.47000000003</v>
      </c>
      <c r="AL191" s="266">
        <f t="shared" si="20"/>
        <v>1537373.38</v>
      </c>
      <c r="AM191" s="266">
        <f t="shared" si="21"/>
        <v>1664321.05</v>
      </c>
      <c r="AN191" s="246">
        <f t="shared" si="16"/>
        <v>-126947.67000000016</v>
      </c>
    </row>
    <row r="192" spans="1:40" ht="14.4" thickBot="1" x14ac:dyDescent="0.3">
      <c r="A192" s="234" t="s">
        <v>322</v>
      </c>
      <c r="B192" s="234" t="s">
        <v>39</v>
      </c>
      <c r="C192" s="272">
        <v>1850</v>
      </c>
      <c r="D192" s="273" t="s">
        <v>981</v>
      </c>
      <c r="E192" t="s">
        <v>2759</v>
      </c>
      <c r="F192" s="301">
        <v>410816.83</v>
      </c>
      <c r="G192" s="301">
        <v>0</v>
      </c>
      <c r="H192" s="301">
        <v>53861.26</v>
      </c>
      <c r="I192">
        <v>347837.05</v>
      </c>
      <c r="J192">
        <v>284767.48</v>
      </c>
      <c r="K192" s="301">
        <v>0</v>
      </c>
      <c r="N192" s="301">
        <v>1292.49</v>
      </c>
      <c r="Q192">
        <v>-1614215.01</v>
      </c>
      <c r="R192">
        <v>2662416.9900000002</v>
      </c>
      <c r="S192" s="301">
        <v>351741.5</v>
      </c>
      <c r="U192" s="301">
        <v>1636.11</v>
      </c>
      <c r="W192" s="301">
        <v>257799</v>
      </c>
      <c r="Y192">
        <v>321792</v>
      </c>
      <c r="AB192">
        <v>147514.54</v>
      </c>
      <c r="AC192">
        <v>30126.560000000001</v>
      </c>
      <c r="AG192">
        <v>3755.36</v>
      </c>
      <c r="AI192" s="244">
        <f t="shared" si="17"/>
        <v>464678.09</v>
      </c>
      <c r="AJ192" s="251">
        <f t="shared" si="18"/>
        <v>1292.49</v>
      </c>
      <c r="AK192" s="265">
        <f t="shared" si="19"/>
        <v>463385.60000000003</v>
      </c>
      <c r="AL192" s="266">
        <f t="shared" si="20"/>
        <v>611176.61</v>
      </c>
      <c r="AM192" s="266">
        <f t="shared" si="21"/>
        <v>503188.46</v>
      </c>
      <c r="AN192" s="246">
        <f t="shared" si="16"/>
        <v>107988.14999999997</v>
      </c>
    </row>
    <row r="193" spans="1:40" ht="14.4" thickBot="1" x14ac:dyDescent="0.3">
      <c r="A193" s="234" t="s">
        <v>322</v>
      </c>
      <c r="B193" s="234" t="s">
        <v>39</v>
      </c>
      <c r="C193" s="272">
        <v>3330</v>
      </c>
      <c r="D193" s="273" t="s">
        <v>982</v>
      </c>
      <c r="E193" t="s">
        <v>2760</v>
      </c>
      <c r="F193" s="301">
        <v>1161054.8899999999</v>
      </c>
      <c r="G193" s="301">
        <v>0</v>
      </c>
      <c r="H193" s="301">
        <v>46239.11</v>
      </c>
      <c r="I193">
        <v>154621.98000000001</v>
      </c>
      <c r="J193">
        <v>381375.56</v>
      </c>
      <c r="K193" s="301">
        <v>69900</v>
      </c>
      <c r="N193" s="301">
        <v>8297.44</v>
      </c>
      <c r="Q193">
        <v>-1391960.82</v>
      </c>
      <c r="R193">
        <v>2577037.9500000002</v>
      </c>
      <c r="S193" s="301">
        <v>683254.66</v>
      </c>
      <c r="W193" s="301">
        <v>159917.5</v>
      </c>
      <c r="X193" s="301">
        <v>2000</v>
      </c>
      <c r="Y193">
        <v>253379.5</v>
      </c>
      <c r="AB193">
        <v>75883.55</v>
      </c>
      <c r="AC193">
        <v>3951.67</v>
      </c>
      <c r="AI193" s="244">
        <f t="shared" si="17"/>
        <v>1207294</v>
      </c>
      <c r="AJ193" s="251">
        <f t="shared" si="18"/>
        <v>78197.440000000002</v>
      </c>
      <c r="AK193" s="265">
        <f t="shared" si="19"/>
        <v>1129096.56</v>
      </c>
      <c r="AL193" s="266">
        <f t="shared" si="20"/>
        <v>845172.16</v>
      </c>
      <c r="AM193" s="266">
        <f t="shared" si="21"/>
        <v>333214.71999999997</v>
      </c>
      <c r="AN193" s="246">
        <f t="shared" si="16"/>
        <v>511957.44000000006</v>
      </c>
    </row>
    <row r="194" spans="1:40" ht="14.4" thickBot="1" x14ac:dyDescent="0.3">
      <c r="A194" s="234" t="s">
        <v>330</v>
      </c>
      <c r="B194" s="234" t="s">
        <v>40</v>
      </c>
      <c r="C194" s="272">
        <v>3397</v>
      </c>
      <c r="D194" s="273" t="s">
        <v>983</v>
      </c>
      <c r="E194" t="s">
        <v>2761</v>
      </c>
      <c r="F194" s="301">
        <v>1118687.25</v>
      </c>
      <c r="G194" s="301">
        <v>67740</v>
      </c>
      <c r="H194" s="301">
        <v>98687.32</v>
      </c>
      <c r="I194">
        <v>400357.94</v>
      </c>
      <c r="J194">
        <v>446349.28</v>
      </c>
      <c r="K194" s="301">
        <v>0</v>
      </c>
      <c r="N194" s="301">
        <v>50454.57</v>
      </c>
      <c r="Q194">
        <v>-1134062.27</v>
      </c>
      <c r="R194">
        <v>2987149.95</v>
      </c>
      <c r="S194" s="301">
        <v>750218.14</v>
      </c>
      <c r="W194" s="301">
        <v>240330</v>
      </c>
      <c r="Y194">
        <v>342430</v>
      </c>
      <c r="Z194">
        <v>32740</v>
      </c>
      <c r="AB194">
        <v>109367.37</v>
      </c>
      <c r="AC194">
        <v>95351.23</v>
      </c>
      <c r="AI194" s="244">
        <f t="shared" si="17"/>
        <v>1285114.57</v>
      </c>
      <c r="AJ194" s="251">
        <f t="shared" si="18"/>
        <v>50454.57</v>
      </c>
      <c r="AK194" s="265">
        <f t="shared" si="19"/>
        <v>1234660</v>
      </c>
      <c r="AL194" s="266">
        <f t="shared" si="20"/>
        <v>990548.14</v>
      </c>
      <c r="AM194" s="266">
        <f t="shared" si="21"/>
        <v>579888.6</v>
      </c>
      <c r="AN194" s="246">
        <f t="shared" si="16"/>
        <v>410659.54000000004</v>
      </c>
    </row>
    <row r="195" spans="1:40" ht="14.4" thickBot="1" x14ac:dyDescent="0.3">
      <c r="A195" s="234" t="s">
        <v>330</v>
      </c>
      <c r="B195" s="234" t="s">
        <v>40</v>
      </c>
      <c r="C195" s="272">
        <v>2599</v>
      </c>
      <c r="D195" s="273" t="s">
        <v>984</v>
      </c>
      <c r="E195" t="s">
        <v>2762</v>
      </c>
      <c r="F195" s="301">
        <v>743453.28</v>
      </c>
      <c r="G195" s="301">
        <v>56950.239999999998</v>
      </c>
      <c r="H195" s="301">
        <v>2056.25</v>
      </c>
      <c r="I195">
        <v>3280642.5</v>
      </c>
      <c r="J195">
        <v>561377.17000000004</v>
      </c>
      <c r="K195" s="301">
        <v>0</v>
      </c>
      <c r="N195" s="301">
        <v>13550</v>
      </c>
      <c r="Q195">
        <v>1336257.1499999999</v>
      </c>
      <c r="R195">
        <v>2987149.95</v>
      </c>
      <c r="S195" s="301">
        <v>910666.8</v>
      </c>
      <c r="W195" s="301">
        <v>548840</v>
      </c>
      <c r="Y195">
        <v>620713</v>
      </c>
      <c r="AB195">
        <v>435509.69</v>
      </c>
      <c r="AC195">
        <v>1771.77</v>
      </c>
      <c r="AG195">
        <v>540</v>
      </c>
      <c r="AI195" s="244">
        <f t="shared" si="17"/>
        <v>802459.77</v>
      </c>
      <c r="AJ195" s="251">
        <f t="shared" si="18"/>
        <v>13550</v>
      </c>
      <c r="AK195" s="265">
        <f t="shared" si="19"/>
        <v>788909.77</v>
      </c>
      <c r="AL195" s="266">
        <f t="shared" si="20"/>
        <v>1459506.8</v>
      </c>
      <c r="AM195" s="266">
        <f t="shared" si="21"/>
        <v>1058534.46</v>
      </c>
      <c r="AN195" s="246">
        <f t="shared" si="16"/>
        <v>400972.34000000008</v>
      </c>
    </row>
    <row r="196" spans="1:40" ht="14.4" thickBot="1" x14ac:dyDescent="0.3">
      <c r="A196" s="234" t="s">
        <v>330</v>
      </c>
      <c r="B196" s="234" t="s">
        <v>40</v>
      </c>
      <c r="C196" s="272">
        <v>3184</v>
      </c>
      <c r="D196" s="273" t="s">
        <v>985</v>
      </c>
      <c r="E196" t="s">
        <v>2763</v>
      </c>
      <c r="F196" s="301">
        <v>1215518.06</v>
      </c>
      <c r="G196" s="301">
        <v>12200</v>
      </c>
      <c r="H196" s="301">
        <v>54748.69</v>
      </c>
      <c r="I196">
        <v>484854.72</v>
      </c>
      <c r="J196">
        <v>376936.28</v>
      </c>
      <c r="K196" s="301">
        <v>0</v>
      </c>
      <c r="N196" s="301">
        <v>0</v>
      </c>
      <c r="Q196">
        <v>-429932.22</v>
      </c>
      <c r="R196">
        <v>2090614.96</v>
      </c>
      <c r="S196" s="301">
        <v>851740.7</v>
      </c>
      <c r="W196" s="301">
        <v>406162.5</v>
      </c>
      <c r="Y196">
        <v>502737.5</v>
      </c>
      <c r="Z196">
        <v>1360</v>
      </c>
      <c r="AB196">
        <v>165321.89000000001</v>
      </c>
      <c r="AC196">
        <v>58112.800000000003</v>
      </c>
      <c r="AI196" s="244">
        <f t="shared" si="17"/>
        <v>1282466.75</v>
      </c>
      <c r="AJ196" s="251">
        <f t="shared" si="18"/>
        <v>0</v>
      </c>
      <c r="AK196" s="265">
        <f t="shared" si="19"/>
        <v>1282466.75</v>
      </c>
      <c r="AL196" s="266">
        <f t="shared" si="20"/>
        <v>1257903.2</v>
      </c>
      <c r="AM196" s="266">
        <f t="shared" si="21"/>
        <v>727532.19000000006</v>
      </c>
      <c r="AN196" s="246">
        <f t="shared" ref="AN196:AN219" si="22">AL196-AM196</f>
        <v>530371.00999999989</v>
      </c>
    </row>
    <row r="197" spans="1:40" ht="14.4" thickBot="1" x14ac:dyDescent="0.3">
      <c r="A197" s="234" t="s">
        <v>330</v>
      </c>
      <c r="B197" s="234" t="s">
        <v>40</v>
      </c>
      <c r="C197" s="272">
        <v>4760</v>
      </c>
      <c r="D197" s="273" t="s">
        <v>986</v>
      </c>
      <c r="E197" t="s">
        <v>2764</v>
      </c>
      <c r="F197" s="301">
        <v>926563.85</v>
      </c>
      <c r="G197" s="301">
        <v>507165.56</v>
      </c>
      <c r="H197" s="301">
        <v>66771.509999999995</v>
      </c>
      <c r="I197">
        <v>642212.49</v>
      </c>
      <c r="J197">
        <v>629474.23</v>
      </c>
      <c r="M197" s="301">
        <v>109</v>
      </c>
      <c r="N197" s="301">
        <v>-1221.81</v>
      </c>
      <c r="Q197">
        <v>1652747.93</v>
      </c>
      <c r="R197">
        <v>433496.95</v>
      </c>
      <c r="S197" s="301">
        <v>1484640.94</v>
      </c>
      <c r="Y197">
        <v>653816</v>
      </c>
      <c r="AB197">
        <v>125532.37</v>
      </c>
      <c r="AC197">
        <v>68437</v>
      </c>
      <c r="AI197" s="244">
        <f t="shared" si="17"/>
        <v>1500500.92</v>
      </c>
      <c r="AJ197" s="251">
        <f t="shared" si="18"/>
        <v>-1112.81</v>
      </c>
      <c r="AK197" s="265">
        <f t="shared" si="19"/>
        <v>1501613.73</v>
      </c>
      <c r="AL197" s="266">
        <f t="shared" si="20"/>
        <v>1484640.94</v>
      </c>
      <c r="AM197" s="266">
        <f t="shared" si="21"/>
        <v>847785.37</v>
      </c>
      <c r="AN197" s="246">
        <f t="shared" si="22"/>
        <v>636855.56999999995</v>
      </c>
    </row>
    <row r="198" spans="1:40" ht="14.4" thickBot="1" x14ac:dyDescent="0.3">
      <c r="A198" s="234" t="s">
        <v>333</v>
      </c>
      <c r="B198" s="234" t="s">
        <v>41</v>
      </c>
      <c r="C198" s="272">
        <v>3288</v>
      </c>
      <c r="D198" s="273" t="s">
        <v>987</v>
      </c>
      <c r="E198" t="s">
        <v>2765</v>
      </c>
      <c r="F198" s="301">
        <v>411166.35</v>
      </c>
      <c r="G198" s="301">
        <v>0</v>
      </c>
      <c r="H198" s="301">
        <v>25347.1</v>
      </c>
      <c r="I198">
        <v>358636.09</v>
      </c>
      <c r="J198">
        <v>-1512964.56</v>
      </c>
      <c r="K198" s="301">
        <v>3500</v>
      </c>
      <c r="N198" s="301">
        <v>2249</v>
      </c>
      <c r="P198">
        <v>-8100056.1100000003</v>
      </c>
      <c r="Q198">
        <v>3347199.71</v>
      </c>
      <c r="R198">
        <v>4047651.72</v>
      </c>
      <c r="S198" s="301">
        <v>308091.24</v>
      </c>
      <c r="T198" s="301">
        <v>115000</v>
      </c>
      <c r="W198" s="301">
        <v>295500</v>
      </c>
      <c r="Y198">
        <v>457798</v>
      </c>
      <c r="Z198">
        <v>984</v>
      </c>
      <c r="AB198">
        <v>53433.79</v>
      </c>
      <c r="AC198">
        <v>88934.79</v>
      </c>
      <c r="AG198">
        <v>3000</v>
      </c>
      <c r="AI198" s="244">
        <f t="shared" si="17"/>
        <v>436513.44999999995</v>
      </c>
      <c r="AJ198" s="251">
        <f t="shared" si="18"/>
        <v>5749</v>
      </c>
      <c r="AK198" s="265">
        <f t="shared" si="19"/>
        <v>430764.44999999995</v>
      </c>
      <c r="AL198" s="266">
        <f t="shared" si="20"/>
        <v>718591.24</v>
      </c>
      <c r="AM198" s="266">
        <f t="shared" si="21"/>
        <v>604150.57999999996</v>
      </c>
      <c r="AN198" s="246">
        <f t="shared" si="22"/>
        <v>114440.66000000003</v>
      </c>
    </row>
    <row r="199" spans="1:40" ht="14.4" thickBot="1" x14ac:dyDescent="0.3">
      <c r="A199" s="234" t="s">
        <v>333</v>
      </c>
      <c r="B199" s="234" t="s">
        <v>41</v>
      </c>
      <c r="C199" s="272">
        <v>2561</v>
      </c>
      <c r="D199" s="273" t="s">
        <v>988</v>
      </c>
      <c r="E199" t="s">
        <v>2766</v>
      </c>
      <c r="F199" s="301">
        <v>400066.53</v>
      </c>
      <c r="G199" s="301">
        <v>32180</v>
      </c>
      <c r="H199" s="301">
        <v>156288.89000000001</v>
      </c>
      <c r="I199">
        <v>658908.34</v>
      </c>
      <c r="J199">
        <v>184088.32000000001</v>
      </c>
      <c r="K199" s="301">
        <v>5400</v>
      </c>
      <c r="N199" s="301">
        <v>0</v>
      </c>
      <c r="P199">
        <v>327749.2</v>
      </c>
      <c r="Q199">
        <v>267271.73</v>
      </c>
      <c r="R199">
        <v>769808.6</v>
      </c>
      <c r="S199" s="301">
        <v>137320.92000000001</v>
      </c>
      <c r="T199" s="301">
        <v>70000</v>
      </c>
      <c r="W199" s="301">
        <v>262834.8</v>
      </c>
      <c r="X199" s="301">
        <v>31200</v>
      </c>
      <c r="Y199">
        <v>333940.8</v>
      </c>
      <c r="AA199">
        <v>3200</v>
      </c>
      <c r="AB199">
        <v>32535.89</v>
      </c>
      <c r="AC199">
        <v>20576.48</v>
      </c>
      <c r="AI199" s="244">
        <f t="shared" si="17"/>
        <v>588535.42000000004</v>
      </c>
      <c r="AJ199" s="251">
        <f t="shared" si="18"/>
        <v>5400</v>
      </c>
      <c r="AK199" s="265">
        <f t="shared" si="19"/>
        <v>583135.42000000004</v>
      </c>
      <c r="AL199" s="266">
        <f t="shared" si="20"/>
        <v>501355.72</v>
      </c>
      <c r="AM199" s="266">
        <f t="shared" si="21"/>
        <v>390253.17</v>
      </c>
      <c r="AN199" s="246">
        <f t="shared" si="22"/>
        <v>111102.54999999999</v>
      </c>
    </row>
    <row r="200" spans="1:40" ht="14.4" thickBot="1" x14ac:dyDescent="0.3">
      <c r="A200" s="234" t="s">
        <v>333</v>
      </c>
      <c r="B200" s="234" t="s">
        <v>41</v>
      </c>
      <c r="C200" s="272">
        <v>3118</v>
      </c>
      <c r="D200" s="273" t="s">
        <v>989</v>
      </c>
      <c r="E200" t="s">
        <v>2767</v>
      </c>
      <c r="F200" s="301">
        <v>308526.34999999998</v>
      </c>
      <c r="G200" s="301">
        <v>0</v>
      </c>
      <c r="H200" s="301">
        <v>45873</v>
      </c>
      <c r="I200">
        <v>783694.04</v>
      </c>
      <c r="J200">
        <v>91871.55</v>
      </c>
      <c r="K200" s="301">
        <v>4500</v>
      </c>
      <c r="M200" s="301">
        <v>57679</v>
      </c>
      <c r="N200" s="301">
        <v>4767</v>
      </c>
      <c r="Q200">
        <v>25544.32</v>
      </c>
      <c r="R200">
        <v>1268762.8700000001</v>
      </c>
      <c r="S200" s="301">
        <v>277033.48</v>
      </c>
      <c r="V200" s="301">
        <v>292740</v>
      </c>
      <c r="W200" s="301">
        <v>14112</v>
      </c>
      <c r="Y200">
        <v>116880</v>
      </c>
      <c r="AB200">
        <v>258929.98</v>
      </c>
      <c r="AC200">
        <v>35993.760000000002</v>
      </c>
      <c r="AG200">
        <v>-750</v>
      </c>
      <c r="AI200" s="244">
        <f t="shared" si="17"/>
        <v>354399.35</v>
      </c>
      <c r="AJ200" s="251">
        <f t="shared" si="18"/>
        <v>66946</v>
      </c>
      <c r="AK200" s="265">
        <f t="shared" si="19"/>
        <v>287453.34999999998</v>
      </c>
      <c r="AL200" s="266">
        <f t="shared" si="20"/>
        <v>583885.48</v>
      </c>
      <c r="AM200" s="266">
        <f t="shared" si="21"/>
        <v>411053.74</v>
      </c>
      <c r="AN200" s="246">
        <f t="shared" si="22"/>
        <v>172831.74</v>
      </c>
    </row>
    <row r="201" spans="1:40" ht="14.4" thickBot="1" x14ac:dyDescent="0.3">
      <c r="A201" s="234" t="s">
        <v>333</v>
      </c>
      <c r="B201" s="234" t="s">
        <v>41</v>
      </c>
      <c r="C201" s="272">
        <v>1408</v>
      </c>
      <c r="D201" s="273" t="s">
        <v>990</v>
      </c>
      <c r="E201" t="s">
        <v>2768</v>
      </c>
      <c r="F201" s="301">
        <v>56971.29</v>
      </c>
      <c r="G201" s="301">
        <v>22019.13</v>
      </c>
      <c r="H201" s="301">
        <v>33600.339999999997</v>
      </c>
      <c r="I201">
        <v>746472.02</v>
      </c>
      <c r="J201">
        <v>210540.46</v>
      </c>
      <c r="K201" s="301">
        <v>3500</v>
      </c>
      <c r="N201" s="301">
        <v>0</v>
      </c>
      <c r="Q201">
        <v>-1382014.75</v>
      </c>
      <c r="R201">
        <v>2464354.4300000002</v>
      </c>
      <c r="S201" s="301">
        <v>181028.11</v>
      </c>
      <c r="W201" s="301">
        <v>128040</v>
      </c>
      <c r="Y201">
        <v>193404</v>
      </c>
      <c r="AB201">
        <v>20140.189999999999</v>
      </c>
      <c r="AC201">
        <v>44860.36</v>
      </c>
      <c r="AI201" s="244">
        <f t="shared" si="17"/>
        <v>112590.76</v>
      </c>
      <c r="AJ201" s="251">
        <f t="shared" si="18"/>
        <v>3500</v>
      </c>
      <c r="AK201" s="265">
        <f t="shared" si="19"/>
        <v>109090.76</v>
      </c>
      <c r="AL201" s="266">
        <f t="shared" si="20"/>
        <v>309068.11</v>
      </c>
      <c r="AM201" s="266">
        <f t="shared" si="21"/>
        <v>258404.55</v>
      </c>
      <c r="AN201" s="246">
        <f t="shared" si="22"/>
        <v>50663.56</v>
      </c>
    </row>
    <row r="202" spans="1:40" ht="14.4" thickBot="1" x14ac:dyDescent="0.3">
      <c r="A202" s="234" t="s">
        <v>333</v>
      </c>
      <c r="B202" s="234" t="s">
        <v>41</v>
      </c>
      <c r="C202" s="272">
        <v>1888</v>
      </c>
      <c r="D202" s="273" t="s">
        <v>991</v>
      </c>
      <c r="E202" t="s">
        <v>2769</v>
      </c>
      <c r="F202" s="301">
        <v>451451.07</v>
      </c>
      <c r="G202" s="301">
        <v>6900</v>
      </c>
      <c r="H202" s="301">
        <v>95240.35</v>
      </c>
      <c r="I202">
        <v>1135265.3400000001</v>
      </c>
      <c r="J202">
        <v>-8876.77</v>
      </c>
      <c r="K202" s="301">
        <v>0</v>
      </c>
      <c r="N202" s="301">
        <v>-1299</v>
      </c>
      <c r="P202">
        <v>-759421.69</v>
      </c>
      <c r="Q202">
        <v>800763.73</v>
      </c>
      <c r="S202" s="301">
        <v>112805.79</v>
      </c>
      <c r="W202" s="301">
        <v>402537</v>
      </c>
      <c r="Y202">
        <v>456738</v>
      </c>
      <c r="AB202">
        <v>26903.34</v>
      </c>
      <c r="AC202">
        <v>70077.27</v>
      </c>
      <c r="AI202" s="244">
        <f t="shared" si="17"/>
        <v>553591.42000000004</v>
      </c>
      <c r="AJ202" s="251">
        <f t="shared" si="18"/>
        <v>-1299</v>
      </c>
      <c r="AK202" s="265">
        <f t="shared" si="19"/>
        <v>554890.42000000004</v>
      </c>
      <c r="AL202" s="266">
        <f t="shared" si="20"/>
        <v>515342.79</v>
      </c>
      <c r="AM202" s="266">
        <f t="shared" si="21"/>
        <v>553718.61</v>
      </c>
      <c r="AN202" s="246">
        <f t="shared" si="22"/>
        <v>-38375.820000000007</v>
      </c>
    </row>
    <row r="203" spans="1:40" ht="14.4" thickBot="1" x14ac:dyDescent="0.3">
      <c r="A203" s="234" t="s">
        <v>333</v>
      </c>
      <c r="B203" s="234" t="s">
        <v>41</v>
      </c>
      <c r="C203" s="272">
        <v>1058</v>
      </c>
      <c r="D203" s="273" t="s">
        <v>992</v>
      </c>
      <c r="E203" t="s">
        <v>2770</v>
      </c>
      <c r="F203" s="301">
        <v>328811.2</v>
      </c>
      <c r="G203" s="301">
        <v>22000</v>
      </c>
      <c r="H203" s="301">
        <v>12721.5</v>
      </c>
      <c r="I203">
        <v>216913.75</v>
      </c>
      <c r="J203">
        <v>290123.45</v>
      </c>
      <c r="K203" s="301">
        <v>8000</v>
      </c>
      <c r="N203" s="301">
        <v>0</v>
      </c>
      <c r="Q203">
        <v>-1603002.45</v>
      </c>
      <c r="R203">
        <v>2328715.77</v>
      </c>
      <c r="S203" s="301">
        <v>276049.87</v>
      </c>
      <c r="W203" s="301">
        <v>313110</v>
      </c>
      <c r="Y203">
        <v>329736</v>
      </c>
      <c r="AB203">
        <v>37267.589999999997</v>
      </c>
      <c r="AC203">
        <v>16928.84</v>
      </c>
      <c r="AI203" s="244">
        <f t="shared" ref="AI203:AI219" si="23">SUM(F203:H203)</f>
        <v>363532.7</v>
      </c>
      <c r="AJ203" s="251">
        <f t="shared" ref="AJ203:AJ219" si="24">SUM(K203:N203)</f>
        <v>8000</v>
      </c>
      <c r="AK203" s="265">
        <f t="shared" ref="AK203:AK219" si="25">AI203-AJ203</f>
        <v>355532.7</v>
      </c>
      <c r="AL203" s="266">
        <f t="shared" ref="AL203:AL219" si="26">SUM(S203:X203)</f>
        <v>589159.87</v>
      </c>
      <c r="AM203" s="266">
        <f t="shared" ref="AM203:AM219" si="27">SUM(Y203:AH203)</f>
        <v>383932.43</v>
      </c>
      <c r="AN203" s="246">
        <f t="shared" si="22"/>
        <v>205227.44</v>
      </c>
    </row>
    <row r="204" spans="1:40" ht="14.4" thickBot="1" x14ac:dyDescent="0.3">
      <c r="A204" s="234" t="s">
        <v>333</v>
      </c>
      <c r="B204" s="234" t="s">
        <v>41</v>
      </c>
      <c r="C204" s="272">
        <v>3487</v>
      </c>
      <c r="D204" s="273" t="s">
        <v>993</v>
      </c>
      <c r="E204" t="s">
        <v>2771</v>
      </c>
      <c r="F204" s="301">
        <v>755057.03</v>
      </c>
      <c r="G204" s="301">
        <v>0</v>
      </c>
      <c r="H204" s="301">
        <v>41825.5</v>
      </c>
      <c r="I204">
        <v>2252112.71</v>
      </c>
      <c r="J204">
        <v>306436.01</v>
      </c>
      <c r="N204" s="301">
        <v>0</v>
      </c>
      <c r="Q204">
        <v>-669631.63</v>
      </c>
      <c r="R204">
        <v>4119895.74</v>
      </c>
      <c r="S204" s="301">
        <v>102918.56</v>
      </c>
      <c r="W204" s="301">
        <v>315828.90000000002</v>
      </c>
      <c r="X204" s="301">
        <v>46350</v>
      </c>
      <c r="Y204">
        <v>429758.9</v>
      </c>
      <c r="AB204">
        <v>69301.48</v>
      </c>
      <c r="AC204">
        <v>20489.939999999999</v>
      </c>
      <c r="AI204" s="244">
        <f t="shared" si="23"/>
        <v>796882.53</v>
      </c>
      <c r="AJ204" s="251">
        <f t="shared" si="24"/>
        <v>0</v>
      </c>
      <c r="AK204" s="265">
        <f t="shared" si="25"/>
        <v>796882.53</v>
      </c>
      <c r="AL204" s="266">
        <f t="shared" si="26"/>
        <v>465097.46</v>
      </c>
      <c r="AM204" s="266">
        <f t="shared" si="27"/>
        <v>519550.32</v>
      </c>
      <c r="AN204" s="246">
        <f t="shared" si="22"/>
        <v>-54452.859999999986</v>
      </c>
    </row>
    <row r="205" spans="1:40" ht="14.4" thickBot="1" x14ac:dyDescent="0.3">
      <c r="A205" s="234" t="s">
        <v>333</v>
      </c>
      <c r="B205" s="234" t="s">
        <v>41</v>
      </c>
      <c r="C205" s="235">
        <v>2685</v>
      </c>
      <c r="D205" s="236" t="s">
        <v>994</v>
      </c>
      <c r="E205" t="s">
        <v>2795</v>
      </c>
      <c r="F205" s="301">
        <v>567913.66</v>
      </c>
      <c r="G205" s="301">
        <v>0</v>
      </c>
      <c r="H205" s="301">
        <v>225853.45</v>
      </c>
      <c r="I205">
        <v>511630.51</v>
      </c>
      <c r="J205">
        <v>-17861.169999999998</v>
      </c>
      <c r="K205" s="301">
        <v>36129</v>
      </c>
      <c r="N205" s="301">
        <v>0</v>
      </c>
      <c r="Q205">
        <v>-1682110.43</v>
      </c>
      <c r="R205">
        <v>2992215.82</v>
      </c>
      <c r="S205" s="301">
        <v>116288.05</v>
      </c>
      <c r="U205" s="301">
        <v>2205</v>
      </c>
      <c r="W205" s="301">
        <v>398517</v>
      </c>
      <c r="Y205">
        <v>460956</v>
      </c>
      <c r="AB205">
        <v>16444.189999999999</v>
      </c>
      <c r="AC205">
        <v>22807.8</v>
      </c>
      <c r="AI205" s="244">
        <f t="shared" si="23"/>
        <v>793767.1100000001</v>
      </c>
      <c r="AJ205" s="251">
        <f t="shared" si="24"/>
        <v>36129</v>
      </c>
      <c r="AK205" s="265">
        <f t="shared" si="25"/>
        <v>757638.1100000001</v>
      </c>
      <c r="AL205" s="266">
        <f t="shared" si="26"/>
        <v>517010.05</v>
      </c>
      <c r="AM205" s="266">
        <f t="shared" si="27"/>
        <v>500207.99</v>
      </c>
      <c r="AN205" s="246">
        <f t="shared" si="22"/>
        <v>16802.059999999998</v>
      </c>
    </row>
    <row r="206" spans="1:40" s="256" customFormat="1" ht="14.4" thickBot="1" x14ac:dyDescent="0.3">
      <c r="A206" s="237" t="s">
        <v>333</v>
      </c>
      <c r="B206" s="237" t="s">
        <v>41</v>
      </c>
      <c r="C206" s="238">
        <v>996</v>
      </c>
      <c r="D206" s="239" t="s">
        <v>995</v>
      </c>
      <c r="E206" t="s">
        <v>2807</v>
      </c>
      <c r="F206" s="301">
        <v>143972.81</v>
      </c>
      <c r="G206" s="301">
        <v>28888</v>
      </c>
      <c r="H206" s="301">
        <v>181744.05</v>
      </c>
      <c r="I206">
        <v>1085253.44</v>
      </c>
      <c r="J206">
        <v>165419.87</v>
      </c>
      <c r="K206" s="301">
        <v>4950</v>
      </c>
      <c r="L206" s="301"/>
      <c r="M206" s="301"/>
      <c r="N206" s="301"/>
      <c r="O206"/>
      <c r="P206"/>
      <c r="Q206">
        <v>751825.18</v>
      </c>
      <c r="R206">
        <v>889745.48</v>
      </c>
      <c r="S206" s="301">
        <v>56330.7</v>
      </c>
      <c r="T206" s="301"/>
      <c r="U206" s="301"/>
      <c r="V206" s="301"/>
      <c r="W206" s="301"/>
      <c r="X206" s="301"/>
      <c r="Y206">
        <v>6590</v>
      </c>
      <c r="Z206">
        <v>160</v>
      </c>
      <c r="AA206">
        <v>1000</v>
      </c>
      <c r="AB206">
        <v>25493.59</v>
      </c>
      <c r="AC206">
        <v>7998.18</v>
      </c>
      <c r="AD206"/>
      <c r="AE206"/>
      <c r="AF206"/>
      <c r="AG206"/>
      <c r="AH206"/>
      <c r="AI206" s="244">
        <f t="shared" si="23"/>
        <v>354604.86</v>
      </c>
      <c r="AJ206" s="251">
        <f t="shared" si="24"/>
        <v>4950</v>
      </c>
      <c r="AK206" s="265">
        <f t="shared" si="25"/>
        <v>349654.86</v>
      </c>
      <c r="AL206" s="266">
        <f t="shared" si="26"/>
        <v>56330.7</v>
      </c>
      <c r="AM206" s="266">
        <f t="shared" si="27"/>
        <v>41241.769999999997</v>
      </c>
      <c r="AN206" s="246">
        <f t="shared" si="22"/>
        <v>15088.93</v>
      </c>
    </row>
    <row r="207" spans="1:40" ht="14.4" thickBot="1" x14ac:dyDescent="0.3">
      <c r="A207" s="234" t="s">
        <v>27</v>
      </c>
      <c r="B207" s="234" t="s">
        <v>28</v>
      </c>
      <c r="C207" s="235">
        <v>3443</v>
      </c>
      <c r="D207" s="236" t="s">
        <v>996</v>
      </c>
      <c r="E207" t="s">
        <v>2772</v>
      </c>
      <c r="F207" s="301">
        <v>569575.86</v>
      </c>
      <c r="G207" s="301">
        <v>20851</v>
      </c>
      <c r="H207" s="301">
        <v>62772.85</v>
      </c>
      <c r="I207">
        <v>1722551.92</v>
      </c>
      <c r="J207">
        <v>253312.42</v>
      </c>
      <c r="N207" s="301">
        <v>0</v>
      </c>
      <c r="Q207">
        <v>1816780.74</v>
      </c>
      <c r="R207">
        <v>574807.30000000005</v>
      </c>
      <c r="S207" s="301">
        <v>600419.38</v>
      </c>
      <c r="W207" s="301">
        <v>517420.5</v>
      </c>
      <c r="X207" s="301">
        <v>5000</v>
      </c>
      <c r="Y207">
        <v>602618.5</v>
      </c>
      <c r="Z207">
        <v>1500</v>
      </c>
      <c r="AB207">
        <v>101797.28</v>
      </c>
      <c r="AC207">
        <v>80530.89</v>
      </c>
      <c r="AG207">
        <v>21241</v>
      </c>
      <c r="AI207" s="244">
        <f t="shared" si="23"/>
        <v>653199.71</v>
      </c>
      <c r="AJ207" s="251">
        <f t="shared" si="24"/>
        <v>0</v>
      </c>
      <c r="AK207" s="265">
        <f t="shared" si="25"/>
        <v>653199.71</v>
      </c>
      <c r="AL207" s="266">
        <f t="shared" si="26"/>
        <v>1122839.8799999999</v>
      </c>
      <c r="AM207" s="266">
        <f t="shared" si="27"/>
        <v>807687.67</v>
      </c>
      <c r="AN207" s="246">
        <f t="shared" si="22"/>
        <v>315152.20999999985</v>
      </c>
    </row>
    <row r="208" spans="1:40" ht="14.4" thickBot="1" x14ac:dyDescent="0.3">
      <c r="A208" s="234" t="s">
        <v>27</v>
      </c>
      <c r="B208" s="234" t="s">
        <v>28</v>
      </c>
      <c r="C208" s="235">
        <v>2891</v>
      </c>
      <c r="D208" s="236" t="s">
        <v>997</v>
      </c>
      <c r="E208" t="s">
        <v>2773</v>
      </c>
      <c r="F208" s="301">
        <v>363623.03</v>
      </c>
      <c r="G208" s="301">
        <v>0</v>
      </c>
      <c r="H208" s="301">
        <v>50329.29</v>
      </c>
      <c r="I208">
        <v>786436.56</v>
      </c>
      <c r="J208">
        <v>227796.04</v>
      </c>
      <c r="K208" s="301">
        <v>22170</v>
      </c>
      <c r="N208" s="301">
        <v>1128</v>
      </c>
      <c r="Q208">
        <v>-960217.59</v>
      </c>
      <c r="R208">
        <v>2085517.75</v>
      </c>
      <c r="S208" s="301">
        <v>502316.87</v>
      </c>
      <c r="W208" s="301">
        <v>161238</v>
      </c>
      <c r="Y208">
        <v>260383</v>
      </c>
      <c r="AB208">
        <v>88321.68</v>
      </c>
      <c r="AC208">
        <v>28784.07</v>
      </c>
      <c r="AI208" s="244">
        <f t="shared" si="23"/>
        <v>413952.32</v>
      </c>
      <c r="AJ208" s="251">
        <f t="shared" si="24"/>
        <v>23298</v>
      </c>
      <c r="AK208" s="265">
        <f t="shared" si="25"/>
        <v>390654.32</v>
      </c>
      <c r="AL208" s="266">
        <f t="shared" si="26"/>
        <v>663554.87</v>
      </c>
      <c r="AM208" s="266">
        <f t="shared" si="27"/>
        <v>377488.75</v>
      </c>
      <c r="AN208" s="246">
        <f t="shared" si="22"/>
        <v>286066.12</v>
      </c>
    </row>
    <row r="209" spans="1:40" ht="14.4" thickBot="1" x14ac:dyDescent="0.3">
      <c r="A209" s="234" t="s">
        <v>27</v>
      </c>
      <c r="B209" s="234" t="s">
        <v>28</v>
      </c>
      <c r="C209" s="235">
        <v>5426</v>
      </c>
      <c r="D209" s="236" t="s">
        <v>998</v>
      </c>
      <c r="E209" t="s">
        <v>2774</v>
      </c>
      <c r="F209" s="301">
        <v>1407541.56</v>
      </c>
      <c r="G209" s="301">
        <v>95476</v>
      </c>
      <c r="H209" s="301">
        <v>168504.19</v>
      </c>
      <c r="I209">
        <v>728918.18</v>
      </c>
      <c r="J209">
        <v>1244373</v>
      </c>
      <c r="K209" s="301">
        <v>0</v>
      </c>
      <c r="N209" s="301">
        <v>0</v>
      </c>
      <c r="Q209">
        <v>-469426.4</v>
      </c>
      <c r="R209">
        <v>2982894.62</v>
      </c>
      <c r="S209" s="301">
        <v>867496.79</v>
      </c>
      <c r="W209" s="301">
        <v>902149.5</v>
      </c>
      <c r="X209" s="301">
        <v>747000</v>
      </c>
      <c r="Y209">
        <v>1013688.5</v>
      </c>
      <c r="AA209">
        <v>5720</v>
      </c>
      <c r="AB209">
        <v>164936.48000000001</v>
      </c>
      <c r="AC209">
        <v>75731.87</v>
      </c>
      <c r="AD209">
        <v>50000</v>
      </c>
      <c r="AG209">
        <v>5519</v>
      </c>
      <c r="AI209" s="244">
        <f t="shared" si="23"/>
        <v>1671521.75</v>
      </c>
      <c r="AJ209" s="251">
        <f t="shared" si="24"/>
        <v>0</v>
      </c>
      <c r="AK209" s="265">
        <f t="shared" si="25"/>
        <v>1671521.75</v>
      </c>
      <c r="AL209" s="266">
        <f t="shared" si="26"/>
        <v>2516646.29</v>
      </c>
      <c r="AM209" s="266">
        <f t="shared" si="27"/>
        <v>1315595.8500000001</v>
      </c>
      <c r="AN209" s="246">
        <f t="shared" si="22"/>
        <v>1201050.44</v>
      </c>
    </row>
    <row r="210" spans="1:40" ht="14.4" thickBot="1" x14ac:dyDescent="0.3">
      <c r="A210" s="234" t="s">
        <v>27</v>
      </c>
      <c r="B210" s="234" t="s">
        <v>28</v>
      </c>
      <c r="C210" s="272">
        <v>3183</v>
      </c>
      <c r="D210" s="273" t="s">
        <v>999</v>
      </c>
      <c r="E210" t="s">
        <v>2798</v>
      </c>
      <c r="F210" s="301">
        <v>302076.78999999998</v>
      </c>
      <c r="G210" s="301">
        <v>52634</v>
      </c>
      <c r="H210" s="301">
        <v>71485.14</v>
      </c>
      <c r="I210">
        <v>2024623.98</v>
      </c>
      <c r="J210">
        <v>731458.1</v>
      </c>
      <c r="N210" s="301">
        <v>4255</v>
      </c>
      <c r="Q210">
        <v>547860.67000000004</v>
      </c>
      <c r="R210">
        <v>2454994.11</v>
      </c>
      <c r="S210" s="301">
        <v>549030.18000000005</v>
      </c>
      <c r="W210" s="301">
        <v>303933.2</v>
      </c>
      <c r="Y210">
        <v>376960.2</v>
      </c>
      <c r="AB210">
        <v>143881.48000000001</v>
      </c>
      <c r="AC210">
        <v>101053.13</v>
      </c>
      <c r="AG210">
        <v>4450</v>
      </c>
      <c r="AI210" s="244">
        <f t="shared" si="23"/>
        <v>426195.93</v>
      </c>
      <c r="AJ210" s="251">
        <f t="shared" si="24"/>
        <v>4255</v>
      </c>
      <c r="AK210" s="265">
        <f t="shared" si="25"/>
        <v>421940.93</v>
      </c>
      <c r="AL210" s="266">
        <f t="shared" si="26"/>
        <v>852963.38000000012</v>
      </c>
      <c r="AM210" s="266">
        <f t="shared" si="27"/>
        <v>626344.81000000006</v>
      </c>
      <c r="AN210" s="246">
        <f t="shared" si="22"/>
        <v>226618.57000000007</v>
      </c>
    </row>
    <row r="211" spans="1:40" ht="14.4" thickBot="1" x14ac:dyDescent="0.3">
      <c r="A211" s="234" t="s">
        <v>341</v>
      </c>
      <c r="B211" s="234" t="s">
        <v>42</v>
      </c>
      <c r="C211" s="272">
        <v>3850</v>
      </c>
      <c r="D211" s="273" t="s">
        <v>1000</v>
      </c>
      <c r="E211" t="s">
        <v>2775</v>
      </c>
      <c r="F211" s="301">
        <v>954528.71</v>
      </c>
      <c r="G211" s="301">
        <v>313735.18</v>
      </c>
      <c r="H211" s="301">
        <v>141682.23999999999</v>
      </c>
      <c r="I211">
        <v>1218040.3999999999</v>
      </c>
      <c r="J211">
        <v>468126.34</v>
      </c>
      <c r="K211" s="301">
        <v>23880</v>
      </c>
      <c r="N211" s="301">
        <v>3307</v>
      </c>
      <c r="Q211">
        <v>208805.78</v>
      </c>
      <c r="R211">
        <v>3281871.5</v>
      </c>
      <c r="S211" s="301">
        <v>-24804.77</v>
      </c>
      <c r="T211" s="301">
        <v>-65300</v>
      </c>
      <c r="W211" s="301">
        <v>238420</v>
      </c>
      <c r="X211" s="301">
        <v>61200</v>
      </c>
      <c r="Y211">
        <v>309003</v>
      </c>
      <c r="Z211">
        <v>1080</v>
      </c>
      <c r="AB211">
        <v>179627.21</v>
      </c>
      <c r="AC211">
        <v>54621.95</v>
      </c>
      <c r="AE211">
        <v>983.36</v>
      </c>
      <c r="AI211" s="244">
        <f t="shared" si="23"/>
        <v>1409946.13</v>
      </c>
      <c r="AJ211" s="251">
        <f t="shared" si="24"/>
        <v>27187</v>
      </c>
      <c r="AK211" s="265">
        <f t="shared" si="25"/>
        <v>1382759.13</v>
      </c>
      <c r="AL211" s="266">
        <f t="shared" si="26"/>
        <v>209515.22999999998</v>
      </c>
      <c r="AM211" s="266">
        <f t="shared" si="27"/>
        <v>545315.5199999999</v>
      </c>
      <c r="AN211" s="246">
        <f t="shared" si="22"/>
        <v>-335800.28999999992</v>
      </c>
    </row>
    <row r="212" spans="1:40" ht="14.4" thickBot="1" x14ac:dyDescent="0.3">
      <c r="A212" s="234" t="s">
        <v>341</v>
      </c>
      <c r="B212" s="234" t="s">
        <v>42</v>
      </c>
      <c r="C212" s="272">
        <v>3381</v>
      </c>
      <c r="D212" s="273" t="s">
        <v>1001</v>
      </c>
      <c r="E212" t="s">
        <v>2776</v>
      </c>
      <c r="F212" s="301">
        <v>649111.04000000004</v>
      </c>
      <c r="G212" s="301">
        <v>2408.64</v>
      </c>
      <c r="H212" s="301">
        <v>208375.44</v>
      </c>
      <c r="I212">
        <v>704366.38</v>
      </c>
      <c r="J212">
        <v>549252.56999999995</v>
      </c>
      <c r="N212" s="301">
        <v>966</v>
      </c>
      <c r="P212">
        <v>26928</v>
      </c>
      <c r="Q212">
        <v>-47468.36</v>
      </c>
      <c r="R212">
        <v>1733966.78</v>
      </c>
      <c r="S212" s="301">
        <v>467908</v>
      </c>
      <c r="T212" s="301">
        <v>28320</v>
      </c>
      <c r="W212" s="301">
        <v>352440</v>
      </c>
      <c r="X212" s="301">
        <v>228184.39</v>
      </c>
      <c r="Y212">
        <v>506936</v>
      </c>
      <c r="Z212">
        <v>1840</v>
      </c>
      <c r="AB212">
        <v>37020</v>
      </c>
      <c r="AC212">
        <v>35935.379999999997</v>
      </c>
      <c r="AE212">
        <v>2899.36</v>
      </c>
      <c r="AI212" s="244">
        <f t="shared" si="23"/>
        <v>859895.12000000011</v>
      </c>
      <c r="AJ212" s="251">
        <f t="shared" si="24"/>
        <v>966</v>
      </c>
      <c r="AK212" s="265">
        <f t="shared" si="25"/>
        <v>858929.12000000011</v>
      </c>
      <c r="AL212" s="266">
        <f t="shared" si="26"/>
        <v>1076852.3900000001</v>
      </c>
      <c r="AM212" s="266">
        <f t="shared" si="27"/>
        <v>584630.74</v>
      </c>
      <c r="AN212" s="246">
        <f t="shared" si="22"/>
        <v>492221.65000000014</v>
      </c>
    </row>
    <row r="213" spans="1:40" ht="14.4" thickBot="1" x14ac:dyDescent="0.3">
      <c r="A213" s="234" t="s">
        <v>341</v>
      </c>
      <c r="B213" s="234" t="s">
        <v>42</v>
      </c>
      <c r="C213" s="272">
        <v>2640</v>
      </c>
      <c r="D213" s="273" t="s">
        <v>1002</v>
      </c>
      <c r="E213" t="s">
        <v>2777</v>
      </c>
      <c r="F213" s="301">
        <v>540873.02</v>
      </c>
      <c r="G213" s="301">
        <v>160220.1</v>
      </c>
      <c r="H213" s="301">
        <v>40677.870000000003</v>
      </c>
      <c r="I213">
        <v>1662907.72</v>
      </c>
      <c r="J213">
        <v>202694.25</v>
      </c>
      <c r="K213" s="301">
        <v>2180</v>
      </c>
      <c r="N213" s="301">
        <v>-1229</v>
      </c>
      <c r="R213">
        <v>2681365.84</v>
      </c>
      <c r="S213" s="301">
        <v>257421.73</v>
      </c>
      <c r="W213" s="301">
        <v>299920</v>
      </c>
      <c r="Y213">
        <v>418758</v>
      </c>
      <c r="AB213">
        <v>61460.53</v>
      </c>
      <c r="AC213">
        <v>44320.41</v>
      </c>
      <c r="AE213">
        <v>9525.4</v>
      </c>
      <c r="AG213">
        <v>21000</v>
      </c>
      <c r="AI213" s="244">
        <f t="shared" si="23"/>
        <v>741770.99</v>
      </c>
      <c r="AJ213" s="251">
        <f t="shared" si="24"/>
        <v>951</v>
      </c>
      <c r="AK213" s="265">
        <f t="shared" si="25"/>
        <v>740819.99</v>
      </c>
      <c r="AL213" s="266">
        <f t="shared" si="26"/>
        <v>557341.73</v>
      </c>
      <c r="AM213" s="266">
        <f t="shared" si="27"/>
        <v>555064.34000000008</v>
      </c>
      <c r="AN213" s="246">
        <f t="shared" si="22"/>
        <v>2277.3899999998976</v>
      </c>
    </row>
    <row r="214" spans="1:40" ht="14.4" thickBot="1" x14ac:dyDescent="0.3">
      <c r="A214" s="234" t="s">
        <v>341</v>
      </c>
      <c r="B214" s="234" t="s">
        <v>42</v>
      </c>
      <c r="C214" s="272">
        <v>5792</v>
      </c>
      <c r="D214" s="273" t="s">
        <v>1003</v>
      </c>
      <c r="E214" t="s">
        <v>2778</v>
      </c>
      <c r="F214" s="301">
        <v>659636.28</v>
      </c>
      <c r="G214" s="301">
        <v>18615.72</v>
      </c>
      <c r="H214" s="301">
        <v>106301.44</v>
      </c>
      <c r="I214">
        <v>488249.22</v>
      </c>
      <c r="J214">
        <v>1047996.31</v>
      </c>
      <c r="K214" s="301">
        <v>6000</v>
      </c>
      <c r="N214" s="301">
        <v>589.09</v>
      </c>
      <c r="Q214">
        <v>-2556891</v>
      </c>
      <c r="R214">
        <v>5060758.04</v>
      </c>
      <c r="S214" s="301">
        <v>1058545.1000000001</v>
      </c>
      <c r="Y214">
        <v>749714</v>
      </c>
      <c r="Z214">
        <v>42000</v>
      </c>
      <c r="AB214">
        <v>212902.46</v>
      </c>
      <c r="AC214">
        <v>54093.54</v>
      </c>
      <c r="AE214">
        <v>370.28</v>
      </c>
      <c r="AG214">
        <v>1470</v>
      </c>
      <c r="AI214" s="244">
        <f t="shared" si="23"/>
        <v>784553.44</v>
      </c>
      <c r="AJ214" s="251">
        <f t="shared" si="24"/>
        <v>6589.09</v>
      </c>
      <c r="AK214" s="265">
        <f t="shared" si="25"/>
        <v>777964.35</v>
      </c>
      <c r="AL214" s="266">
        <f t="shared" si="26"/>
        <v>1058545.1000000001</v>
      </c>
      <c r="AM214" s="266">
        <f t="shared" si="27"/>
        <v>1060550.28</v>
      </c>
      <c r="AN214" s="246">
        <f t="shared" si="22"/>
        <v>-2005.1799999999348</v>
      </c>
    </row>
    <row r="215" spans="1:40" ht="14.4" thickBot="1" x14ac:dyDescent="0.3">
      <c r="A215" s="234" t="s">
        <v>341</v>
      </c>
      <c r="B215" s="234" t="s">
        <v>42</v>
      </c>
      <c r="C215" s="272">
        <v>1533</v>
      </c>
      <c r="D215" s="273" t="s">
        <v>1004</v>
      </c>
      <c r="E215" t="s">
        <v>2799</v>
      </c>
      <c r="F215" s="301">
        <v>446365.82</v>
      </c>
      <c r="G215" s="301">
        <v>2977.58</v>
      </c>
      <c r="H215" s="301">
        <v>91462.25</v>
      </c>
      <c r="I215">
        <v>140732.70000000001</v>
      </c>
      <c r="J215">
        <v>498991.6</v>
      </c>
      <c r="K215" s="301">
        <v>0</v>
      </c>
      <c r="N215" s="301">
        <v>324.45999999999998</v>
      </c>
      <c r="Q215">
        <v>-662450.73</v>
      </c>
      <c r="R215">
        <v>1741122.88</v>
      </c>
      <c r="S215" s="301">
        <v>172635.94</v>
      </c>
      <c r="W215" s="301">
        <v>106540</v>
      </c>
      <c r="X215" s="301">
        <v>131190</v>
      </c>
      <c r="Y215">
        <v>147891.82</v>
      </c>
      <c r="AB215">
        <v>55397.35</v>
      </c>
      <c r="AC215">
        <v>36384.85</v>
      </c>
      <c r="AE215">
        <v>52.92</v>
      </c>
      <c r="AI215" s="244">
        <f t="shared" si="23"/>
        <v>540805.65</v>
      </c>
      <c r="AJ215" s="251">
        <f t="shared" si="24"/>
        <v>324.45999999999998</v>
      </c>
      <c r="AK215" s="265">
        <f t="shared" si="25"/>
        <v>540481.19000000006</v>
      </c>
      <c r="AL215" s="266">
        <f t="shared" si="26"/>
        <v>410365.94</v>
      </c>
      <c r="AM215" s="266">
        <f t="shared" si="27"/>
        <v>239726.94000000003</v>
      </c>
      <c r="AN215" s="246">
        <f t="shared" si="22"/>
        <v>170638.99999999997</v>
      </c>
    </row>
    <row r="216" spans="1:40" ht="14.4" thickBot="1" x14ac:dyDescent="0.3">
      <c r="A216" s="234" t="s">
        <v>344</v>
      </c>
      <c r="B216" s="234" t="s">
        <v>31</v>
      </c>
      <c r="C216" s="272">
        <v>6007</v>
      </c>
      <c r="D216" s="273" t="s">
        <v>1005</v>
      </c>
      <c r="E216" t="s">
        <v>2643</v>
      </c>
      <c r="F216" s="301">
        <v>906921.99</v>
      </c>
      <c r="G216" s="301">
        <v>26235.5</v>
      </c>
      <c r="H216" s="301">
        <v>62887.86</v>
      </c>
      <c r="I216">
        <v>680490.36</v>
      </c>
      <c r="J216">
        <v>587230.69999999995</v>
      </c>
      <c r="K216" s="301">
        <v>-3000</v>
      </c>
      <c r="N216" s="301">
        <v>2521.54</v>
      </c>
      <c r="O216">
        <v>1752</v>
      </c>
      <c r="Q216">
        <v>-1648201.72</v>
      </c>
      <c r="R216">
        <v>3760347.17</v>
      </c>
      <c r="S216" s="301">
        <v>685629.68</v>
      </c>
      <c r="W216" s="301">
        <v>272695.5</v>
      </c>
      <c r="Y216">
        <v>366525.5</v>
      </c>
      <c r="AB216">
        <v>161102.54999999999</v>
      </c>
      <c r="AC216">
        <v>101409.96</v>
      </c>
      <c r="AG216">
        <v>12599.25</v>
      </c>
      <c r="AI216" s="244">
        <f t="shared" si="23"/>
        <v>996045.35</v>
      </c>
      <c r="AJ216" s="251">
        <f t="shared" si="24"/>
        <v>-478.46000000000004</v>
      </c>
      <c r="AK216" s="265">
        <f t="shared" si="25"/>
        <v>996523.80999999994</v>
      </c>
      <c r="AL216" s="266">
        <f t="shared" si="26"/>
        <v>958325.18</v>
      </c>
      <c r="AM216" s="266">
        <f t="shared" si="27"/>
        <v>641637.26</v>
      </c>
      <c r="AN216" s="246">
        <f t="shared" si="22"/>
        <v>316687.92000000004</v>
      </c>
    </row>
    <row r="217" spans="1:40" ht="14.4" thickBot="1" x14ac:dyDescent="0.3">
      <c r="A217" s="234" t="s">
        <v>344</v>
      </c>
      <c r="B217" s="234" t="s">
        <v>31</v>
      </c>
      <c r="C217" s="272">
        <v>2330</v>
      </c>
      <c r="D217" s="273" t="s">
        <v>1006</v>
      </c>
      <c r="E217" t="s">
        <v>2646</v>
      </c>
      <c r="F217" s="301">
        <v>779797.4</v>
      </c>
      <c r="G217" s="301">
        <v>18944.5</v>
      </c>
      <c r="H217" s="301">
        <v>67070.03</v>
      </c>
      <c r="I217">
        <v>-52140.12</v>
      </c>
      <c r="J217">
        <v>230443.83</v>
      </c>
      <c r="K217" s="301">
        <v>2900</v>
      </c>
      <c r="N217" s="301">
        <v>2634.97</v>
      </c>
      <c r="Q217">
        <v>-1495580.86</v>
      </c>
      <c r="R217">
        <v>2267172.48</v>
      </c>
      <c r="S217" s="301">
        <v>441162.71</v>
      </c>
      <c r="W217" s="301">
        <v>116455.5</v>
      </c>
      <c r="X217" s="301">
        <v>20400</v>
      </c>
      <c r="Y217">
        <v>181013.5</v>
      </c>
      <c r="AB217">
        <v>53686.07</v>
      </c>
      <c r="AC217">
        <v>7990.74</v>
      </c>
      <c r="AF217">
        <v>24849.16</v>
      </c>
      <c r="AG217">
        <v>-260.31</v>
      </c>
      <c r="AI217" s="244">
        <f t="shared" si="23"/>
        <v>865811.93</v>
      </c>
      <c r="AJ217" s="251">
        <f t="shared" si="24"/>
        <v>5534.9699999999993</v>
      </c>
      <c r="AK217" s="265">
        <f t="shared" si="25"/>
        <v>860276.96000000008</v>
      </c>
      <c r="AL217" s="266">
        <f t="shared" si="26"/>
        <v>578018.21</v>
      </c>
      <c r="AM217" s="266">
        <f t="shared" si="27"/>
        <v>267279.15999999997</v>
      </c>
      <c r="AN217" s="246">
        <f t="shared" si="22"/>
        <v>310739.05</v>
      </c>
    </row>
    <row r="218" spans="1:40" ht="14.4" thickBot="1" x14ac:dyDescent="0.3">
      <c r="A218" s="234" t="s">
        <v>344</v>
      </c>
      <c r="B218" s="234" t="s">
        <v>31</v>
      </c>
      <c r="C218" s="272">
        <v>2684</v>
      </c>
      <c r="D218" s="273" t="s">
        <v>1007</v>
      </c>
      <c r="E218" t="s">
        <v>2647</v>
      </c>
      <c r="F218" s="301">
        <v>511108.88</v>
      </c>
      <c r="G218" s="301">
        <v>9470</v>
      </c>
      <c r="H218" s="301">
        <v>28954.91</v>
      </c>
      <c r="I218">
        <v>230271.08</v>
      </c>
      <c r="J218">
        <v>241816.92</v>
      </c>
      <c r="K218" s="301">
        <v>39302</v>
      </c>
      <c r="N218" s="301">
        <v>48807.08</v>
      </c>
      <c r="O218">
        <v>1815</v>
      </c>
      <c r="Q218">
        <v>-1052181.5900000001</v>
      </c>
      <c r="R218">
        <v>1878069.39</v>
      </c>
      <c r="S218" s="301">
        <v>378110.85</v>
      </c>
      <c r="W218" s="301">
        <v>455175</v>
      </c>
      <c r="Y218">
        <v>496679</v>
      </c>
      <c r="AB218">
        <v>130838.57</v>
      </c>
      <c r="AC218">
        <v>11844</v>
      </c>
      <c r="AG218">
        <v>23090.5</v>
      </c>
      <c r="AI218" s="244">
        <f t="shared" si="23"/>
        <v>549533.79</v>
      </c>
      <c r="AJ218" s="251">
        <f t="shared" si="24"/>
        <v>88109.08</v>
      </c>
      <c r="AK218" s="265">
        <f t="shared" si="25"/>
        <v>461424.71</v>
      </c>
      <c r="AL218" s="266">
        <f t="shared" si="26"/>
        <v>833285.85</v>
      </c>
      <c r="AM218" s="266">
        <f t="shared" si="27"/>
        <v>662452.07000000007</v>
      </c>
      <c r="AN218" s="246">
        <f t="shared" si="22"/>
        <v>170833.77999999991</v>
      </c>
    </row>
    <row r="219" spans="1:40" ht="14.4" thickBot="1" x14ac:dyDescent="0.3">
      <c r="A219" s="234" t="s">
        <v>344</v>
      </c>
      <c r="B219" s="234" t="s">
        <v>31</v>
      </c>
      <c r="C219" s="272">
        <v>7170</v>
      </c>
      <c r="D219" s="273" t="s">
        <v>1008</v>
      </c>
      <c r="E219" t="s">
        <v>2651</v>
      </c>
      <c r="F219" s="301">
        <v>1317842.3500000001</v>
      </c>
      <c r="G219" s="301">
        <v>74671.3</v>
      </c>
      <c r="H219" s="301">
        <v>252822.8</v>
      </c>
      <c r="I219">
        <v>86690.26</v>
      </c>
      <c r="J219">
        <v>687149.83</v>
      </c>
      <c r="K219" s="301">
        <v>17045</v>
      </c>
      <c r="L219" s="301">
        <v>18802</v>
      </c>
      <c r="N219" s="301">
        <v>1703.29</v>
      </c>
      <c r="O219">
        <v>1827</v>
      </c>
      <c r="Q219">
        <v>-2388206.63</v>
      </c>
      <c r="R219">
        <v>4524693.96</v>
      </c>
      <c r="S219" s="301">
        <v>1238283.6200000001</v>
      </c>
      <c r="W219" s="301">
        <v>619369</v>
      </c>
      <c r="X219" s="301">
        <v>117780</v>
      </c>
      <c r="Y219">
        <v>886943.4</v>
      </c>
      <c r="AB219">
        <v>631924.59</v>
      </c>
      <c r="AC219">
        <v>96984.57</v>
      </c>
      <c r="AG219">
        <v>82076.399999999994</v>
      </c>
      <c r="AI219" s="244">
        <f t="shared" si="23"/>
        <v>1645336.4500000002</v>
      </c>
      <c r="AJ219" s="251">
        <f t="shared" si="24"/>
        <v>37550.29</v>
      </c>
      <c r="AK219" s="265">
        <f t="shared" si="25"/>
        <v>1607786.1600000001</v>
      </c>
      <c r="AL219" s="266">
        <f t="shared" si="26"/>
        <v>1975432.62</v>
      </c>
      <c r="AM219" s="266">
        <f t="shared" si="27"/>
        <v>1697928.96</v>
      </c>
      <c r="AN219" s="246">
        <f t="shared" si="22"/>
        <v>277503.66000000015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O1" zoomScale="95" zoomScaleNormal="95" workbookViewId="0">
      <selection sqref="A1:AH1048576"/>
    </sheetView>
  </sheetViews>
  <sheetFormatPr defaultRowHeight="13.8" x14ac:dyDescent="0.25"/>
  <cols>
    <col min="1" max="1" width="23.296875" customWidth="1"/>
  </cols>
  <sheetData>
    <row r="1" spans="1:34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3189</v>
      </c>
      <c r="J1" t="s">
        <v>2452</v>
      </c>
      <c r="K1" t="s">
        <v>2453</v>
      </c>
      <c r="L1" t="s">
        <v>2455</v>
      </c>
      <c r="M1" t="s">
        <v>2456</v>
      </c>
      <c r="N1" t="s">
        <v>2590</v>
      </c>
      <c r="O1" t="s">
        <v>2457</v>
      </c>
      <c r="P1" t="s">
        <v>2458</v>
      </c>
      <c r="Q1" t="s">
        <v>2459</v>
      </c>
      <c r="R1" t="s">
        <v>2460</v>
      </c>
      <c r="S1" t="s">
        <v>2462</v>
      </c>
      <c r="T1" t="s">
        <v>2463</v>
      </c>
      <c r="U1" t="s">
        <v>2464</v>
      </c>
      <c r="V1" t="s">
        <v>2810</v>
      </c>
      <c r="W1" t="s">
        <v>2465</v>
      </c>
      <c r="X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2471</v>
      </c>
      <c r="AD1" t="s">
        <v>2591</v>
      </c>
      <c r="AE1" t="s">
        <v>2592</v>
      </c>
      <c r="AF1" t="s">
        <v>2593</v>
      </c>
      <c r="AG1" t="s">
        <v>2472</v>
      </c>
      <c r="AH1" t="s">
        <v>2594</v>
      </c>
    </row>
    <row r="2" spans="1:34" x14ac:dyDescent="0.25">
      <c r="A2" t="s">
        <v>2473</v>
      </c>
      <c r="B2" t="s">
        <v>2474</v>
      </c>
      <c r="C2" t="s">
        <v>2475</v>
      </c>
      <c r="D2" t="s">
        <v>2476</v>
      </c>
      <c r="E2" t="s">
        <v>2477</v>
      </c>
      <c r="F2" t="s">
        <v>2478</v>
      </c>
      <c r="G2" t="s">
        <v>2479</v>
      </c>
      <c r="H2" t="s">
        <v>2480</v>
      </c>
      <c r="I2" t="s">
        <v>3190</v>
      </c>
      <c r="J2" t="s">
        <v>2481</v>
      </c>
      <c r="K2" t="s">
        <v>2482</v>
      </c>
      <c r="L2" t="s">
        <v>2484</v>
      </c>
      <c r="M2" t="s">
        <v>2485</v>
      </c>
      <c r="N2" t="s">
        <v>2595</v>
      </c>
      <c r="O2" t="s">
        <v>2486</v>
      </c>
      <c r="P2" t="s">
        <v>2487</v>
      </c>
      <c r="Q2" t="s">
        <v>2488</v>
      </c>
      <c r="R2" t="s">
        <v>2489</v>
      </c>
      <c r="S2" t="s">
        <v>2491</v>
      </c>
      <c r="T2" t="s">
        <v>2492</v>
      </c>
      <c r="U2" t="s">
        <v>2493</v>
      </c>
      <c r="V2" t="s">
        <v>2811</v>
      </c>
      <c r="W2" t="s">
        <v>2494</v>
      </c>
      <c r="X2" t="s">
        <v>2495</v>
      </c>
      <c r="Y2" t="s">
        <v>2496</v>
      </c>
      <c r="Z2" t="s">
        <v>2497</v>
      </c>
      <c r="AA2" t="s">
        <v>2498</v>
      </c>
      <c r="AB2" t="s">
        <v>2499</v>
      </c>
      <c r="AC2" t="s">
        <v>2500</v>
      </c>
      <c r="AD2" t="s">
        <v>2596</v>
      </c>
      <c r="AE2" t="s">
        <v>2597</v>
      </c>
      <c r="AF2" t="s">
        <v>2598</v>
      </c>
      <c r="AG2" t="s">
        <v>2501</v>
      </c>
      <c r="AH2" t="s">
        <v>2599</v>
      </c>
    </row>
    <row r="3" spans="1:34" x14ac:dyDescent="0.25">
      <c r="A3" t="s">
        <v>2502</v>
      </c>
      <c r="B3">
        <v>73009040.700000003</v>
      </c>
      <c r="C3">
        <v>2053645.87</v>
      </c>
      <c r="D3">
        <v>9761103.8699999992</v>
      </c>
      <c r="E3">
        <v>0</v>
      </c>
      <c r="F3">
        <v>121666439.28</v>
      </c>
      <c r="G3">
        <v>34738776.420000002</v>
      </c>
      <c r="H3">
        <v>0</v>
      </c>
      <c r="I3">
        <v>0</v>
      </c>
      <c r="J3">
        <v>474016.45</v>
      </c>
      <c r="K3">
        <v>78200</v>
      </c>
      <c r="L3">
        <v>3108003.35</v>
      </c>
      <c r="M3">
        <v>179984.38</v>
      </c>
      <c r="N3">
        <v>0</v>
      </c>
      <c r="O3">
        <v>5362836.18</v>
      </c>
      <c r="P3">
        <v>4031672.02</v>
      </c>
      <c r="Q3">
        <v>14214466.52</v>
      </c>
      <c r="R3">
        <v>213131610.75</v>
      </c>
      <c r="S3">
        <v>38542535.560000002</v>
      </c>
      <c r="T3">
        <v>676523.36</v>
      </c>
      <c r="U3">
        <v>4799.1499999999996</v>
      </c>
      <c r="V3">
        <v>2130</v>
      </c>
      <c r="W3">
        <v>47136884.549999997</v>
      </c>
      <c r="X3">
        <v>4922961</v>
      </c>
      <c r="Y3">
        <v>54593808.530000001</v>
      </c>
      <c r="Z3">
        <v>41894</v>
      </c>
      <c r="AA3">
        <v>63050</v>
      </c>
      <c r="AB3">
        <v>15246624.880000001</v>
      </c>
      <c r="AC3">
        <v>8289916.1299999999</v>
      </c>
      <c r="AD3">
        <v>161630</v>
      </c>
      <c r="AE3">
        <v>6950</v>
      </c>
      <c r="AF3">
        <v>-295</v>
      </c>
      <c r="AG3">
        <v>874071.55</v>
      </c>
      <c r="AH3">
        <v>0</v>
      </c>
    </row>
    <row r="4" spans="1:34" x14ac:dyDescent="0.25">
      <c r="A4" t="s">
        <v>2812</v>
      </c>
      <c r="B4">
        <v>395921.45</v>
      </c>
      <c r="C4">
        <v>0</v>
      </c>
      <c r="D4">
        <v>94587.67</v>
      </c>
      <c r="F4">
        <v>4425506.74</v>
      </c>
      <c r="G4">
        <v>712905.19</v>
      </c>
      <c r="M4">
        <v>2163.09</v>
      </c>
      <c r="O4">
        <v>829859</v>
      </c>
      <c r="Q4">
        <v>3601634.78</v>
      </c>
      <c r="R4">
        <v>1723269</v>
      </c>
      <c r="S4">
        <v>246313.52</v>
      </c>
      <c r="W4">
        <v>502878</v>
      </c>
      <c r="X4">
        <v>443560</v>
      </c>
      <c r="Y4">
        <v>690917</v>
      </c>
      <c r="AB4">
        <v>174105.91</v>
      </c>
      <c r="AC4">
        <v>134550.43</v>
      </c>
      <c r="AG4">
        <v>483208</v>
      </c>
    </row>
    <row r="5" spans="1:34" x14ac:dyDescent="0.25">
      <c r="A5" t="s">
        <v>2813</v>
      </c>
      <c r="B5">
        <v>108199.15</v>
      </c>
      <c r="C5">
        <v>16999.400000000001</v>
      </c>
      <c r="D5">
        <v>111188.21</v>
      </c>
      <c r="F5">
        <v>468630.45</v>
      </c>
      <c r="G5">
        <v>174956.48</v>
      </c>
      <c r="M5">
        <v>1121.55</v>
      </c>
      <c r="Q5">
        <v>-792886.57</v>
      </c>
      <c r="R5">
        <v>1740746.12</v>
      </c>
      <c r="S5">
        <v>102956.19</v>
      </c>
      <c r="W5">
        <v>373865</v>
      </c>
      <c r="X5">
        <v>85400</v>
      </c>
      <c r="Y5">
        <v>407473</v>
      </c>
      <c r="AB5">
        <v>98710.61</v>
      </c>
      <c r="AC5">
        <v>41933.300000000003</v>
      </c>
    </row>
    <row r="6" spans="1:34" x14ac:dyDescent="0.25">
      <c r="A6" t="s">
        <v>2814</v>
      </c>
      <c r="B6">
        <v>437468.79</v>
      </c>
      <c r="C6">
        <v>4985</v>
      </c>
      <c r="D6">
        <v>132714.6</v>
      </c>
      <c r="F6">
        <v>532371.43000000005</v>
      </c>
      <c r="G6">
        <v>74624.740000000005</v>
      </c>
      <c r="J6">
        <v>0</v>
      </c>
      <c r="L6">
        <v>172427</v>
      </c>
      <c r="M6">
        <v>1890.57</v>
      </c>
      <c r="O6">
        <v>89300</v>
      </c>
      <c r="Q6">
        <v>-819550.85</v>
      </c>
      <c r="R6">
        <v>2169071.4500000002</v>
      </c>
      <c r="S6">
        <v>454031.89</v>
      </c>
      <c r="T6">
        <v>2400</v>
      </c>
      <c r="V6">
        <v>395</v>
      </c>
      <c r="W6">
        <v>396445</v>
      </c>
      <c r="X6">
        <v>281450</v>
      </c>
      <c r="Y6">
        <v>624279</v>
      </c>
      <c r="AB6">
        <v>603185.6</v>
      </c>
      <c r="AC6">
        <v>35971.1</v>
      </c>
      <c r="AG6">
        <v>14134.5</v>
      </c>
    </row>
    <row r="7" spans="1:34" x14ac:dyDescent="0.25">
      <c r="A7" t="s">
        <v>2815</v>
      </c>
      <c r="B7">
        <v>452752.37</v>
      </c>
      <c r="C7">
        <v>415</v>
      </c>
      <c r="D7">
        <v>138772.39000000001</v>
      </c>
      <c r="F7">
        <v>323606.58</v>
      </c>
      <c r="G7">
        <v>129152.77</v>
      </c>
      <c r="M7">
        <v>35</v>
      </c>
      <c r="Q7">
        <v>936241.26</v>
      </c>
      <c r="R7">
        <v>235221.96</v>
      </c>
      <c r="S7">
        <v>91139.4</v>
      </c>
      <c r="W7">
        <v>394639</v>
      </c>
      <c r="X7">
        <v>25400</v>
      </c>
      <c r="Y7">
        <v>412169</v>
      </c>
      <c r="AB7">
        <v>98924.86</v>
      </c>
      <c r="AC7">
        <v>38593.65</v>
      </c>
    </row>
    <row r="8" spans="1:34" x14ac:dyDescent="0.25">
      <c r="A8" t="s">
        <v>2816</v>
      </c>
      <c r="B8">
        <v>196635.38</v>
      </c>
      <c r="C8">
        <v>4949</v>
      </c>
      <c r="D8">
        <v>26614.05</v>
      </c>
      <c r="F8">
        <v>633261.4</v>
      </c>
      <c r="G8">
        <v>429383.67</v>
      </c>
      <c r="M8">
        <v>3</v>
      </c>
      <c r="O8">
        <v>870</v>
      </c>
      <c r="Q8">
        <v>-405770.32</v>
      </c>
      <c r="R8">
        <v>1649277.25</v>
      </c>
      <c r="S8">
        <v>226617.31</v>
      </c>
      <c r="T8">
        <v>50100</v>
      </c>
      <c r="W8">
        <v>273645.09999999998</v>
      </c>
      <c r="X8">
        <v>120960</v>
      </c>
      <c r="Y8">
        <v>322449.09999999998</v>
      </c>
      <c r="AB8">
        <v>174356.44</v>
      </c>
      <c r="AC8">
        <v>39643.300000000003</v>
      </c>
    </row>
    <row r="9" spans="1:34" x14ac:dyDescent="0.25">
      <c r="A9" t="s">
        <v>2817</v>
      </c>
      <c r="B9">
        <v>706201.74</v>
      </c>
      <c r="C9">
        <v>4853</v>
      </c>
      <c r="D9">
        <v>105009.34</v>
      </c>
      <c r="F9">
        <v>264115.77</v>
      </c>
      <c r="G9">
        <v>205485.42</v>
      </c>
      <c r="M9">
        <v>0</v>
      </c>
      <c r="Q9">
        <v>226624.73</v>
      </c>
      <c r="R9">
        <v>991159.3</v>
      </c>
      <c r="S9">
        <v>284203.83</v>
      </c>
      <c r="W9">
        <v>379259.4</v>
      </c>
      <c r="X9">
        <v>163250</v>
      </c>
      <c r="Y9">
        <v>445835.4</v>
      </c>
      <c r="AB9">
        <v>77847.520000000004</v>
      </c>
      <c r="AC9">
        <v>32749.07</v>
      </c>
    </row>
    <row r="10" spans="1:34" x14ac:dyDescent="0.25">
      <c r="A10" t="s">
        <v>2818</v>
      </c>
      <c r="B10">
        <v>606281.25</v>
      </c>
      <c r="C10">
        <v>4337</v>
      </c>
      <c r="D10">
        <v>126932.66</v>
      </c>
      <c r="F10">
        <v>775285.32</v>
      </c>
      <c r="G10">
        <v>20</v>
      </c>
      <c r="M10">
        <v>1</v>
      </c>
      <c r="O10">
        <v>300900</v>
      </c>
      <c r="Q10">
        <v>954778.52</v>
      </c>
      <c r="R10">
        <v>169383.81</v>
      </c>
      <c r="S10">
        <v>224600.33</v>
      </c>
      <c r="W10">
        <v>634345.62</v>
      </c>
      <c r="X10">
        <v>73600</v>
      </c>
      <c r="Y10">
        <v>653545.62</v>
      </c>
      <c r="AB10">
        <v>118833.76</v>
      </c>
      <c r="AC10">
        <v>16514.02</v>
      </c>
    </row>
    <row r="11" spans="1:34" x14ac:dyDescent="0.25">
      <c r="A11" t="s">
        <v>2819</v>
      </c>
      <c r="B11">
        <v>2261159.77</v>
      </c>
      <c r="C11">
        <v>45676</v>
      </c>
      <c r="D11">
        <v>74198.41</v>
      </c>
      <c r="F11">
        <v>743965.35</v>
      </c>
      <c r="G11">
        <v>795827.56</v>
      </c>
      <c r="J11">
        <v>0</v>
      </c>
      <c r="M11">
        <v>297.29000000000002</v>
      </c>
      <c r="O11">
        <v>311100</v>
      </c>
      <c r="Q11">
        <v>2051169.36</v>
      </c>
      <c r="R11">
        <v>668274.24</v>
      </c>
      <c r="S11">
        <v>1236304.96</v>
      </c>
      <c r="T11">
        <v>1500</v>
      </c>
      <c r="W11">
        <v>773766</v>
      </c>
      <c r="X11">
        <v>318976</v>
      </c>
      <c r="Y11">
        <v>891924</v>
      </c>
      <c r="AB11">
        <v>150802.07999999999</v>
      </c>
      <c r="AC11">
        <v>110146.68</v>
      </c>
    </row>
    <row r="12" spans="1:34" x14ac:dyDescent="0.25">
      <c r="A12" t="s">
        <v>2820</v>
      </c>
      <c r="B12">
        <v>604737.12</v>
      </c>
      <c r="C12">
        <v>6172</v>
      </c>
      <c r="D12">
        <v>69205.820000000007</v>
      </c>
      <c r="F12">
        <v>871015.96</v>
      </c>
      <c r="G12">
        <v>215959.76</v>
      </c>
      <c r="M12">
        <v>5.3</v>
      </c>
      <c r="O12">
        <v>16750</v>
      </c>
      <c r="Q12">
        <v>-285552.69</v>
      </c>
      <c r="R12">
        <v>2102009.77</v>
      </c>
      <c r="S12">
        <v>123309.59</v>
      </c>
      <c r="W12">
        <v>643686</v>
      </c>
      <c r="X12">
        <v>146942</v>
      </c>
      <c r="Y12">
        <v>717101</v>
      </c>
      <c r="AB12">
        <v>84988.32</v>
      </c>
      <c r="AC12">
        <v>48329.99</v>
      </c>
      <c r="AG12">
        <v>3040</v>
      </c>
    </row>
    <row r="13" spans="1:34" x14ac:dyDescent="0.25">
      <c r="A13" t="s">
        <v>2821</v>
      </c>
      <c r="B13">
        <v>933354.26</v>
      </c>
      <c r="C13">
        <v>9878.75</v>
      </c>
      <c r="D13">
        <v>93797.16</v>
      </c>
      <c r="F13">
        <v>1062961.24</v>
      </c>
      <c r="G13">
        <v>182652.72</v>
      </c>
      <c r="M13">
        <v>0</v>
      </c>
      <c r="O13">
        <v>47411.5</v>
      </c>
      <c r="Q13">
        <v>840058.51</v>
      </c>
      <c r="R13">
        <v>1442563.02</v>
      </c>
      <c r="S13">
        <v>246315.1</v>
      </c>
      <c r="W13">
        <v>466560.5</v>
      </c>
      <c r="X13">
        <v>219675</v>
      </c>
      <c r="Y13">
        <v>489671.5</v>
      </c>
      <c r="AB13">
        <v>171264.82</v>
      </c>
      <c r="AC13">
        <v>50374.18</v>
      </c>
    </row>
    <row r="14" spans="1:34" x14ac:dyDescent="0.25">
      <c r="A14" t="s">
        <v>2822</v>
      </c>
      <c r="B14">
        <v>88530.74</v>
      </c>
      <c r="C14">
        <v>4228.5</v>
      </c>
      <c r="D14">
        <v>50194.23</v>
      </c>
      <c r="F14">
        <v>873321.83</v>
      </c>
      <c r="G14">
        <v>68204.42</v>
      </c>
      <c r="L14">
        <v>10200</v>
      </c>
      <c r="M14">
        <v>0</v>
      </c>
      <c r="O14">
        <v>10200</v>
      </c>
      <c r="Q14">
        <v>678117.37</v>
      </c>
      <c r="R14">
        <v>484200</v>
      </c>
      <c r="S14">
        <v>91604.03</v>
      </c>
      <c r="V14">
        <v>30</v>
      </c>
      <c r="W14">
        <v>580837.5</v>
      </c>
      <c r="X14">
        <v>77800</v>
      </c>
      <c r="Y14">
        <v>600837.5</v>
      </c>
      <c r="AB14">
        <v>100815.67</v>
      </c>
      <c r="AC14">
        <v>31877.05</v>
      </c>
    </row>
    <row r="15" spans="1:34" x14ac:dyDescent="0.25">
      <c r="A15" t="s">
        <v>2823</v>
      </c>
      <c r="B15">
        <v>1112073.94</v>
      </c>
      <c r="C15">
        <v>8070</v>
      </c>
      <c r="D15">
        <v>88058.53</v>
      </c>
      <c r="F15">
        <v>502105.02</v>
      </c>
      <c r="G15">
        <v>135876.60999999999</v>
      </c>
      <c r="L15">
        <v>90000</v>
      </c>
      <c r="M15">
        <v>371.61</v>
      </c>
      <c r="O15">
        <v>133635</v>
      </c>
      <c r="Q15">
        <v>-171576.94</v>
      </c>
      <c r="R15">
        <v>1884119.29</v>
      </c>
      <c r="S15">
        <v>271585.75</v>
      </c>
      <c r="V15">
        <v>235</v>
      </c>
      <c r="W15">
        <v>606630</v>
      </c>
      <c r="X15">
        <v>300100</v>
      </c>
      <c r="Y15">
        <v>697253</v>
      </c>
      <c r="AA15">
        <v>20400</v>
      </c>
      <c r="AB15">
        <v>325909.56</v>
      </c>
      <c r="AC15">
        <v>37350.160000000003</v>
      </c>
    </row>
    <row r="16" spans="1:34" x14ac:dyDescent="0.25">
      <c r="A16" t="s">
        <v>2824</v>
      </c>
      <c r="B16">
        <v>350865.83</v>
      </c>
      <c r="C16">
        <v>0</v>
      </c>
      <c r="D16">
        <v>104016.02</v>
      </c>
      <c r="F16">
        <v>567954.63</v>
      </c>
      <c r="G16">
        <v>204042.08</v>
      </c>
      <c r="M16">
        <v>4</v>
      </c>
      <c r="Q16">
        <v>-1191644.3899999999</v>
      </c>
      <c r="R16">
        <v>2403607</v>
      </c>
      <c r="S16">
        <v>200138.75</v>
      </c>
      <c r="W16">
        <v>728917.5</v>
      </c>
      <c r="X16">
        <v>117000</v>
      </c>
      <c r="Y16">
        <v>755017.5</v>
      </c>
      <c r="AB16">
        <v>115292.37</v>
      </c>
      <c r="AC16">
        <v>43280.07</v>
      </c>
    </row>
    <row r="17" spans="1:33" x14ac:dyDescent="0.25">
      <c r="A17" t="s">
        <v>2825</v>
      </c>
      <c r="B17">
        <v>691846.74</v>
      </c>
      <c r="C17">
        <v>0</v>
      </c>
      <c r="D17">
        <v>256164.83</v>
      </c>
      <c r="F17">
        <v>314628.19</v>
      </c>
      <c r="G17">
        <v>314280.90999999997</v>
      </c>
      <c r="J17">
        <v>8000</v>
      </c>
      <c r="M17">
        <v>-729.85</v>
      </c>
      <c r="Q17">
        <v>-964236.3</v>
      </c>
      <c r="R17">
        <v>2696435.34</v>
      </c>
      <c r="S17">
        <v>186686.76</v>
      </c>
      <c r="W17">
        <v>768229.5</v>
      </c>
      <c r="X17">
        <v>60800</v>
      </c>
      <c r="Y17">
        <v>819271.5</v>
      </c>
      <c r="AB17">
        <v>174484.26</v>
      </c>
      <c r="AC17">
        <v>52275.74</v>
      </c>
      <c r="AG17">
        <v>13290.5</v>
      </c>
    </row>
    <row r="18" spans="1:33" x14ac:dyDescent="0.25">
      <c r="A18" t="s">
        <v>2826</v>
      </c>
      <c r="B18">
        <v>988422.73</v>
      </c>
      <c r="C18">
        <v>4980</v>
      </c>
      <c r="D18">
        <v>89051.85</v>
      </c>
      <c r="F18">
        <v>694288.7</v>
      </c>
      <c r="G18">
        <v>216341.53</v>
      </c>
      <c r="J18">
        <v>0</v>
      </c>
      <c r="M18">
        <v>18.25</v>
      </c>
      <c r="Q18">
        <v>-585181.96</v>
      </c>
      <c r="R18">
        <v>2510757.66</v>
      </c>
      <c r="S18">
        <v>309088.25</v>
      </c>
      <c r="W18">
        <v>732753.92000000004</v>
      </c>
      <c r="X18">
        <v>294855</v>
      </c>
      <c r="Y18">
        <v>837233.92</v>
      </c>
      <c r="AB18">
        <v>155704.72</v>
      </c>
      <c r="AC18">
        <v>77332.67</v>
      </c>
    </row>
    <row r="19" spans="1:33" x14ac:dyDescent="0.25">
      <c r="A19" t="s">
        <v>2827</v>
      </c>
      <c r="B19">
        <v>397105.52</v>
      </c>
      <c r="C19">
        <v>0</v>
      </c>
      <c r="D19">
        <v>55090.63</v>
      </c>
      <c r="F19">
        <v>3326159.3</v>
      </c>
      <c r="G19">
        <v>707796.08</v>
      </c>
      <c r="J19">
        <v>0</v>
      </c>
      <c r="L19">
        <v>53875</v>
      </c>
      <c r="M19">
        <v>2029.01</v>
      </c>
      <c r="O19">
        <v>80000</v>
      </c>
      <c r="Q19">
        <v>3757993.34</v>
      </c>
      <c r="R19">
        <v>684118.79</v>
      </c>
      <c r="S19">
        <v>255573.18</v>
      </c>
      <c r="W19">
        <v>362714.5</v>
      </c>
      <c r="X19">
        <v>58400</v>
      </c>
      <c r="Y19">
        <v>395698.5</v>
      </c>
      <c r="AB19">
        <v>141723.1</v>
      </c>
      <c r="AC19">
        <v>154030.69</v>
      </c>
    </row>
    <row r="20" spans="1:33" x14ac:dyDescent="0.25">
      <c r="A20" t="s">
        <v>2828</v>
      </c>
      <c r="B20">
        <v>402946.95</v>
      </c>
      <c r="C20">
        <v>2130</v>
      </c>
      <c r="D20">
        <v>101916.15</v>
      </c>
      <c r="F20">
        <v>1424657.81</v>
      </c>
      <c r="G20">
        <v>225750.46</v>
      </c>
      <c r="L20">
        <v>13200</v>
      </c>
      <c r="M20">
        <v>1</v>
      </c>
      <c r="Q20">
        <v>1298353.95</v>
      </c>
      <c r="R20">
        <v>865361.67</v>
      </c>
      <c r="S20">
        <v>162574.29</v>
      </c>
      <c r="W20">
        <v>466890</v>
      </c>
      <c r="X20">
        <v>70640</v>
      </c>
      <c r="Y20">
        <v>537674</v>
      </c>
      <c r="AB20">
        <v>80672.350000000006</v>
      </c>
      <c r="AC20">
        <v>44873.64</v>
      </c>
    </row>
    <row r="21" spans="1:33" x14ac:dyDescent="0.25">
      <c r="A21" t="s">
        <v>2829</v>
      </c>
      <c r="B21">
        <v>475266.29</v>
      </c>
      <c r="C21">
        <v>7352.75</v>
      </c>
      <c r="D21">
        <v>49108.12</v>
      </c>
      <c r="F21">
        <v>388118.08</v>
      </c>
      <c r="G21">
        <v>156143.84</v>
      </c>
      <c r="J21">
        <v>0</v>
      </c>
      <c r="L21">
        <v>6400</v>
      </c>
      <c r="M21">
        <v>0</v>
      </c>
      <c r="Q21">
        <v>-561323.48</v>
      </c>
      <c r="R21">
        <v>1709584.67</v>
      </c>
      <c r="S21">
        <v>97296.19</v>
      </c>
      <c r="W21">
        <v>201271</v>
      </c>
      <c r="X21">
        <v>41900</v>
      </c>
      <c r="Y21">
        <v>241254</v>
      </c>
      <c r="AB21">
        <v>68525.98</v>
      </c>
      <c r="AC21">
        <v>58309.32</v>
      </c>
    </row>
    <row r="22" spans="1:33" x14ac:dyDescent="0.25">
      <c r="A22" t="s">
        <v>2933</v>
      </c>
      <c r="B22">
        <v>392573.92</v>
      </c>
      <c r="C22">
        <v>22067.25</v>
      </c>
      <c r="D22">
        <v>124204.39</v>
      </c>
      <c r="F22">
        <v>511282.35</v>
      </c>
      <c r="G22">
        <v>268045.43</v>
      </c>
      <c r="M22">
        <v>3</v>
      </c>
      <c r="Q22">
        <v>-985811.42</v>
      </c>
      <c r="R22">
        <v>2287426.9300000002</v>
      </c>
      <c r="S22">
        <v>205985.79</v>
      </c>
      <c r="W22">
        <v>327619.5</v>
      </c>
      <c r="X22">
        <v>68250</v>
      </c>
      <c r="Y22">
        <v>354019.5</v>
      </c>
      <c r="AB22">
        <v>81228.350000000006</v>
      </c>
      <c r="AC22">
        <v>57602.61</v>
      </c>
      <c r="AG22">
        <v>3900</v>
      </c>
    </row>
    <row r="23" spans="1:33" x14ac:dyDescent="0.25">
      <c r="A23" t="s">
        <v>2830</v>
      </c>
      <c r="B23">
        <v>582757.43999999994</v>
      </c>
      <c r="C23">
        <v>0</v>
      </c>
      <c r="D23">
        <v>48077.58</v>
      </c>
      <c r="F23">
        <v>613633.72</v>
      </c>
      <c r="G23">
        <v>181498.15</v>
      </c>
      <c r="J23">
        <v>0</v>
      </c>
      <c r="M23">
        <v>586.1</v>
      </c>
      <c r="Q23">
        <v>-776738.44</v>
      </c>
      <c r="R23">
        <v>2091979.99</v>
      </c>
      <c r="S23">
        <v>321520.36</v>
      </c>
      <c r="W23">
        <v>242371.3</v>
      </c>
      <c r="X23">
        <v>4500</v>
      </c>
      <c r="Y23">
        <v>276615.3</v>
      </c>
      <c r="AB23">
        <v>54627.26</v>
      </c>
      <c r="AC23">
        <v>60075.06</v>
      </c>
      <c r="AG23">
        <v>2684.8</v>
      </c>
    </row>
    <row r="24" spans="1:33" x14ac:dyDescent="0.25">
      <c r="A24" t="s">
        <v>2831</v>
      </c>
      <c r="B24">
        <v>907102.44</v>
      </c>
      <c r="C24">
        <v>0</v>
      </c>
      <c r="D24">
        <v>20672.71</v>
      </c>
      <c r="F24">
        <v>511476.77</v>
      </c>
      <c r="G24">
        <v>131978.89000000001</v>
      </c>
      <c r="J24">
        <v>0</v>
      </c>
      <c r="M24">
        <v>566.1</v>
      </c>
      <c r="Q24">
        <v>1879630.68</v>
      </c>
      <c r="S24">
        <v>370042.78</v>
      </c>
      <c r="W24">
        <v>470776.5</v>
      </c>
      <c r="Y24">
        <v>501939.5</v>
      </c>
      <c r="AB24">
        <v>471413.76000000001</v>
      </c>
      <c r="AC24">
        <v>51961.99</v>
      </c>
      <c r="AG24">
        <v>1320</v>
      </c>
    </row>
    <row r="25" spans="1:33" x14ac:dyDescent="0.25">
      <c r="A25" t="s">
        <v>2832</v>
      </c>
      <c r="B25">
        <v>156403.67000000001</v>
      </c>
      <c r="C25">
        <v>0</v>
      </c>
      <c r="D25">
        <v>27221.75</v>
      </c>
      <c r="F25">
        <v>871402.82</v>
      </c>
      <c r="G25">
        <v>151213.39000000001</v>
      </c>
      <c r="M25">
        <v>1581.7</v>
      </c>
      <c r="Q25">
        <v>-577049.86</v>
      </c>
      <c r="R25">
        <v>1967042.37</v>
      </c>
      <c r="S25">
        <v>78629.899999999994</v>
      </c>
      <c r="W25">
        <v>356765.5</v>
      </c>
      <c r="X25">
        <v>26340</v>
      </c>
      <c r="Y25">
        <v>466325.5</v>
      </c>
      <c r="Z25">
        <v>10240</v>
      </c>
      <c r="AB25">
        <v>38019.449999999997</v>
      </c>
      <c r="AC25">
        <v>52983.03</v>
      </c>
    </row>
    <row r="26" spans="1:33" x14ac:dyDescent="0.25">
      <c r="A26" t="s">
        <v>2833</v>
      </c>
      <c r="B26">
        <v>306815.84999999998</v>
      </c>
      <c r="C26">
        <v>0</v>
      </c>
      <c r="D26">
        <v>14395.38</v>
      </c>
      <c r="F26">
        <v>435749.62</v>
      </c>
      <c r="G26">
        <v>191942.02</v>
      </c>
      <c r="M26">
        <v>515.9</v>
      </c>
      <c r="Q26">
        <v>-413343.31</v>
      </c>
      <c r="R26">
        <v>1301651.56</v>
      </c>
      <c r="S26">
        <v>239425.57</v>
      </c>
      <c r="W26">
        <v>171263.2</v>
      </c>
      <c r="X26">
        <v>77330</v>
      </c>
      <c r="Y26">
        <v>214988.2</v>
      </c>
      <c r="AB26">
        <v>56290.36</v>
      </c>
      <c r="AC26">
        <v>51111.49</v>
      </c>
      <c r="AG26">
        <v>775</v>
      </c>
    </row>
    <row r="27" spans="1:33" x14ac:dyDescent="0.25">
      <c r="A27" t="s">
        <v>2834</v>
      </c>
      <c r="B27">
        <v>467608.09</v>
      </c>
      <c r="C27">
        <v>0</v>
      </c>
      <c r="D27">
        <v>7045.93</v>
      </c>
      <c r="F27">
        <v>1435236.27</v>
      </c>
      <c r="G27">
        <v>195683.62</v>
      </c>
      <c r="M27">
        <v>100.6</v>
      </c>
      <c r="O27">
        <v>127857</v>
      </c>
      <c r="Q27">
        <v>347624.21</v>
      </c>
      <c r="R27">
        <v>1776680.82</v>
      </c>
      <c r="S27">
        <v>232864.69</v>
      </c>
      <c r="W27">
        <v>469296.2</v>
      </c>
      <c r="X27">
        <v>4500</v>
      </c>
      <c r="Y27">
        <v>473796.2</v>
      </c>
      <c r="AB27">
        <v>69830.13</v>
      </c>
      <c r="AC27">
        <v>183273.28</v>
      </c>
    </row>
    <row r="28" spans="1:33" x14ac:dyDescent="0.25">
      <c r="A28" t="s">
        <v>2835</v>
      </c>
      <c r="B28">
        <v>1088892.31</v>
      </c>
      <c r="C28">
        <v>10095</v>
      </c>
      <c r="D28">
        <v>58562.52</v>
      </c>
      <c r="F28">
        <v>1032504.07</v>
      </c>
      <c r="G28">
        <v>581122.63</v>
      </c>
      <c r="J28">
        <v>5700</v>
      </c>
      <c r="L28">
        <v>0</v>
      </c>
      <c r="M28">
        <v>13.31</v>
      </c>
      <c r="O28">
        <v>328742.82</v>
      </c>
      <c r="Q28">
        <v>85469.17</v>
      </c>
      <c r="R28">
        <v>2074982.75</v>
      </c>
      <c r="S28">
        <v>633122.25</v>
      </c>
      <c r="W28">
        <v>822810</v>
      </c>
      <c r="X28">
        <v>27420</v>
      </c>
      <c r="Y28">
        <v>898730</v>
      </c>
      <c r="AB28">
        <v>174185.63</v>
      </c>
      <c r="AC28">
        <v>80408.14</v>
      </c>
    </row>
    <row r="29" spans="1:33" x14ac:dyDescent="0.25">
      <c r="A29" t="s">
        <v>2836</v>
      </c>
      <c r="B29">
        <v>477021.3</v>
      </c>
      <c r="C29">
        <v>2685</v>
      </c>
      <c r="D29">
        <v>80993.08</v>
      </c>
      <c r="F29">
        <v>527911.81999999995</v>
      </c>
      <c r="G29">
        <v>312610.05</v>
      </c>
      <c r="J29">
        <v>0</v>
      </c>
      <c r="L29">
        <v>115320.16</v>
      </c>
      <c r="M29">
        <v>198.35</v>
      </c>
      <c r="Q29">
        <v>-559664.48</v>
      </c>
      <c r="R29">
        <v>1942599.48</v>
      </c>
      <c r="S29">
        <v>98538.09</v>
      </c>
      <c r="W29">
        <v>267525.5</v>
      </c>
      <c r="X29">
        <v>9000</v>
      </c>
      <c r="Y29">
        <v>293725.5</v>
      </c>
      <c r="AB29">
        <v>107334.53</v>
      </c>
      <c r="AC29">
        <v>53241.599999999999</v>
      </c>
    </row>
    <row r="30" spans="1:33" x14ac:dyDescent="0.25">
      <c r="A30" t="s">
        <v>2837</v>
      </c>
      <c r="B30">
        <v>970500.75</v>
      </c>
      <c r="C30">
        <v>2008</v>
      </c>
      <c r="D30">
        <v>72852.7</v>
      </c>
      <c r="F30">
        <v>733569.75</v>
      </c>
      <c r="G30">
        <v>400116.64</v>
      </c>
      <c r="M30">
        <v>1</v>
      </c>
      <c r="O30">
        <v>134963.82</v>
      </c>
      <c r="Q30">
        <v>650961.65</v>
      </c>
      <c r="R30">
        <v>1357301.45</v>
      </c>
      <c r="S30">
        <v>257724.21</v>
      </c>
      <c r="W30">
        <v>529375.5</v>
      </c>
      <c r="X30">
        <v>5500</v>
      </c>
      <c r="Y30">
        <v>550015.5</v>
      </c>
      <c r="AB30">
        <v>117052.15</v>
      </c>
      <c r="AC30">
        <v>51025.56</v>
      </c>
    </row>
    <row r="31" spans="1:33" x14ac:dyDescent="0.25">
      <c r="A31" t="s">
        <v>2838</v>
      </c>
      <c r="B31">
        <v>650191.54</v>
      </c>
      <c r="C31">
        <v>0</v>
      </c>
      <c r="D31">
        <v>55859.27</v>
      </c>
      <c r="F31">
        <v>393633.55</v>
      </c>
      <c r="G31">
        <v>435476.98</v>
      </c>
      <c r="J31">
        <v>0</v>
      </c>
      <c r="L31">
        <v>0.19</v>
      </c>
      <c r="M31">
        <v>70.28</v>
      </c>
      <c r="O31">
        <v>9040.66</v>
      </c>
      <c r="Q31">
        <v>148794.04</v>
      </c>
      <c r="R31">
        <v>1339755.76</v>
      </c>
      <c r="S31">
        <v>192171.72</v>
      </c>
      <c r="T31">
        <v>14890</v>
      </c>
      <c r="W31">
        <v>484375.5</v>
      </c>
      <c r="X31">
        <v>91820</v>
      </c>
      <c r="Y31">
        <v>509775.5</v>
      </c>
      <c r="AB31">
        <v>133163.74</v>
      </c>
      <c r="AC31">
        <v>37205.870000000003</v>
      </c>
    </row>
    <row r="32" spans="1:33" x14ac:dyDescent="0.25">
      <c r="A32" t="s">
        <v>2839</v>
      </c>
      <c r="B32">
        <v>372293</v>
      </c>
      <c r="C32">
        <v>110</v>
      </c>
      <c r="D32">
        <v>54232.46</v>
      </c>
      <c r="F32">
        <v>780851.35</v>
      </c>
      <c r="G32">
        <v>670453.64</v>
      </c>
      <c r="J32">
        <v>12899.7</v>
      </c>
      <c r="M32">
        <v>130.30000000000001</v>
      </c>
      <c r="O32">
        <v>4770</v>
      </c>
      <c r="Q32">
        <v>-290935.76</v>
      </c>
      <c r="R32">
        <v>2103448.6</v>
      </c>
      <c r="S32">
        <v>164853.09</v>
      </c>
      <c r="T32">
        <v>74730</v>
      </c>
      <c r="W32">
        <v>426874</v>
      </c>
      <c r="X32">
        <v>82677</v>
      </c>
      <c r="Y32">
        <v>505311</v>
      </c>
      <c r="AB32">
        <v>94949.49</v>
      </c>
      <c r="AC32">
        <v>82553.47</v>
      </c>
    </row>
    <row r="33" spans="1:33" x14ac:dyDescent="0.25">
      <c r="A33" t="s">
        <v>2840</v>
      </c>
      <c r="B33">
        <v>521302.18</v>
      </c>
      <c r="C33">
        <v>50</v>
      </c>
      <c r="D33">
        <v>106925.02</v>
      </c>
      <c r="F33">
        <v>220459.67</v>
      </c>
      <c r="G33">
        <v>98016.71</v>
      </c>
      <c r="J33">
        <v>0</v>
      </c>
      <c r="M33">
        <v>69.7</v>
      </c>
      <c r="O33">
        <v>103809.81</v>
      </c>
      <c r="Q33">
        <v>-877002.78</v>
      </c>
      <c r="R33">
        <v>1634028.2</v>
      </c>
      <c r="S33">
        <v>168680.3</v>
      </c>
      <c r="W33">
        <v>310083</v>
      </c>
      <c r="X33">
        <v>38500</v>
      </c>
      <c r="Y33">
        <v>329043</v>
      </c>
      <c r="AB33">
        <v>58620</v>
      </c>
      <c r="AC33">
        <v>13338</v>
      </c>
      <c r="AF33">
        <v>2</v>
      </c>
    </row>
    <row r="34" spans="1:33" x14ac:dyDescent="0.25">
      <c r="A34" t="s">
        <v>2841</v>
      </c>
      <c r="B34">
        <v>345946.58</v>
      </c>
      <c r="C34">
        <v>655</v>
      </c>
      <c r="D34">
        <v>6403.98</v>
      </c>
      <c r="F34">
        <v>486205.81</v>
      </c>
      <c r="G34">
        <v>338115.87</v>
      </c>
      <c r="J34">
        <v>0</v>
      </c>
      <c r="M34">
        <v>40.6</v>
      </c>
      <c r="Q34">
        <v>821546.76</v>
      </c>
      <c r="R34">
        <v>391756.52</v>
      </c>
      <c r="S34">
        <v>154688.4</v>
      </c>
      <c r="W34">
        <v>806058.31</v>
      </c>
      <c r="X34">
        <v>15500</v>
      </c>
      <c r="Y34">
        <v>836838.31</v>
      </c>
      <c r="Z34">
        <v>1500</v>
      </c>
      <c r="AB34">
        <v>74126.19</v>
      </c>
      <c r="AC34">
        <v>39498.85</v>
      </c>
    </row>
    <row r="35" spans="1:33" x14ac:dyDescent="0.25">
      <c r="A35" t="s">
        <v>2842</v>
      </c>
      <c r="B35">
        <v>532481.28000000003</v>
      </c>
      <c r="C35">
        <v>614</v>
      </c>
      <c r="D35">
        <v>75898.820000000007</v>
      </c>
      <c r="F35">
        <v>384571.24</v>
      </c>
      <c r="G35">
        <v>287225.38</v>
      </c>
      <c r="J35">
        <v>17400</v>
      </c>
      <c r="M35">
        <v>556.71</v>
      </c>
      <c r="O35">
        <v>200475</v>
      </c>
      <c r="Q35">
        <v>624303.06999999995</v>
      </c>
      <c r="R35">
        <v>459399.49</v>
      </c>
      <c r="S35">
        <v>105150.99</v>
      </c>
      <c r="U35">
        <v>760.84</v>
      </c>
      <c r="W35">
        <v>206262</v>
      </c>
      <c r="X35">
        <v>1500</v>
      </c>
      <c r="Y35">
        <v>222762</v>
      </c>
      <c r="AB35">
        <v>55721.13</v>
      </c>
      <c r="AC35">
        <v>23819.25</v>
      </c>
    </row>
    <row r="36" spans="1:33" x14ac:dyDescent="0.25">
      <c r="A36" t="s">
        <v>2843</v>
      </c>
      <c r="B36">
        <v>484193.67</v>
      </c>
      <c r="C36">
        <v>2798.2</v>
      </c>
      <c r="D36">
        <v>46339.39</v>
      </c>
      <c r="F36">
        <v>673313.62</v>
      </c>
      <c r="G36">
        <v>122193.63</v>
      </c>
      <c r="M36">
        <v>0</v>
      </c>
      <c r="O36">
        <v>59036.1</v>
      </c>
      <c r="Q36">
        <v>1141408.6200000001</v>
      </c>
      <c r="R36">
        <v>556569.79</v>
      </c>
      <c r="S36">
        <v>201545.36</v>
      </c>
      <c r="W36">
        <v>207825</v>
      </c>
      <c r="X36">
        <v>3000</v>
      </c>
      <c r="Y36">
        <v>240925</v>
      </c>
      <c r="AB36">
        <v>67201.679999999993</v>
      </c>
      <c r="AC36">
        <v>487392.68</v>
      </c>
      <c r="AF36">
        <v>2</v>
      </c>
    </row>
    <row r="37" spans="1:33" x14ac:dyDescent="0.25">
      <c r="A37" t="s">
        <v>2844</v>
      </c>
      <c r="B37">
        <v>516239.03</v>
      </c>
      <c r="C37">
        <v>0</v>
      </c>
      <c r="D37">
        <v>124821.07</v>
      </c>
      <c r="F37">
        <v>344274.46</v>
      </c>
      <c r="G37">
        <v>181100.28</v>
      </c>
      <c r="J37">
        <v>0</v>
      </c>
      <c r="M37">
        <v>68.7</v>
      </c>
      <c r="O37">
        <v>101071.98</v>
      </c>
      <c r="Q37">
        <v>-584756.04</v>
      </c>
      <c r="R37">
        <v>1714982.69</v>
      </c>
      <c r="S37">
        <v>128601.97</v>
      </c>
      <c r="W37">
        <v>342639.5</v>
      </c>
      <c r="X37">
        <v>32900</v>
      </c>
      <c r="Y37">
        <v>362779.5</v>
      </c>
      <c r="AB37">
        <v>78603.490000000005</v>
      </c>
      <c r="AC37">
        <v>95345.64</v>
      </c>
    </row>
    <row r="38" spans="1:33" x14ac:dyDescent="0.25">
      <c r="A38" t="s">
        <v>2845</v>
      </c>
      <c r="B38">
        <v>196595.6</v>
      </c>
      <c r="C38">
        <v>0</v>
      </c>
      <c r="D38">
        <v>74017.440000000002</v>
      </c>
      <c r="F38">
        <v>641164.63</v>
      </c>
      <c r="G38">
        <v>318129.07</v>
      </c>
      <c r="M38">
        <v>0</v>
      </c>
      <c r="O38">
        <v>92900</v>
      </c>
      <c r="Q38">
        <v>-979977.08</v>
      </c>
      <c r="R38">
        <v>2179663.7000000002</v>
      </c>
      <c r="S38">
        <v>190293.57</v>
      </c>
      <c r="W38">
        <v>227723</v>
      </c>
      <c r="X38">
        <v>28900</v>
      </c>
      <c r="Y38">
        <v>294303</v>
      </c>
      <c r="AB38">
        <v>82011</v>
      </c>
      <c r="AC38">
        <v>85172.45</v>
      </c>
    </row>
    <row r="39" spans="1:33" x14ac:dyDescent="0.25">
      <c r="A39" t="s">
        <v>2846</v>
      </c>
      <c r="B39">
        <v>901408.95</v>
      </c>
      <c r="C39">
        <v>206</v>
      </c>
      <c r="D39">
        <v>37284.660000000003</v>
      </c>
      <c r="F39">
        <v>264837.09999999998</v>
      </c>
      <c r="G39">
        <v>552686.14</v>
      </c>
      <c r="M39">
        <v>0</v>
      </c>
      <c r="O39">
        <v>13160</v>
      </c>
      <c r="Q39">
        <v>-173936.87</v>
      </c>
      <c r="R39">
        <v>1994257.35</v>
      </c>
      <c r="S39">
        <v>191234.77</v>
      </c>
      <c r="W39">
        <v>325075.5</v>
      </c>
      <c r="X39">
        <v>4500</v>
      </c>
      <c r="Y39">
        <v>344135.5</v>
      </c>
      <c r="AB39">
        <v>96982.25</v>
      </c>
      <c r="AC39">
        <v>98250.15</v>
      </c>
    </row>
    <row r="40" spans="1:33" x14ac:dyDescent="0.25">
      <c r="A40" t="s">
        <v>2847</v>
      </c>
      <c r="B40">
        <v>562330.74</v>
      </c>
      <c r="C40">
        <v>6388</v>
      </c>
      <c r="D40">
        <v>56169.82</v>
      </c>
      <c r="F40">
        <v>494476.79999999999</v>
      </c>
      <c r="G40">
        <v>489769.43</v>
      </c>
      <c r="L40">
        <v>310540</v>
      </c>
      <c r="M40">
        <v>157</v>
      </c>
      <c r="O40">
        <v>276910</v>
      </c>
      <c r="Q40">
        <v>-521261.37</v>
      </c>
      <c r="R40">
        <v>1560653.49</v>
      </c>
      <c r="S40">
        <v>159192.07999999999</v>
      </c>
      <c r="W40">
        <v>625614.5</v>
      </c>
      <c r="X40">
        <v>67100</v>
      </c>
      <c r="Y40">
        <v>647014.5</v>
      </c>
      <c r="AB40">
        <v>102197.93</v>
      </c>
      <c r="AC40">
        <v>90903.94</v>
      </c>
    </row>
    <row r="41" spans="1:33" x14ac:dyDescent="0.25">
      <c r="A41" t="s">
        <v>2926</v>
      </c>
      <c r="B41">
        <v>373997.97</v>
      </c>
      <c r="C41">
        <v>0</v>
      </c>
      <c r="D41">
        <v>38835.730000000003</v>
      </c>
      <c r="F41">
        <v>381133.43</v>
      </c>
      <c r="G41">
        <v>425924.1</v>
      </c>
      <c r="J41">
        <v>0</v>
      </c>
      <c r="L41">
        <v>35000</v>
      </c>
      <c r="M41">
        <v>2475.9499999999998</v>
      </c>
      <c r="O41">
        <v>72600</v>
      </c>
      <c r="Q41">
        <v>-79435.34</v>
      </c>
      <c r="R41">
        <v>1367149.29</v>
      </c>
      <c r="S41">
        <v>104670.24</v>
      </c>
      <c r="W41">
        <v>630535.5</v>
      </c>
      <c r="X41">
        <v>7500</v>
      </c>
      <c r="Y41">
        <v>653635.5</v>
      </c>
      <c r="AB41">
        <v>167116.37</v>
      </c>
      <c r="AC41">
        <v>66307.539999999994</v>
      </c>
    </row>
    <row r="42" spans="1:33" x14ac:dyDescent="0.25">
      <c r="A42" t="s">
        <v>2848</v>
      </c>
      <c r="B42">
        <v>373937.39</v>
      </c>
      <c r="C42">
        <v>0</v>
      </c>
      <c r="D42">
        <v>82232.149999999994</v>
      </c>
      <c r="F42">
        <v>710374.03</v>
      </c>
      <c r="G42">
        <v>305032.12</v>
      </c>
      <c r="J42">
        <v>0</v>
      </c>
      <c r="M42">
        <v>8552.8700000000008</v>
      </c>
      <c r="O42">
        <v>185515.59</v>
      </c>
      <c r="Q42">
        <v>-437313.98</v>
      </c>
      <c r="R42">
        <v>1747176.74</v>
      </c>
      <c r="S42">
        <v>404948.44</v>
      </c>
      <c r="T42">
        <v>8611.86</v>
      </c>
      <c r="W42">
        <v>325416</v>
      </c>
      <c r="X42">
        <v>7888</v>
      </c>
      <c r="Y42">
        <v>530156</v>
      </c>
      <c r="Z42">
        <v>720</v>
      </c>
      <c r="AA42">
        <v>1112</v>
      </c>
      <c r="AB42">
        <v>79398.38</v>
      </c>
      <c r="AC42">
        <v>40295.699999999997</v>
      </c>
      <c r="AG42">
        <v>8057.75</v>
      </c>
    </row>
    <row r="43" spans="1:33" x14ac:dyDescent="0.25">
      <c r="A43" t="s">
        <v>2849</v>
      </c>
      <c r="B43">
        <v>563426.02</v>
      </c>
      <c r="C43">
        <v>0</v>
      </c>
      <c r="D43">
        <v>379099.3</v>
      </c>
      <c r="F43">
        <v>313921.77</v>
      </c>
      <c r="G43">
        <v>304428.46000000002</v>
      </c>
      <c r="J43">
        <v>0</v>
      </c>
      <c r="M43">
        <v>236</v>
      </c>
      <c r="O43">
        <v>129200</v>
      </c>
      <c r="Q43">
        <v>-966236.08</v>
      </c>
      <c r="R43">
        <v>2580473.12</v>
      </c>
      <c r="S43">
        <v>629753.86</v>
      </c>
      <c r="U43">
        <v>66.900000000000006</v>
      </c>
      <c r="W43">
        <v>457861.2</v>
      </c>
      <c r="X43">
        <v>12210</v>
      </c>
      <c r="Y43">
        <v>555655.19999999995</v>
      </c>
      <c r="AA43">
        <v>1340</v>
      </c>
      <c r="AB43">
        <v>398196.08</v>
      </c>
      <c r="AC43">
        <v>36997.78</v>
      </c>
      <c r="AG43">
        <v>59469</v>
      </c>
    </row>
    <row r="44" spans="1:33" x14ac:dyDescent="0.25">
      <c r="A44" t="s">
        <v>2850</v>
      </c>
      <c r="B44">
        <v>644169.21</v>
      </c>
      <c r="C44">
        <v>0</v>
      </c>
      <c r="D44">
        <v>80058.600000000006</v>
      </c>
      <c r="F44">
        <v>103667.39</v>
      </c>
      <c r="G44">
        <v>235999.58</v>
      </c>
      <c r="J44">
        <v>0</v>
      </c>
      <c r="M44">
        <v>392</v>
      </c>
      <c r="Q44">
        <v>-506113.58</v>
      </c>
      <c r="R44">
        <v>1682922.85</v>
      </c>
      <c r="S44">
        <v>340791.45</v>
      </c>
      <c r="W44">
        <v>293454</v>
      </c>
      <c r="X44">
        <v>3900</v>
      </c>
      <c r="Y44">
        <v>452318</v>
      </c>
      <c r="AB44">
        <v>148159.32999999999</v>
      </c>
      <c r="AC44">
        <v>27796.99</v>
      </c>
      <c r="AG44">
        <v>9617</v>
      </c>
    </row>
    <row r="45" spans="1:33" x14ac:dyDescent="0.25">
      <c r="A45" t="s">
        <v>2851</v>
      </c>
      <c r="B45">
        <v>340786.31</v>
      </c>
      <c r="C45">
        <v>0</v>
      </c>
      <c r="D45">
        <v>135443.65</v>
      </c>
      <c r="F45">
        <v>538857.28</v>
      </c>
      <c r="G45">
        <v>170592.43</v>
      </c>
      <c r="J45">
        <v>0</v>
      </c>
      <c r="M45">
        <v>0</v>
      </c>
      <c r="Q45">
        <v>-270445.58</v>
      </c>
      <c r="R45">
        <v>1664645.88</v>
      </c>
      <c r="S45">
        <v>200279.44</v>
      </c>
      <c r="W45">
        <v>239671.6</v>
      </c>
      <c r="X45">
        <v>4080</v>
      </c>
      <c r="Y45">
        <v>294376.59999999998</v>
      </c>
      <c r="Z45">
        <v>160</v>
      </c>
      <c r="AA45">
        <v>730</v>
      </c>
      <c r="AB45">
        <v>200554.99</v>
      </c>
      <c r="AC45">
        <v>38921.08</v>
      </c>
      <c r="AG45">
        <v>1299</v>
      </c>
    </row>
    <row r="46" spans="1:33" x14ac:dyDescent="0.25">
      <c r="A46" t="s">
        <v>2852</v>
      </c>
      <c r="B46">
        <v>306997.5</v>
      </c>
      <c r="C46">
        <v>0</v>
      </c>
      <c r="D46">
        <v>101726.32</v>
      </c>
      <c r="F46">
        <v>2700101.39</v>
      </c>
      <c r="G46">
        <v>601927.78</v>
      </c>
      <c r="J46">
        <v>0</v>
      </c>
      <c r="L46">
        <v>258000</v>
      </c>
      <c r="M46">
        <v>358</v>
      </c>
      <c r="Q46">
        <v>3513098.18</v>
      </c>
      <c r="S46">
        <v>421736.21</v>
      </c>
      <c r="W46">
        <v>438899</v>
      </c>
      <c r="X46">
        <v>73500</v>
      </c>
      <c r="Y46">
        <v>540046</v>
      </c>
      <c r="Z46">
        <v>160</v>
      </c>
      <c r="AA46">
        <v>400</v>
      </c>
      <c r="AB46">
        <v>223387.56</v>
      </c>
      <c r="AC46">
        <v>95103.48</v>
      </c>
      <c r="AG46">
        <v>3367</v>
      </c>
    </row>
    <row r="47" spans="1:33" x14ac:dyDescent="0.25">
      <c r="A47" t="s">
        <v>2853</v>
      </c>
      <c r="B47">
        <v>531347.62</v>
      </c>
      <c r="C47">
        <v>0</v>
      </c>
      <c r="D47">
        <v>78911.839999999997</v>
      </c>
      <c r="F47">
        <v>921877.76</v>
      </c>
      <c r="G47">
        <v>153964.82</v>
      </c>
      <c r="J47">
        <v>0</v>
      </c>
      <c r="M47">
        <v>0</v>
      </c>
      <c r="Q47">
        <v>268877.73</v>
      </c>
      <c r="R47">
        <v>1610762.41</v>
      </c>
      <c r="S47">
        <v>274439.11</v>
      </c>
      <c r="W47">
        <v>368185.59999999998</v>
      </c>
      <c r="X47">
        <v>4740</v>
      </c>
      <c r="Y47">
        <v>429862.6</v>
      </c>
      <c r="Z47">
        <v>160</v>
      </c>
      <c r="AA47">
        <v>200</v>
      </c>
      <c r="AB47">
        <v>194427.57</v>
      </c>
      <c r="AC47">
        <v>53073.64</v>
      </c>
      <c r="AG47">
        <v>7009</v>
      </c>
    </row>
    <row r="48" spans="1:33" x14ac:dyDescent="0.25">
      <c r="A48" t="s">
        <v>2854</v>
      </c>
      <c r="B48">
        <v>612726.59</v>
      </c>
      <c r="C48">
        <v>0</v>
      </c>
      <c r="D48">
        <v>59586.09</v>
      </c>
      <c r="F48">
        <v>458338.91</v>
      </c>
      <c r="G48">
        <v>252990.15</v>
      </c>
      <c r="J48">
        <v>0</v>
      </c>
      <c r="M48">
        <v>0</v>
      </c>
      <c r="Q48">
        <v>-1235898.1100000001</v>
      </c>
      <c r="R48">
        <v>2707380.46</v>
      </c>
      <c r="S48">
        <v>288332.58</v>
      </c>
      <c r="W48">
        <v>388248</v>
      </c>
      <c r="X48">
        <v>83920</v>
      </c>
      <c r="Y48">
        <v>551552</v>
      </c>
      <c r="Z48">
        <v>880</v>
      </c>
      <c r="AA48">
        <v>1330</v>
      </c>
      <c r="AB48">
        <v>116911.26</v>
      </c>
      <c r="AC48">
        <v>32799.43</v>
      </c>
      <c r="AG48">
        <v>4239.5</v>
      </c>
    </row>
    <row r="49" spans="1:33" x14ac:dyDescent="0.25">
      <c r="A49" t="s">
        <v>2927</v>
      </c>
      <c r="B49">
        <v>500923.63</v>
      </c>
      <c r="C49">
        <v>0</v>
      </c>
      <c r="D49">
        <v>9143.5400000000009</v>
      </c>
      <c r="F49">
        <v>320479.28999999998</v>
      </c>
      <c r="G49">
        <v>266125.58</v>
      </c>
      <c r="J49">
        <v>0</v>
      </c>
      <c r="M49">
        <v>0</v>
      </c>
      <c r="O49">
        <v>121415</v>
      </c>
      <c r="Q49">
        <v>-1327479.58</v>
      </c>
      <c r="R49">
        <v>2321309.19</v>
      </c>
      <c r="S49">
        <v>153170.82</v>
      </c>
      <c r="W49">
        <v>143671.5</v>
      </c>
      <c r="X49">
        <v>72640</v>
      </c>
      <c r="Y49">
        <v>214370.5</v>
      </c>
      <c r="AB49">
        <v>49124.480000000003</v>
      </c>
      <c r="AC49">
        <v>58629.91</v>
      </c>
      <c r="AG49">
        <v>580</v>
      </c>
    </row>
    <row r="50" spans="1:33" x14ac:dyDescent="0.25">
      <c r="A50" t="s">
        <v>2937</v>
      </c>
      <c r="B50">
        <v>628836.81999999995</v>
      </c>
      <c r="C50">
        <v>0</v>
      </c>
      <c r="D50">
        <v>108316.62</v>
      </c>
      <c r="F50">
        <v>1242489.6100000001</v>
      </c>
      <c r="G50">
        <v>273618.03000000003</v>
      </c>
      <c r="J50">
        <v>0</v>
      </c>
      <c r="M50">
        <v>685</v>
      </c>
      <c r="Q50">
        <v>1275044.26</v>
      </c>
      <c r="R50">
        <v>991778.49</v>
      </c>
      <c r="S50">
        <v>196118.61</v>
      </c>
      <c r="W50">
        <v>61550</v>
      </c>
      <c r="X50">
        <v>70300</v>
      </c>
      <c r="Y50">
        <v>113517</v>
      </c>
      <c r="AB50">
        <v>79584.479999999996</v>
      </c>
      <c r="AC50">
        <v>49420.06</v>
      </c>
      <c r="AG50">
        <v>2528</v>
      </c>
    </row>
    <row r="51" spans="1:33" x14ac:dyDescent="0.25">
      <c r="A51" t="s">
        <v>2938</v>
      </c>
      <c r="B51">
        <v>500423.29</v>
      </c>
      <c r="C51">
        <v>0</v>
      </c>
      <c r="D51">
        <v>76352.88</v>
      </c>
      <c r="F51">
        <v>2540253.1800000002</v>
      </c>
      <c r="G51">
        <v>207824.3</v>
      </c>
      <c r="J51">
        <v>0</v>
      </c>
      <c r="M51">
        <v>0</v>
      </c>
      <c r="O51">
        <v>88630</v>
      </c>
      <c r="Q51">
        <v>2543646.4900000002</v>
      </c>
      <c r="R51">
        <v>667821.93000000005</v>
      </c>
      <c r="S51">
        <v>161338.75</v>
      </c>
      <c r="W51">
        <v>384732.1</v>
      </c>
      <c r="X51">
        <v>90500</v>
      </c>
      <c r="Y51">
        <v>416180.78</v>
      </c>
      <c r="AB51">
        <v>57657.08</v>
      </c>
      <c r="AC51">
        <v>55406.06</v>
      </c>
      <c r="AG51">
        <v>6171.7</v>
      </c>
    </row>
    <row r="52" spans="1:33" x14ac:dyDescent="0.25">
      <c r="A52" t="s">
        <v>2855</v>
      </c>
      <c r="B52">
        <v>485243.89</v>
      </c>
      <c r="C52">
        <v>41895</v>
      </c>
      <c r="D52">
        <v>27855.45</v>
      </c>
      <c r="F52">
        <v>619057.69999999995</v>
      </c>
      <c r="G52">
        <v>110802.03</v>
      </c>
      <c r="J52">
        <v>12400</v>
      </c>
      <c r="M52">
        <v>2510.0500000000002</v>
      </c>
      <c r="Q52">
        <v>-776367.8</v>
      </c>
      <c r="R52">
        <v>2139773.89</v>
      </c>
      <c r="S52">
        <v>109384.84</v>
      </c>
      <c r="W52">
        <v>141593.5</v>
      </c>
      <c r="Y52">
        <v>141593.5</v>
      </c>
      <c r="AB52">
        <v>100257.97</v>
      </c>
      <c r="AC52">
        <v>56903.7</v>
      </c>
      <c r="AG52">
        <v>3117</v>
      </c>
    </row>
    <row r="53" spans="1:33" x14ac:dyDescent="0.25">
      <c r="A53" t="s">
        <v>2856</v>
      </c>
      <c r="B53">
        <v>477884.22</v>
      </c>
      <c r="C53">
        <v>37408</v>
      </c>
      <c r="D53">
        <v>11342</v>
      </c>
      <c r="F53">
        <v>335064.8</v>
      </c>
      <c r="G53">
        <v>31984.3</v>
      </c>
      <c r="J53">
        <v>6800</v>
      </c>
      <c r="M53">
        <v>972</v>
      </c>
      <c r="Q53">
        <v>672515</v>
      </c>
      <c r="R53">
        <v>293207.49</v>
      </c>
      <c r="S53">
        <v>46793.2</v>
      </c>
      <c r="U53">
        <v>80.39</v>
      </c>
      <c r="W53">
        <v>95340</v>
      </c>
      <c r="Y53">
        <v>95340</v>
      </c>
      <c r="AB53">
        <v>82680.289999999994</v>
      </c>
      <c r="AC53">
        <v>21510.36</v>
      </c>
      <c r="AG53">
        <v>4297</v>
      </c>
    </row>
    <row r="54" spans="1:33" x14ac:dyDescent="0.25">
      <c r="A54" t="s">
        <v>2857</v>
      </c>
      <c r="B54">
        <v>220953.37</v>
      </c>
      <c r="C54">
        <v>74746</v>
      </c>
      <c r="D54">
        <v>54958.48</v>
      </c>
      <c r="F54">
        <v>5823723.9000000004</v>
      </c>
      <c r="G54">
        <v>105772.24</v>
      </c>
      <c r="J54">
        <v>16090</v>
      </c>
      <c r="M54">
        <v>8834</v>
      </c>
      <c r="Q54">
        <v>4466394.12</v>
      </c>
      <c r="R54">
        <v>1946315.03</v>
      </c>
      <c r="S54">
        <v>150047.25</v>
      </c>
      <c r="U54">
        <v>48.17</v>
      </c>
      <c r="W54">
        <v>208054</v>
      </c>
      <c r="Y54">
        <v>257434</v>
      </c>
      <c r="AB54">
        <v>143801.16</v>
      </c>
      <c r="AC54">
        <v>54300.17</v>
      </c>
      <c r="AG54">
        <v>3195</v>
      </c>
    </row>
    <row r="55" spans="1:33" x14ac:dyDescent="0.25">
      <c r="A55" t="s">
        <v>2858</v>
      </c>
      <c r="B55">
        <v>776013.65</v>
      </c>
      <c r="C55">
        <v>79961.5</v>
      </c>
      <c r="D55">
        <v>87919.56</v>
      </c>
      <c r="F55">
        <v>733561.42</v>
      </c>
      <c r="G55">
        <v>235967.55</v>
      </c>
      <c r="J55">
        <v>12300</v>
      </c>
      <c r="M55">
        <v>6227</v>
      </c>
      <c r="Q55">
        <v>-299734.24</v>
      </c>
      <c r="R55">
        <v>2217512.62</v>
      </c>
      <c r="S55">
        <v>217370.46</v>
      </c>
      <c r="U55">
        <v>584.23</v>
      </c>
      <c r="W55">
        <v>336283</v>
      </c>
      <c r="Y55">
        <v>336283</v>
      </c>
      <c r="Z55">
        <v>160</v>
      </c>
      <c r="AA55">
        <v>280</v>
      </c>
      <c r="AB55">
        <v>144592.95999999999</v>
      </c>
      <c r="AC55">
        <v>48107.54</v>
      </c>
    </row>
    <row r="56" spans="1:33" x14ac:dyDescent="0.25">
      <c r="A56" t="s">
        <v>2859</v>
      </c>
      <c r="B56">
        <v>544479.18000000005</v>
      </c>
      <c r="C56">
        <v>2607</v>
      </c>
      <c r="D56">
        <v>36407.78</v>
      </c>
      <c r="F56">
        <v>533174.4</v>
      </c>
      <c r="G56">
        <v>71015.28</v>
      </c>
      <c r="J56">
        <v>13400</v>
      </c>
      <c r="M56">
        <v>6441</v>
      </c>
      <c r="Q56">
        <v>-578833.22</v>
      </c>
      <c r="R56">
        <v>1921030.3</v>
      </c>
      <c r="S56">
        <v>116206.51</v>
      </c>
      <c r="U56">
        <v>641.65</v>
      </c>
      <c r="W56">
        <v>283964</v>
      </c>
      <c r="Y56">
        <v>302564</v>
      </c>
      <c r="AB56">
        <v>121997.1</v>
      </c>
      <c r="AC56">
        <v>52242.91</v>
      </c>
      <c r="AG56">
        <v>561</v>
      </c>
    </row>
    <row r="57" spans="1:33" x14ac:dyDescent="0.25">
      <c r="A57" t="s">
        <v>2860</v>
      </c>
      <c r="B57">
        <v>249276.74</v>
      </c>
      <c r="C57">
        <v>3406</v>
      </c>
      <c r="D57">
        <v>32590.21</v>
      </c>
      <c r="F57">
        <v>546446.37</v>
      </c>
      <c r="G57">
        <v>84584.26</v>
      </c>
      <c r="J57">
        <v>12790</v>
      </c>
      <c r="M57">
        <v>1218</v>
      </c>
      <c r="Q57">
        <v>-803164.5</v>
      </c>
      <c r="R57">
        <v>1915444.77</v>
      </c>
      <c r="S57">
        <v>106699.48</v>
      </c>
      <c r="U57">
        <v>141.47</v>
      </c>
      <c r="W57">
        <v>218673</v>
      </c>
      <c r="Y57">
        <v>284828</v>
      </c>
      <c r="Z57">
        <v>160</v>
      </c>
      <c r="AA57">
        <v>300</v>
      </c>
      <c r="AB57">
        <v>140606.57</v>
      </c>
      <c r="AC57">
        <v>29880.07</v>
      </c>
      <c r="AG57">
        <v>7054</v>
      </c>
    </row>
    <row r="58" spans="1:33" x14ac:dyDescent="0.25">
      <c r="A58" t="s">
        <v>2861</v>
      </c>
      <c r="B58">
        <v>246346.49</v>
      </c>
      <c r="C58">
        <v>55592</v>
      </c>
      <c r="D58">
        <v>23067.63</v>
      </c>
      <c r="F58">
        <v>499421.76</v>
      </c>
      <c r="G58">
        <v>56153.16</v>
      </c>
      <c r="J58">
        <v>5352</v>
      </c>
      <c r="M58">
        <v>1884</v>
      </c>
      <c r="Q58">
        <v>-643187.91</v>
      </c>
      <c r="R58">
        <v>1650781.62</v>
      </c>
      <c r="S58">
        <v>86915.86</v>
      </c>
      <c r="U58">
        <v>186.62</v>
      </c>
      <c r="W58">
        <v>78939</v>
      </c>
      <c r="Y58">
        <v>117542</v>
      </c>
      <c r="AB58">
        <v>85929.67</v>
      </c>
      <c r="AC58">
        <v>26991.48</v>
      </c>
      <c r="AG58">
        <v>937</v>
      </c>
    </row>
    <row r="59" spans="1:33" x14ac:dyDescent="0.25">
      <c r="A59" t="s">
        <v>2862</v>
      </c>
      <c r="B59">
        <v>404331.44</v>
      </c>
      <c r="C59">
        <v>31645</v>
      </c>
      <c r="D59">
        <v>45374.13</v>
      </c>
      <c r="F59">
        <v>663768.05000000005</v>
      </c>
      <c r="G59">
        <v>101355.03</v>
      </c>
      <c r="J59">
        <v>8046.87</v>
      </c>
      <c r="M59">
        <v>1532</v>
      </c>
      <c r="Q59">
        <v>-670490.56999999995</v>
      </c>
      <c r="R59">
        <v>2032099.69</v>
      </c>
      <c r="S59">
        <v>113822.43</v>
      </c>
      <c r="U59">
        <v>61.46</v>
      </c>
      <c r="W59">
        <v>80787</v>
      </c>
      <c r="Y59">
        <v>99087</v>
      </c>
      <c r="AB59">
        <v>97518.5</v>
      </c>
      <c r="AC59">
        <v>52759.63</v>
      </c>
      <c r="AG59">
        <v>3202.2</v>
      </c>
    </row>
    <row r="60" spans="1:33" x14ac:dyDescent="0.25">
      <c r="A60" t="s">
        <v>2863</v>
      </c>
      <c r="B60">
        <v>234916.97</v>
      </c>
      <c r="C60">
        <v>134262</v>
      </c>
      <c r="D60">
        <v>65300</v>
      </c>
      <c r="F60">
        <v>1327053.1000000001</v>
      </c>
      <c r="G60">
        <v>165185.75</v>
      </c>
      <c r="J60">
        <v>43000</v>
      </c>
      <c r="M60">
        <v>8133</v>
      </c>
      <c r="Q60">
        <v>918987.67</v>
      </c>
      <c r="R60">
        <v>1174038.5</v>
      </c>
      <c r="S60">
        <v>271368.81</v>
      </c>
      <c r="U60">
        <v>265.44</v>
      </c>
      <c r="W60">
        <v>344305.5</v>
      </c>
      <c r="Y60">
        <v>392935.5</v>
      </c>
      <c r="Z60">
        <v>3500</v>
      </c>
      <c r="AA60">
        <v>500</v>
      </c>
      <c r="AB60">
        <v>164116.60999999999</v>
      </c>
      <c r="AC60">
        <v>46488.08</v>
      </c>
      <c r="AG60">
        <v>11189.5</v>
      </c>
    </row>
    <row r="61" spans="1:33" x14ac:dyDescent="0.25">
      <c r="A61" t="s">
        <v>2864</v>
      </c>
      <c r="B61">
        <v>808508.81</v>
      </c>
      <c r="C61">
        <v>393108.7</v>
      </c>
      <c r="D61">
        <v>73801.14</v>
      </c>
      <c r="F61">
        <v>664121.06000000006</v>
      </c>
      <c r="G61">
        <v>363589.8</v>
      </c>
      <c r="J61">
        <v>13900</v>
      </c>
      <c r="M61">
        <v>8488.5</v>
      </c>
      <c r="Q61">
        <v>-1301265.95</v>
      </c>
      <c r="R61">
        <v>3795531.45</v>
      </c>
      <c r="S61">
        <v>270402.88</v>
      </c>
      <c r="U61">
        <v>528.07000000000005</v>
      </c>
      <c r="W61">
        <v>363346.5</v>
      </c>
      <c r="Y61">
        <v>436564</v>
      </c>
      <c r="Z61">
        <v>160</v>
      </c>
      <c r="AA61">
        <v>300</v>
      </c>
      <c r="AB61">
        <v>210544.58</v>
      </c>
      <c r="AC61">
        <v>100453.75</v>
      </c>
      <c r="AG61">
        <v>4377</v>
      </c>
    </row>
    <row r="62" spans="1:33" x14ac:dyDescent="0.25">
      <c r="A62" t="s">
        <v>2865</v>
      </c>
      <c r="B62">
        <v>231777.11</v>
      </c>
      <c r="C62">
        <v>119534</v>
      </c>
      <c r="D62">
        <v>41406.6</v>
      </c>
      <c r="F62">
        <v>352397.47</v>
      </c>
      <c r="G62">
        <v>208344.35</v>
      </c>
      <c r="J62">
        <v>6960</v>
      </c>
      <c r="M62">
        <v>4774</v>
      </c>
      <c r="Q62">
        <v>-546930.31999999995</v>
      </c>
      <c r="R62">
        <v>1606269.64</v>
      </c>
      <c r="S62">
        <v>175403.73</v>
      </c>
      <c r="W62">
        <v>222565</v>
      </c>
      <c r="Y62">
        <v>233965</v>
      </c>
      <c r="AB62">
        <v>180857.69</v>
      </c>
      <c r="AC62">
        <v>42220.83</v>
      </c>
    </row>
    <row r="63" spans="1:33" x14ac:dyDescent="0.25">
      <c r="A63" t="s">
        <v>2866</v>
      </c>
      <c r="B63">
        <v>209724.4</v>
      </c>
      <c r="C63">
        <v>117082</v>
      </c>
      <c r="D63">
        <v>57884.61</v>
      </c>
      <c r="F63">
        <v>443732</v>
      </c>
      <c r="G63">
        <v>173006.05</v>
      </c>
      <c r="J63">
        <v>12000</v>
      </c>
      <c r="M63">
        <v>11250.32</v>
      </c>
      <c r="Q63">
        <v>-1629671.85</v>
      </c>
      <c r="R63">
        <v>2640334.33</v>
      </c>
      <c r="S63">
        <v>191751.96</v>
      </c>
      <c r="U63">
        <v>93.21</v>
      </c>
      <c r="W63">
        <v>196054</v>
      </c>
      <c r="Y63">
        <v>196054</v>
      </c>
      <c r="AB63">
        <v>167648.35</v>
      </c>
      <c r="AC63">
        <v>32465.5</v>
      </c>
      <c r="AG63">
        <v>5646</v>
      </c>
    </row>
    <row r="64" spans="1:33" x14ac:dyDescent="0.25">
      <c r="A64" t="s">
        <v>2928</v>
      </c>
      <c r="B64">
        <v>334587.86</v>
      </c>
      <c r="C64">
        <v>65617</v>
      </c>
      <c r="D64">
        <v>41327.699999999997</v>
      </c>
      <c r="F64">
        <v>1285202.73</v>
      </c>
      <c r="G64">
        <v>25887.62</v>
      </c>
      <c r="J64">
        <v>8000</v>
      </c>
      <c r="M64">
        <v>2288</v>
      </c>
      <c r="Q64">
        <v>-162131.32</v>
      </c>
      <c r="R64">
        <v>2029021.21</v>
      </c>
      <c r="S64">
        <v>113001.65</v>
      </c>
      <c r="U64">
        <v>36.42</v>
      </c>
      <c r="W64">
        <v>159915</v>
      </c>
      <c r="Y64">
        <v>211185</v>
      </c>
      <c r="AB64">
        <v>78187.62</v>
      </c>
      <c r="AC64">
        <v>59417.55</v>
      </c>
      <c r="AG64">
        <v>3550.5</v>
      </c>
    </row>
    <row r="65" spans="1:34" x14ac:dyDescent="0.25">
      <c r="A65" t="s">
        <v>2867</v>
      </c>
      <c r="B65">
        <v>688007.18</v>
      </c>
      <c r="C65">
        <v>0</v>
      </c>
      <c r="D65">
        <v>36878.44</v>
      </c>
      <c r="F65">
        <v>2122021.0499999998</v>
      </c>
      <c r="G65">
        <v>17028</v>
      </c>
      <c r="J65">
        <v>15301</v>
      </c>
      <c r="M65">
        <v>0</v>
      </c>
      <c r="Q65">
        <v>1872854.15</v>
      </c>
      <c r="R65">
        <v>849648.43</v>
      </c>
      <c r="S65">
        <v>268794.63</v>
      </c>
      <c r="W65">
        <v>189855</v>
      </c>
      <c r="X65">
        <v>33000</v>
      </c>
      <c r="Y65">
        <v>193263</v>
      </c>
      <c r="AB65">
        <v>74336.14</v>
      </c>
      <c r="AC65">
        <v>35869.4</v>
      </c>
    </row>
    <row r="66" spans="1:34" x14ac:dyDescent="0.25">
      <c r="A66" t="s">
        <v>2868</v>
      </c>
      <c r="B66">
        <v>750057.85</v>
      </c>
      <c r="C66">
        <v>0</v>
      </c>
      <c r="D66">
        <v>13794.09</v>
      </c>
      <c r="F66">
        <v>339210.78</v>
      </c>
      <c r="G66">
        <v>31627.34</v>
      </c>
      <c r="M66">
        <v>0</v>
      </c>
      <c r="Q66">
        <v>792172.98</v>
      </c>
      <c r="R66">
        <v>236925.61</v>
      </c>
      <c r="S66">
        <v>255527.56</v>
      </c>
      <c r="W66">
        <v>360049.5</v>
      </c>
      <c r="X66">
        <v>33000</v>
      </c>
      <c r="Y66">
        <v>363305.5</v>
      </c>
      <c r="AB66">
        <v>45244.1</v>
      </c>
      <c r="AC66">
        <v>34686.31</v>
      </c>
    </row>
    <row r="67" spans="1:34" x14ac:dyDescent="0.25">
      <c r="A67" t="s">
        <v>2869</v>
      </c>
      <c r="B67">
        <v>734150.85</v>
      </c>
      <c r="C67">
        <v>0</v>
      </c>
      <c r="D67">
        <v>90528.49</v>
      </c>
      <c r="F67">
        <v>433233.5</v>
      </c>
      <c r="G67">
        <v>11704.03</v>
      </c>
      <c r="J67">
        <v>14912</v>
      </c>
      <c r="M67">
        <v>-272</v>
      </c>
      <c r="Q67">
        <v>-837919.38</v>
      </c>
      <c r="R67">
        <v>1982889.72</v>
      </c>
      <c r="S67">
        <v>291205.09000000003</v>
      </c>
      <c r="W67">
        <v>398634</v>
      </c>
      <c r="X67">
        <v>33000</v>
      </c>
      <c r="Y67">
        <v>402026</v>
      </c>
      <c r="AB67">
        <v>120510.51</v>
      </c>
      <c r="AC67">
        <v>30615.24</v>
      </c>
    </row>
    <row r="68" spans="1:34" x14ac:dyDescent="0.25">
      <c r="A68" t="s">
        <v>2870</v>
      </c>
      <c r="B68">
        <v>543024.14</v>
      </c>
      <c r="C68">
        <v>0</v>
      </c>
      <c r="D68">
        <v>50419.7</v>
      </c>
      <c r="F68">
        <v>518022.25</v>
      </c>
      <c r="G68">
        <v>44771.199999999997</v>
      </c>
      <c r="J68">
        <v>13865</v>
      </c>
      <c r="M68">
        <v>0</v>
      </c>
      <c r="Q68">
        <v>-1267931.55</v>
      </c>
      <c r="R68">
        <v>2283492.7400000002</v>
      </c>
      <c r="S68">
        <v>394150.66</v>
      </c>
      <c r="W68">
        <v>342579</v>
      </c>
      <c r="X68">
        <v>67000</v>
      </c>
      <c r="Y68">
        <v>452491</v>
      </c>
      <c r="Z68">
        <v>320</v>
      </c>
      <c r="AA68">
        <v>2752</v>
      </c>
      <c r="AB68">
        <v>96069.23</v>
      </c>
      <c r="AC68">
        <v>41875.64</v>
      </c>
    </row>
    <row r="69" spans="1:34" x14ac:dyDescent="0.25">
      <c r="A69" t="s">
        <v>2925</v>
      </c>
      <c r="B69">
        <v>519494.9</v>
      </c>
      <c r="C69">
        <v>0</v>
      </c>
      <c r="D69">
        <v>16592.7</v>
      </c>
      <c r="F69">
        <v>418202.59</v>
      </c>
      <c r="G69">
        <v>52058.239999999998</v>
      </c>
      <c r="J69">
        <v>14131</v>
      </c>
      <c r="Q69">
        <v>493586.48</v>
      </c>
      <c r="R69">
        <v>355552.49</v>
      </c>
      <c r="S69">
        <v>227469.6</v>
      </c>
      <c r="W69">
        <v>270631.5</v>
      </c>
      <c r="X69">
        <v>32000</v>
      </c>
      <c r="Y69">
        <v>272631.5</v>
      </c>
      <c r="Z69">
        <v>160</v>
      </c>
      <c r="AA69">
        <v>1624</v>
      </c>
      <c r="AB69">
        <v>70524.61</v>
      </c>
      <c r="AC69">
        <v>96989.07</v>
      </c>
    </row>
    <row r="70" spans="1:34" x14ac:dyDescent="0.25">
      <c r="A70" t="s">
        <v>2871</v>
      </c>
      <c r="B70">
        <v>403799.13</v>
      </c>
      <c r="C70">
        <v>80405</v>
      </c>
      <c r="D70">
        <v>25717.97</v>
      </c>
      <c r="F70">
        <v>149879.6</v>
      </c>
      <c r="G70">
        <v>191097.55</v>
      </c>
      <c r="J70">
        <v>0</v>
      </c>
      <c r="L70">
        <v>104000</v>
      </c>
      <c r="M70">
        <v>0</v>
      </c>
      <c r="Q70">
        <v>-43525.07</v>
      </c>
      <c r="R70">
        <v>547255.34</v>
      </c>
      <c r="S70">
        <v>573013.5</v>
      </c>
      <c r="W70">
        <v>463324.5</v>
      </c>
      <c r="X70">
        <v>21840</v>
      </c>
      <c r="Y70">
        <v>469324.5</v>
      </c>
      <c r="Z70">
        <v>320</v>
      </c>
      <c r="AA70">
        <v>1072</v>
      </c>
      <c r="AB70">
        <v>196470.35</v>
      </c>
      <c r="AC70">
        <v>34871.17</v>
      </c>
      <c r="AD70">
        <v>15840</v>
      </c>
      <c r="AG70">
        <v>34411</v>
      </c>
    </row>
    <row r="71" spans="1:34" x14ac:dyDescent="0.25">
      <c r="A71" t="s">
        <v>2872</v>
      </c>
      <c r="B71">
        <v>159561.04999999999</v>
      </c>
      <c r="C71">
        <v>90681</v>
      </c>
      <c r="D71">
        <v>66476.87</v>
      </c>
      <c r="F71">
        <v>696403.31</v>
      </c>
      <c r="G71">
        <v>262203.62</v>
      </c>
      <c r="J71">
        <v>0</v>
      </c>
      <c r="L71">
        <v>0</v>
      </c>
      <c r="M71">
        <v>663.48</v>
      </c>
      <c r="Q71">
        <v>-1628082.51</v>
      </c>
      <c r="R71">
        <v>2767861</v>
      </c>
      <c r="S71">
        <v>550001.98</v>
      </c>
      <c r="T71">
        <v>23610</v>
      </c>
      <c r="W71">
        <v>607142</v>
      </c>
      <c r="X71">
        <v>23660</v>
      </c>
      <c r="Y71">
        <v>651441</v>
      </c>
      <c r="Z71">
        <v>320</v>
      </c>
      <c r="AA71">
        <v>1168</v>
      </c>
      <c r="AB71">
        <v>229376.98</v>
      </c>
      <c r="AC71">
        <v>66837.13</v>
      </c>
      <c r="AD71">
        <v>17660</v>
      </c>
      <c r="AG71">
        <v>1675</v>
      </c>
    </row>
    <row r="72" spans="1:34" x14ac:dyDescent="0.25">
      <c r="A72" t="s">
        <v>2873</v>
      </c>
      <c r="B72">
        <v>431369.06</v>
      </c>
      <c r="C72">
        <v>47167</v>
      </c>
      <c r="D72">
        <v>36664.18</v>
      </c>
      <c r="F72">
        <v>48643.61</v>
      </c>
      <c r="G72">
        <v>55812.74</v>
      </c>
      <c r="J72">
        <v>0</v>
      </c>
      <c r="M72">
        <v>366.24</v>
      </c>
      <c r="Q72">
        <v>-89205.78</v>
      </c>
      <c r="R72">
        <v>432862.99</v>
      </c>
      <c r="S72">
        <v>515576.71</v>
      </c>
      <c r="W72">
        <v>166950</v>
      </c>
      <c r="X72">
        <v>22350</v>
      </c>
      <c r="Y72">
        <v>192850</v>
      </c>
      <c r="Z72">
        <v>480</v>
      </c>
      <c r="AA72">
        <v>11348</v>
      </c>
      <c r="AB72">
        <v>135606.65</v>
      </c>
      <c r="AC72">
        <v>38558.92</v>
      </c>
      <c r="AG72">
        <v>30000</v>
      </c>
    </row>
    <row r="73" spans="1:34" x14ac:dyDescent="0.25">
      <c r="A73" t="s">
        <v>2874</v>
      </c>
      <c r="B73">
        <v>225437.74</v>
      </c>
      <c r="C73">
        <v>19748</v>
      </c>
      <c r="D73">
        <v>32535.69</v>
      </c>
      <c r="F73">
        <v>298823.21999999997</v>
      </c>
      <c r="G73">
        <v>67933.37</v>
      </c>
      <c r="J73">
        <v>0</v>
      </c>
      <c r="M73">
        <v>302.89999999999998</v>
      </c>
      <c r="Q73">
        <v>-432916.41</v>
      </c>
      <c r="R73">
        <v>923490.75</v>
      </c>
      <c r="S73">
        <v>373019.05</v>
      </c>
      <c r="W73">
        <v>343788</v>
      </c>
      <c r="X73">
        <v>27560</v>
      </c>
      <c r="Y73">
        <v>347788</v>
      </c>
      <c r="Z73">
        <v>160</v>
      </c>
      <c r="AA73">
        <v>608</v>
      </c>
      <c r="AB73">
        <v>133895.39000000001</v>
      </c>
      <c r="AC73">
        <v>24107.200000000001</v>
      </c>
      <c r="AD73">
        <v>23560</v>
      </c>
      <c r="AG73">
        <v>345</v>
      </c>
    </row>
    <row r="74" spans="1:34" x14ac:dyDescent="0.25">
      <c r="A74" t="s">
        <v>2875</v>
      </c>
      <c r="B74">
        <v>127166.93</v>
      </c>
      <c r="C74">
        <v>35297</v>
      </c>
      <c r="D74">
        <v>25036.84</v>
      </c>
      <c r="E74">
        <v>0</v>
      </c>
      <c r="F74">
        <v>76223.679999999993</v>
      </c>
      <c r="G74">
        <v>94504.21</v>
      </c>
      <c r="H74">
        <v>0</v>
      </c>
      <c r="I74">
        <v>0</v>
      </c>
      <c r="J74">
        <v>0</v>
      </c>
      <c r="K74">
        <v>0</v>
      </c>
      <c r="L74">
        <v>18000</v>
      </c>
      <c r="M74">
        <v>7692.06</v>
      </c>
      <c r="N74">
        <v>0</v>
      </c>
      <c r="O74">
        <v>0</v>
      </c>
      <c r="P74">
        <v>0</v>
      </c>
      <c r="Q74">
        <v>-364996.62</v>
      </c>
      <c r="R74">
        <v>606181.84</v>
      </c>
      <c r="S74">
        <v>273235.96999999997</v>
      </c>
      <c r="T74">
        <v>3000</v>
      </c>
      <c r="W74">
        <v>357430.5</v>
      </c>
      <c r="X74">
        <v>35280</v>
      </c>
      <c r="Y74">
        <v>360430.5</v>
      </c>
      <c r="Z74">
        <v>472</v>
      </c>
      <c r="AA74">
        <v>2990</v>
      </c>
      <c r="AB74">
        <v>149990.44</v>
      </c>
      <c r="AC74">
        <v>50051.15</v>
      </c>
      <c r="AD74">
        <v>0</v>
      </c>
      <c r="AE74">
        <v>1646</v>
      </c>
      <c r="AG74">
        <v>0</v>
      </c>
      <c r="AH74">
        <v>0</v>
      </c>
    </row>
    <row r="75" spans="1:34" x14ac:dyDescent="0.25">
      <c r="A75" t="s">
        <v>2876</v>
      </c>
      <c r="B75">
        <v>663525.12</v>
      </c>
      <c r="C75">
        <v>117708</v>
      </c>
      <c r="D75">
        <v>47505.86</v>
      </c>
      <c r="F75">
        <v>257851.88</v>
      </c>
      <c r="G75">
        <v>288958.09000000003</v>
      </c>
      <c r="J75">
        <v>0</v>
      </c>
      <c r="L75">
        <v>192000</v>
      </c>
      <c r="M75">
        <v>18838.48</v>
      </c>
      <c r="Q75">
        <v>-928754.44</v>
      </c>
      <c r="R75">
        <v>1832865.74</v>
      </c>
      <c r="S75">
        <v>538826.81999999995</v>
      </c>
      <c r="W75">
        <v>474486</v>
      </c>
      <c r="X75">
        <v>72370</v>
      </c>
      <c r="Y75">
        <v>481026</v>
      </c>
      <c r="AB75">
        <v>226898.76</v>
      </c>
      <c r="AC75">
        <v>34920.35</v>
      </c>
      <c r="AD75">
        <v>23570</v>
      </c>
    </row>
    <row r="76" spans="1:34" x14ac:dyDescent="0.25">
      <c r="A76" t="s">
        <v>2877</v>
      </c>
      <c r="B76">
        <v>534566.48</v>
      </c>
      <c r="C76">
        <v>0</v>
      </c>
      <c r="D76">
        <v>105772</v>
      </c>
      <c r="F76">
        <v>655271.38</v>
      </c>
      <c r="G76">
        <v>40316.94</v>
      </c>
      <c r="J76">
        <v>57620</v>
      </c>
      <c r="L76">
        <v>104000</v>
      </c>
      <c r="M76">
        <v>-82.9</v>
      </c>
      <c r="P76">
        <v>-639100.29</v>
      </c>
      <c r="R76">
        <v>1701541.88</v>
      </c>
      <c r="S76">
        <v>232053.99</v>
      </c>
      <c r="T76">
        <v>24300</v>
      </c>
      <c r="W76">
        <v>165390</v>
      </c>
      <c r="Y76">
        <v>189990</v>
      </c>
      <c r="AA76">
        <v>1000</v>
      </c>
      <c r="AB76">
        <v>57610.32</v>
      </c>
      <c r="AC76">
        <v>19025.43</v>
      </c>
      <c r="AG76">
        <v>6092</v>
      </c>
    </row>
    <row r="77" spans="1:34" x14ac:dyDescent="0.25">
      <c r="A77" t="s">
        <v>2878</v>
      </c>
      <c r="B77">
        <v>697358.58</v>
      </c>
      <c r="C77">
        <v>0</v>
      </c>
      <c r="D77">
        <v>273491.57</v>
      </c>
      <c r="F77">
        <v>104909.96</v>
      </c>
      <c r="G77">
        <v>43519.69</v>
      </c>
      <c r="J77">
        <v>5900</v>
      </c>
      <c r="M77">
        <v>96.98</v>
      </c>
      <c r="P77">
        <v>-1177025.8500000001</v>
      </c>
      <c r="R77">
        <v>2052419.41</v>
      </c>
      <c r="S77">
        <v>394638.17</v>
      </c>
      <c r="T77">
        <v>51075</v>
      </c>
      <c r="W77">
        <v>644190</v>
      </c>
      <c r="Y77">
        <v>665521.88</v>
      </c>
      <c r="Z77">
        <v>320</v>
      </c>
      <c r="AA77">
        <v>710</v>
      </c>
      <c r="AB77">
        <v>105588.02</v>
      </c>
      <c r="AC77">
        <v>4582.1400000000003</v>
      </c>
      <c r="AG77">
        <v>33459</v>
      </c>
    </row>
    <row r="78" spans="1:34" x14ac:dyDescent="0.25">
      <c r="A78" t="s">
        <v>2879</v>
      </c>
      <c r="B78">
        <v>754094.94</v>
      </c>
      <c r="C78">
        <v>0</v>
      </c>
      <c r="D78">
        <v>14542.21</v>
      </c>
      <c r="F78">
        <v>257203.61</v>
      </c>
      <c r="G78">
        <v>72796.149999999994</v>
      </c>
      <c r="L78">
        <v>361950</v>
      </c>
      <c r="M78">
        <v>7</v>
      </c>
      <c r="P78">
        <v>-1513592.42</v>
      </c>
      <c r="R78">
        <v>2038156.59</v>
      </c>
      <c r="S78">
        <v>383220</v>
      </c>
      <c r="T78">
        <v>134450</v>
      </c>
      <c r="W78">
        <v>250200</v>
      </c>
      <c r="Y78">
        <v>308672</v>
      </c>
      <c r="AB78">
        <v>168509.64</v>
      </c>
      <c r="AC78">
        <v>18711.810000000001</v>
      </c>
      <c r="AG78">
        <v>2295</v>
      </c>
    </row>
    <row r="79" spans="1:34" x14ac:dyDescent="0.25">
      <c r="A79" t="s">
        <v>2880</v>
      </c>
      <c r="B79">
        <v>848989.73</v>
      </c>
      <c r="C79">
        <v>0</v>
      </c>
      <c r="D79">
        <v>38384.46</v>
      </c>
      <c r="F79">
        <v>633372.67000000004</v>
      </c>
      <c r="G79">
        <v>69431.350000000006</v>
      </c>
      <c r="M79">
        <v>757.9</v>
      </c>
      <c r="P79">
        <v>3560889.03</v>
      </c>
      <c r="Q79">
        <v>-1739.37</v>
      </c>
      <c r="R79">
        <v>-2089445.48</v>
      </c>
      <c r="S79">
        <v>283812.46000000002</v>
      </c>
      <c r="W79">
        <v>338640</v>
      </c>
      <c r="Y79">
        <v>411074</v>
      </c>
      <c r="AA79">
        <v>1030</v>
      </c>
      <c r="AB79">
        <v>78002.41</v>
      </c>
      <c r="AC79">
        <v>31952.560000000001</v>
      </c>
      <c r="AE79">
        <v>5304</v>
      </c>
    </row>
    <row r="80" spans="1:34" x14ac:dyDescent="0.25">
      <c r="A80" t="s">
        <v>2881</v>
      </c>
      <c r="B80">
        <v>1054788.83</v>
      </c>
      <c r="C80">
        <v>53297</v>
      </c>
      <c r="D80">
        <v>10125</v>
      </c>
      <c r="F80">
        <v>213299.98</v>
      </c>
      <c r="G80">
        <v>36036.339999999997</v>
      </c>
      <c r="J80">
        <v>14000</v>
      </c>
      <c r="M80">
        <v>648.58000000000004</v>
      </c>
      <c r="P80">
        <v>-548386.86</v>
      </c>
      <c r="R80">
        <v>1725194.64</v>
      </c>
      <c r="S80">
        <v>322570.31</v>
      </c>
      <c r="Y80">
        <v>32832</v>
      </c>
      <c r="Z80">
        <v>160</v>
      </c>
      <c r="AA80">
        <v>180</v>
      </c>
      <c r="AB80">
        <v>35183.339999999997</v>
      </c>
      <c r="AC80">
        <v>27624.18</v>
      </c>
    </row>
    <row r="81" spans="1:33" x14ac:dyDescent="0.25">
      <c r="A81" t="s">
        <v>2882</v>
      </c>
      <c r="B81">
        <v>757109.05</v>
      </c>
      <c r="C81">
        <v>0</v>
      </c>
      <c r="D81">
        <v>18416.05</v>
      </c>
      <c r="F81">
        <v>101782.34</v>
      </c>
      <c r="G81">
        <v>4705.2299999999996</v>
      </c>
      <c r="J81">
        <v>9500</v>
      </c>
      <c r="M81">
        <v>285.89999999999998</v>
      </c>
      <c r="P81">
        <v>130965.84</v>
      </c>
      <c r="R81">
        <v>613262.28</v>
      </c>
      <c r="S81">
        <v>255529.66</v>
      </c>
      <c r="W81">
        <v>415290</v>
      </c>
      <c r="Y81">
        <v>437258</v>
      </c>
      <c r="Z81">
        <v>750</v>
      </c>
      <c r="AB81">
        <v>64225.13</v>
      </c>
      <c r="AC81">
        <v>5218.32</v>
      </c>
      <c r="AG81">
        <v>2439</v>
      </c>
    </row>
    <row r="82" spans="1:33" x14ac:dyDescent="0.25">
      <c r="A82" t="s">
        <v>2883</v>
      </c>
      <c r="B82">
        <v>315966.82</v>
      </c>
      <c r="C82">
        <v>0</v>
      </c>
      <c r="D82">
        <v>16336.8</v>
      </c>
      <c r="F82">
        <v>424068.75</v>
      </c>
      <c r="G82">
        <v>152087.93</v>
      </c>
      <c r="J82">
        <v>2000</v>
      </c>
      <c r="L82">
        <v>4000</v>
      </c>
      <c r="M82">
        <v>3297.05</v>
      </c>
      <c r="P82">
        <v>288245.59000000003</v>
      </c>
      <c r="R82">
        <v>788047.76</v>
      </c>
      <c r="S82">
        <v>216445.26</v>
      </c>
      <c r="W82">
        <v>158220</v>
      </c>
      <c r="Y82">
        <v>182820</v>
      </c>
      <c r="AA82">
        <v>1540</v>
      </c>
      <c r="AB82">
        <v>327545</v>
      </c>
      <c r="AC82">
        <v>9170.34</v>
      </c>
    </row>
    <row r="83" spans="1:33" x14ac:dyDescent="0.25">
      <c r="A83" t="s">
        <v>2884</v>
      </c>
      <c r="B83">
        <v>625206.92000000004</v>
      </c>
      <c r="C83">
        <v>0</v>
      </c>
      <c r="D83">
        <v>119835.61</v>
      </c>
      <c r="F83">
        <v>262419.65000000002</v>
      </c>
      <c r="G83">
        <v>79071.520000000004</v>
      </c>
      <c r="J83">
        <v>0</v>
      </c>
      <c r="M83">
        <v>550.04999999999995</v>
      </c>
      <c r="P83">
        <v>834631.4</v>
      </c>
      <c r="R83">
        <v>123193.16</v>
      </c>
      <c r="S83">
        <v>203564.4</v>
      </c>
      <c r="W83">
        <v>152910</v>
      </c>
      <c r="Y83">
        <v>177510</v>
      </c>
      <c r="AB83">
        <v>21369.05</v>
      </c>
      <c r="AC83">
        <v>15454.29</v>
      </c>
    </row>
    <row r="84" spans="1:33" x14ac:dyDescent="0.25">
      <c r="A84" t="s">
        <v>2929</v>
      </c>
      <c r="B84">
        <v>521479.1</v>
      </c>
      <c r="C84">
        <v>0</v>
      </c>
      <c r="D84">
        <v>52264.98</v>
      </c>
      <c r="F84">
        <v>178491.92</v>
      </c>
      <c r="G84">
        <v>18401.12</v>
      </c>
      <c r="J84">
        <v>0</v>
      </c>
      <c r="L84">
        <v>33515</v>
      </c>
      <c r="M84">
        <v>122.05</v>
      </c>
      <c r="P84">
        <v>-1490094.51</v>
      </c>
      <c r="R84">
        <v>2101746.27</v>
      </c>
      <c r="S84">
        <v>216106.5</v>
      </c>
      <c r="W84">
        <v>282540</v>
      </c>
      <c r="Y84">
        <v>306140</v>
      </c>
      <c r="AB84">
        <v>16914.22</v>
      </c>
      <c r="AC84">
        <v>24349.34</v>
      </c>
    </row>
    <row r="85" spans="1:33" x14ac:dyDescent="0.25">
      <c r="A85" t="s">
        <v>2885</v>
      </c>
      <c r="B85">
        <v>505512.08</v>
      </c>
      <c r="C85">
        <v>0</v>
      </c>
      <c r="D85">
        <v>34252.07</v>
      </c>
      <c r="F85">
        <v>1039929.17</v>
      </c>
      <c r="G85">
        <v>172078.9</v>
      </c>
      <c r="M85">
        <v>-448</v>
      </c>
      <c r="P85">
        <v>1641534.04</v>
      </c>
      <c r="S85">
        <v>358602.81</v>
      </c>
      <c r="W85">
        <v>400950</v>
      </c>
      <c r="Y85">
        <v>469822</v>
      </c>
      <c r="AB85">
        <v>77375.98</v>
      </c>
      <c r="AC85">
        <v>41038.65</v>
      </c>
    </row>
    <row r="86" spans="1:33" x14ac:dyDescent="0.25">
      <c r="A86" t="s">
        <v>2886</v>
      </c>
      <c r="B86">
        <v>342265.98</v>
      </c>
      <c r="C86">
        <v>2015</v>
      </c>
      <c r="D86">
        <v>116902.81</v>
      </c>
      <c r="F86">
        <v>3116860.74</v>
      </c>
      <c r="G86">
        <v>330834.46999999997</v>
      </c>
      <c r="J86">
        <v>0</v>
      </c>
      <c r="M86">
        <v>16741.07</v>
      </c>
      <c r="P86">
        <v>-10064784.810000001</v>
      </c>
      <c r="Q86">
        <v>-126323.79</v>
      </c>
      <c r="R86">
        <v>14214425</v>
      </c>
      <c r="S86">
        <v>672858.29</v>
      </c>
      <c r="Y86">
        <v>226069</v>
      </c>
      <c r="AB86">
        <v>317433.06</v>
      </c>
      <c r="AC86">
        <v>94374.7</v>
      </c>
    </row>
    <row r="87" spans="1:33" x14ac:dyDescent="0.25">
      <c r="A87" t="s">
        <v>2887</v>
      </c>
      <c r="B87">
        <v>1380280</v>
      </c>
      <c r="C87">
        <v>0</v>
      </c>
      <c r="D87">
        <v>64564.01</v>
      </c>
      <c r="F87">
        <v>1173985.6399999999</v>
      </c>
      <c r="G87">
        <v>331393.98</v>
      </c>
      <c r="M87">
        <v>18721.09</v>
      </c>
      <c r="P87">
        <v>1848429.78</v>
      </c>
      <c r="Q87">
        <v>-67771.600000000006</v>
      </c>
      <c r="R87">
        <v>1212550.31</v>
      </c>
      <c r="S87">
        <v>463998.03</v>
      </c>
      <c r="W87">
        <v>576010.5</v>
      </c>
      <c r="Y87">
        <v>673819.5</v>
      </c>
      <c r="AB87">
        <v>228377.09</v>
      </c>
      <c r="AC87">
        <v>12892.89</v>
      </c>
    </row>
    <row r="88" spans="1:33" x14ac:dyDescent="0.25">
      <c r="A88" t="s">
        <v>2888</v>
      </c>
      <c r="B88">
        <v>792254.95</v>
      </c>
      <c r="C88">
        <v>3936.5</v>
      </c>
      <c r="D88">
        <v>87378.27</v>
      </c>
      <c r="F88">
        <v>2915151.58</v>
      </c>
      <c r="G88">
        <v>304360.63</v>
      </c>
      <c r="M88">
        <v>-3586</v>
      </c>
      <c r="P88">
        <v>2826371.49</v>
      </c>
      <c r="R88">
        <v>1047464</v>
      </c>
      <c r="S88">
        <v>328431.39</v>
      </c>
      <c r="U88">
        <v>58.19</v>
      </c>
      <c r="W88">
        <v>502233</v>
      </c>
      <c r="Y88">
        <v>554917</v>
      </c>
      <c r="AB88">
        <v>57441.36</v>
      </c>
      <c r="AC88">
        <v>71391.78</v>
      </c>
      <c r="AG88">
        <v>-185000</v>
      </c>
    </row>
    <row r="89" spans="1:33" x14ac:dyDescent="0.25">
      <c r="A89" t="s">
        <v>2889</v>
      </c>
      <c r="B89">
        <v>478219.49</v>
      </c>
      <c r="C89">
        <v>1835</v>
      </c>
      <c r="D89">
        <v>410857.9</v>
      </c>
      <c r="F89">
        <v>1538891.24</v>
      </c>
      <c r="G89">
        <v>245087.33</v>
      </c>
      <c r="L89">
        <v>-750</v>
      </c>
      <c r="M89">
        <v>-575.57000000000005</v>
      </c>
      <c r="P89">
        <v>149300.10999999999</v>
      </c>
      <c r="R89">
        <v>2617329.11</v>
      </c>
      <c r="S89">
        <v>304404.12</v>
      </c>
      <c r="W89">
        <v>326100</v>
      </c>
      <c r="Y89">
        <v>388359</v>
      </c>
      <c r="AA89">
        <v>7000</v>
      </c>
      <c r="AB89">
        <v>211726.15</v>
      </c>
      <c r="AC89">
        <v>53381.66</v>
      </c>
    </row>
    <row r="90" spans="1:33" x14ac:dyDescent="0.25">
      <c r="A90" t="s">
        <v>2890</v>
      </c>
      <c r="B90">
        <v>271904.24</v>
      </c>
      <c r="C90">
        <v>15800.25</v>
      </c>
      <c r="D90">
        <v>14236.01</v>
      </c>
      <c r="F90">
        <v>437928.11</v>
      </c>
      <c r="G90">
        <v>43084.98</v>
      </c>
      <c r="J90">
        <v>0</v>
      </c>
      <c r="M90">
        <v>-1187</v>
      </c>
      <c r="P90">
        <v>1808607.12</v>
      </c>
      <c r="R90">
        <v>-1047464</v>
      </c>
      <c r="S90">
        <v>223307.13</v>
      </c>
      <c r="W90">
        <v>101020</v>
      </c>
      <c r="Y90">
        <v>149278</v>
      </c>
      <c r="AB90">
        <v>75699.19</v>
      </c>
      <c r="AC90">
        <v>28112.47</v>
      </c>
    </row>
    <row r="91" spans="1:33" x14ac:dyDescent="0.25">
      <c r="A91" t="s">
        <v>2891</v>
      </c>
      <c r="B91">
        <v>327407.71999999997</v>
      </c>
      <c r="C91">
        <v>-100</v>
      </c>
      <c r="D91">
        <v>779035.15</v>
      </c>
      <c r="F91">
        <v>8539720.4000000004</v>
      </c>
      <c r="G91">
        <v>287817.11</v>
      </c>
      <c r="J91">
        <v>0</v>
      </c>
      <c r="M91">
        <v>2145.7199999999998</v>
      </c>
      <c r="P91">
        <v>344198.76</v>
      </c>
      <c r="Q91">
        <v>8363804.2199999997</v>
      </c>
      <c r="R91">
        <v>1215671.21</v>
      </c>
      <c r="S91">
        <v>469505.92</v>
      </c>
      <c r="W91">
        <v>645810</v>
      </c>
      <c r="Y91">
        <v>799848</v>
      </c>
      <c r="AB91">
        <v>110754.7</v>
      </c>
      <c r="AC91">
        <v>51852.75</v>
      </c>
    </row>
    <row r="92" spans="1:33" x14ac:dyDescent="0.25">
      <c r="A92" t="s">
        <v>2892</v>
      </c>
      <c r="B92">
        <v>461031.96</v>
      </c>
      <c r="C92">
        <v>0</v>
      </c>
      <c r="D92">
        <v>64924.36</v>
      </c>
      <c r="F92">
        <v>916192.98</v>
      </c>
      <c r="G92">
        <v>2041842.7</v>
      </c>
      <c r="J92">
        <v>7008.88</v>
      </c>
      <c r="M92">
        <v>-2317.54</v>
      </c>
      <c r="P92">
        <v>1710836.75</v>
      </c>
      <c r="Q92">
        <v>-137522.31</v>
      </c>
      <c r="R92">
        <v>1849378.08</v>
      </c>
      <c r="S92">
        <v>238949.62</v>
      </c>
      <c r="W92">
        <v>549000</v>
      </c>
      <c r="X92">
        <v>454</v>
      </c>
      <c r="Y92">
        <v>582876</v>
      </c>
      <c r="AB92">
        <v>31592.39</v>
      </c>
      <c r="AC92">
        <v>39447.089999999997</v>
      </c>
    </row>
    <row r="93" spans="1:33" x14ac:dyDescent="0.25">
      <c r="A93" t="s">
        <v>2893</v>
      </c>
      <c r="B93">
        <v>587098.53</v>
      </c>
      <c r="C93">
        <v>0</v>
      </c>
      <c r="D93">
        <v>55063.46</v>
      </c>
      <c r="F93">
        <v>1150595.1200000001</v>
      </c>
      <c r="G93">
        <v>59567.01</v>
      </c>
      <c r="M93">
        <v>0</v>
      </c>
      <c r="P93">
        <v>-316370.14</v>
      </c>
      <c r="Q93">
        <v>1927530.41</v>
      </c>
      <c r="R93">
        <v>281440</v>
      </c>
      <c r="S93">
        <v>317574.93</v>
      </c>
      <c r="Y93">
        <v>71982</v>
      </c>
      <c r="AB93">
        <v>64940.24</v>
      </c>
      <c r="AC93">
        <v>95548.84</v>
      </c>
    </row>
    <row r="94" spans="1:33" x14ac:dyDescent="0.25">
      <c r="A94" t="s">
        <v>2894</v>
      </c>
      <c r="B94">
        <v>304651.67</v>
      </c>
      <c r="C94">
        <v>66257.5</v>
      </c>
      <c r="D94">
        <v>54993.32</v>
      </c>
      <c r="F94">
        <v>3467567.7</v>
      </c>
      <c r="G94">
        <v>213575.57</v>
      </c>
      <c r="M94">
        <v>8615.11</v>
      </c>
      <c r="P94">
        <v>1244046.8500000001</v>
      </c>
      <c r="R94">
        <v>2812906.16</v>
      </c>
      <c r="S94">
        <v>320601.23</v>
      </c>
      <c r="W94">
        <v>411570</v>
      </c>
      <c r="Y94">
        <v>484865</v>
      </c>
      <c r="AB94">
        <v>42034.9</v>
      </c>
      <c r="AC94">
        <v>87243.69</v>
      </c>
    </row>
    <row r="95" spans="1:33" x14ac:dyDescent="0.25">
      <c r="A95" t="s">
        <v>2895</v>
      </c>
      <c r="B95">
        <v>415651.3</v>
      </c>
      <c r="C95">
        <v>315</v>
      </c>
      <c r="D95">
        <v>16533</v>
      </c>
      <c r="F95">
        <v>2773081.93</v>
      </c>
      <c r="G95">
        <v>25056.560000000001</v>
      </c>
      <c r="J95">
        <v>0</v>
      </c>
      <c r="M95">
        <v>-1204.8699999999999</v>
      </c>
      <c r="P95">
        <v>2175299.37</v>
      </c>
      <c r="R95">
        <v>1047464</v>
      </c>
      <c r="S95">
        <v>273447.67</v>
      </c>
      <c r="W95">
        <v>367620</v>
      </c>
      <c r="Y95">
        <v>444956</v>
      </c>
      <c r="AB95">
        <v>68803.600000000006</v>
      </c>
      <c r="AC95">
        <v>56578.78</v>
      </c>
    </row>
    <row r="96" spans="1:33" x14ac:dyDescent="0.25">
      <c r="A96" t="s">
        <v>2896</v>
      </c>
      <c r="B96">
        <v>451870</v>
      </c>
      <c r="C96">
        <v>0</v>
      </c>
      <c r="D96">
        <v>30398.14</v>
      </c>
      <c r="F96">
        <v>758378.75</v>
      </c>
      <c r="G96">
        <v>1040328.25</v>
      </c>
      <c r="M96">
        <v>0</v>
      </c>
      <c r="P96">
        <v>913585.42</v>
      </c>
      <c r="R96">
        <v>1334838.29</v>
      </c>
      <c r="S96">
        <v>433030.75</v>
      </c>
      <c r="Y96">
        <v>72524</v>
      </c>
      <c r="AB96">
        <v>135233.09</v>
      </c>
      <c r="AC96">
        <v>91622.23</v>
      </c>
    </row>
    <row r="97" spans="1:33" x14ac:dyDescent="0.25">
      <c r="A97" t="s">
        <v>2897</v>
      </c>
      <c r="B97">
        <v>252692.58</v>
      </c>
      <c r="C97">
        <v>0</v>
      </c>
      <c r="D97">
        <v>25912.58</v>
      </c>
      <c r="F97">
        <v>1286692.19</v>
      </c>
      <c r="G97">
        <v>1285131.94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269700.25</v>
      </c>
      <c r="T97">
        <v>100000</v>
      </c>
      <c r="W97">
        <v>362010</v>
      </c>
      <c r="Y97">
        <v>464509</v>
      </c>
      <c r="Z97">
        <v>13500</v>
      </c>
      <c r="AB97">
        <v>100914.49</v>
      </c>
      <c r="AC97">
        <v>309</v>
      </c>
    </row>
    <row r="98" spans="1:33" x14ac:dyDescent="0.25">
      <c r="A98" t="s">
        <v>2898</v>
      </c>
      <c r="B98">
        <v>376559.34</v>
      </c>
      <c r="C98">
        <v>0</v>
      </c>
      <c r="D98">
        <v>129634.02</v>
      </c>
      <c r="E98">
        <v>0</v>
      </c>
      <c r="F98">
        <v>762039.45</v>
      </c>
      <c r="G98">
        <v>17883.57</v>
      </c>
      <c r="H98">
        <v>0</v>
      </c>
      <c r="I98">
        <v>0</v>
      </c>
      <c r="J98">
        <v>0</v>
      </c>
      <c r="K98">
        <v>0</v>
      </c>
      <c r="L98">
        <v>0</v>
      </c>
      <c r="M98">
        <v>-2084</v>
      </c>
      <c r="N98">
        <v>0</v>
      </c>
      <c r="O98">
        <v>0</v>
      </c>
      <c r="P98">
        <v>-534474.25</v>
      </c>
      <c r="Q98">
        <v>0</v>
      </c>
      <c r="R98">
        <v>1790978.12</v>
      </c>
      <c r="S98">
        <v>366024.56</v>
      </c>
      <c r="W98">
        <v>393803.1</v>
      </c>
      <c r="Y98">
        <v>430553.1</v>
      </c>
      <c r="AB98">
        <v>49592.29</v>
      </c>
      <c r="AC98">
        <v>41069.74</v>
      </c>
      <c r="AG98">
        <v>98516.02</v>
      </c>
    </row>
    <row r="99" spans="1:33" x14ac:dyDescent="0.25">
      <c r="A99" t="s">
        <v>2899</v>
      </c>
      <c r="B99">
        <v>929559.32</v>
      </c>
      <c r="C99">
        <v>0</v>
      </c>
      <c r="D99">
        <v>51482.9</v>
      </c>
      <c r="F99">
        <v>3891391.23</v>
      </c>
      <c r="G99">
        <v>1218448.3</v>
      </c>
      <c r="J99">
        <v>0</v>
      </c>
      <c r="M99">
        <v>0</v>
      </c>
      <c r="O99">
        <v>164284</v>
      </c>
      <c r="Q99">
        <v>5007971.3899999997</v>
      </c>
      <c r="R99">
        <v>1047464</v>
      </c>
      <c r="S99">
        <v>456283.65</v>
      </c>
      <c r="U99">
        <v>14.49</v>
      </c>
      <c r="W99">
        <v>906210</v>
      </c>
      <c r="Y99">
        <v>993717</v>
      </c>
      <c r="AB99">
        <v>106973.32</v>
      </c>
      <c r="AC99">
        <v>166995.46</v>
      </c>
    </row>
    <row r="100" spans="1:33" x14ac:dyDescent="0.25">
      <c r="A100" t="s">
        <v>2900</v>
      </c>
      <c r="B100">
        <v>324045.73</v>
      </c>
      <c r="C100">
        <v>14800</v>
      </c>
      <c r="D100">
        <v>10443.19</v>
      </c>
      <c r="F100">
        <v>997777</v>
      </c>
      <c r="G100">
        <v>59839.22</v>
      </c>
      <c r="J100">
        <v>0</v>
      </c>
      <c r="L100">
        <v>24000</v>
      </c>
      <c r="M100">
        <v>-2225</v>
      </c>
      <c r="P100">
        <v>-392574.69</v>
      </c>
      <c r="Q100">
        <v>48</v>
      </c>
      <c r="R100">
        <v>1768225.65</v>
      </c>
      <c r="S100">
        <v>301320.23</v>
      </c>
      <c r="Y100">
        <v>71550</v>
      </c>
      <c r="AB100">
        <v>112274.45</v>
      </c>
      <c r="AC100">
        <v>40314.6</v>
      </c>
    </row>
    <row r="101" spans="1:33" x14ac:dyDescent="0.25">
      <c r="A101" t="s">
        <v>2930</v>
      </c>
      <c r="B101">
        <v>225134.15</v>
      </c>
      <c r="C101">
        <v>0</v>
      </c>
      <c r="D101">
        <v>101660.3</v>
      </c>
      <c r="F101">
        <v>498718.66</v>
      </c>
      <c r="G101">
        <v>127151.79</v>
      </c>
      <c r="J101">
        <v>1620</v>
      </c>
      <c r="M101">
        <v>-1784</v>
      </c>
      <c r="P101">
        <v>-626956.30000000005</v>
      </c>
      <c r="Q101">
        <v>1100</v>
      </c>
      <c r="R101">
        <v>1440650.38</v>
      </c>
      <c r="S101">
        <v>462399.18</v>
      </c>
      <c r="W101">
        <v>464700</v>
      </c>
      <c r="Y101">
        <v>535926</v>
      </c>
      <c r="AB101">
        <v>104716.22</v>
      </c>
      <c r="AC101">
        <v>57568.14</v>
      </c>
    </row>
    <row r="102" spans="1:33" x14ac:dyDescent="0.25">
      <c r="A102" t="s">
        <v>2901</v>
      </c>
      <c r="B102">
        <v>1068605.9099999999</v>
      </c>
      <c r="C102">
        <v>0</v>
      </c>
      <c r="D102">
        <v>25254.95</v>
      </c>
      <c r="F102">
        <v>1182817.77</v>
      </c>
      <c r="G102">
        <v>369457.88</v>
      </c>
      <c r="J102">
        <v>118120</v>
      </c>
      <c r="M102">
        <v>1819.11</v>
      </c>
      <c r="Q102">
        <v>2261731.25</v>
      </c>
      <c r="S102">
        <v>385080.98</v>
      </c>
      <c r="U102">
        <v>1131.5999999999999</v>
      </c>
      <c r="W102">
        <v>370920</v>
      </c>
      <c r="X102">
        <v>1500</v>
      </c>
      <c r="Y102">
        <v>401522</v>
      </c>
      <c r="AB102">
        <v>46445</v>
      </c>
      <c r="AC102">
        <v>69285.429999999993</v>
      </c>
      <c r="AG102">
        <v>4114</v>
      </c>
    </row>
    <row r="103" spans="1:33" x14ac:dyDescent="0.25">
      <c r="A103" t="s">
        <v>2902</v>
      </c>
      <c r="B103">
        <v>340870.98</v>
      </c>
      <c r="C103">
        <v>0</v>
      </c>
      <c r="D103">
        <v>88509.63</v>
      </c>
      <c r="F103">
        <v>832381</v>
      </c>
      <c r="G103">
        <v>198788.11</v>
      </c>
      <c r="M103">
        <v>-79</v>
      </c>
      <c r="Q103">
        <v>-1612010.96</v>
      </c>
      <c r="R103">
        <v>3137825</v>
      </c>
      <c r="S103">
        <v>194966.39999999999</v>
      </c>
      <c r="W103">
        <v>627630</v>
      </c>
      <c r="X103">
        <v>5000</v>
      </c>
      <c r="Y103">
        <v>680089</v>
      </c>
      <c r="AB103">
        <v>61819.05</v>
      </c>
      <c r="AC103">
        <v>61150.63</v>
      </c>
      <c r="AG103">
        <v>1862</v>
      </c>
    </row>
    <row r="104" spans="1:33" x14ac:dyDescent="0.25">
      <c r="A104" t="s">
        <v>2905</v>
      </c>
      <c r="B104">
        <v>394823.8</v>
      </c>
      <c r="C104">
        <v>0</v>
      </c>
      <c r="D104">
        <v>32106.1</v>
      </c>
      <c r="F104">
        <v>635243.80000000005</v>
      </c>
      <c r="G104">
        <v>258181.54</v>
      </c>
      <c r="J104">
        <v>0</v>
      </c>
      <c r="M104">
        <v>6544.52</v>
      </c>
      <c r="Q104">
        <v>2121877.92</v>
      </c>
      <c r="S104">
        <v>488051.37</v>
      </c>
      <c r="W104">
        <v>426510</v>
      </c>
      <c r="X104">
        <v>4500</v>
      </c>
      <c r="Y104">
        <v>460756</v>
      </c>
      <c r="AB104">
        <v>76083.5</v>
      </c>
      <c r="AC104">
        <v>1093378.0900000001</v>
      </c>
      <c r="AG104">
        <v>10599.94</v>
      </c>
    </row>
    <row r="105" spans="1:33" x14ac:dyDescent="0.25">
      <c r="A105" t="s">
        <v>2906</v>
      </c>
      <c r="B105">
        <v>609513.66</v>
      </c>
      <c r="C105">
        <v>0</v>
      </c>
      <c r="D105">
        <v>148922.22</v>
      </c>
      <c r="F105">
        <v>407648.07</v>
      </c>
      <c r="G105">
        <v>301976.08</v>
      </c>
      <c r="M105">
        <v>1190.6500000000001</v>
      </c>
      <c r="Q105">
        <v>-966026.35</v>
      </c>
      <c r="R105">
        <v>2219622</v>
      </c>
      <c r="S105">
        <v>505314.78</v>
      </c>
      <c r="W105">
        <v>342520</v>
      </c>
      <c r="X105">
        <v>27840</v>
      </c>
      <c r="Y105">
        <v>376868</v>
      </c>
      <c r="AB105">
        <v>138032.79</v>
      </c>
      <c r="AC105">
        <v>53217.120000000003</v>
      </c>
      <c r="AG105">
        <v>24403.14</v>
      </c>
    </row>
    <row r="106" spans="1:33" x14ac:dyDescent="0.25">
      <c r="A106" t="s">
        <v>2908</v>
      </c>
      <c r="B106">
        <v>601742.61</v>
      </c>
      <c r="C106">
        <v>0</v>
      </c>
      <c r="D106">
        <v>38045.230000000003</v>
      </c>
      <c r="F106">
        <v>774134.16</v>
      </c>
      <c r="G106">
        <v>28960.880000000001</v>
      </c>
      <c r="J106">
        <v>0</v>
      </c>
      <c r="M106">
        <v>-10062.15</v>
      </c>
      <c r="O106">
        <v>2000</v>
      </c>
      <c r="Q106">
        <v>1315472.5900000001</v>
      </c>
      <c r="S106">
        <v>443406.43</v>
      </c>
      <c r="U106">
        <v>100</v>
      </c>
      <c r="W106">
        <v>341860</v>
      </c>
      <c r="X106">
        <v>15000</v>
      </c>
      <c r="Y106">
        <v>450628.92</v>
      </c>
      <c r="AB106">
        <v>49795.37</v>
      </c>
      <c r="AC106">
        <v>79351.95</v>
      </c>
      <c r="AG106">
        <v>9917.75</v>
      </c>
    </row>
    <row r="107" spans="1:33" x14ac:dyDescent="0.25">
      <c r="A107" t="s">
        <v>2910</v>
      </c>
      <c r="B107">
        <v>822709.2</v>
      </c>
      <c r="C107">
        <v>0</v>
      </c>
      <c r="D107">
        <v>165075.38</v>
      </c>
      <c r="F107">
        <v>877314.49</v>
      </c>
      <c r="G107">
        <v>1112981.72</v>
      </c>
      <c r="J107">
        <v>0</v>
      </c>
      <c r="M107">
        <v>654.21</v>
      </c>
      <c r="Q107">
        <v>-1645156.83</v>
      </c>
      <c r="R107">
        <v>4303318.3099999996</v>
      </c>
      <c r="S107">
        <v>569620.67000000004</v>
      </c>
      <c r="W107">
        <v>603732.6</v>
      </c>
      <c r="Y107">
        <v>624732.6</v>
      </c>
      <c r="AB107">
        <v>94238.13</v>
      </c>
      <c r="AC107">
        <v>35569.949999999997</v>
      </c>
      <c r="AD107">
        <v>21000</v>
      </c>
    </row>
    <row r="108" spans="1:33" x14ac:dyDescent="0.25">
      <c r="A108" t="s">
        <v>2912</v>
      </c>
      <c r="B108">
        <v>792646.21</v>
      </c>
      <c r="C108">
        <v>0</v>
      </c>
      <c r="D108">
        <v>104221.14</v>
      </c>
      <c r="F108">
        <v>779172.72</v>
      </c>
      <c r="G108">
        <v>310128.39</v>
      </c>
      <c r="J108">
        <v>0</v>
      </c>
      <c r="M108">
        <v>1322.57</v>
      </c>
      <c r="Q108">
        <v>-243953.84</v>
      </c>
      <c r="R108">
        <v>2125037.4300000002</v>
      </c>
      <c r="S108">
        <v>436699.01</v>
      </c>
      <c r="W108">
        <v>574297.5</v>
      </c>
      <c r="Y108">
        <v>597097.5</v>
      </c>
      <c r="AB108">
        <v>174666.6</v>
      </c>
      <c r="AC108">
        <v>47368.09</v>
      </c>
      <c r="AD108">
        <v>21000</v>
      </c>
    </row>
    <row r="109" spans="1:33" x14ac:dyDescent="0.25">
      <c r="A109" t="s">
        <v>2911</v>
      </c>
      <c r="B109">
        <v>474848.05</v>
      </c>
      <c r="C109">
        <v>0</v>
      </c>
      <c r="D109">
        <v>10912.91</v>
      </c>
      <c r="F109">
        <v>484468.99</v>
      </c>
      <c r="G109">
        <v>243878.3</v>
      </c>
      <c r="J109">
        <v>0</v>
      </c>
      <c r="M109">
        <v>654.21</v>
      </c>
      <c r="Q109">
        <v>-1224278.8500000001</v>
      </c>
      <c r="R109">
        <v>2346487</v>
      </c>
      <c r="S109">
        <v>285972.3</v>
      </c>
      <c r="W109">
        <v>387130.5</v>
      </c>
      <c r="Y109">
        <v>409930.5</v>
      </c>
      <c r="Z109">
        <v>1500</v>
      </c>
      <c r="AB109">
        <v>78676.820000000007</v>
      </c>
      <c r="AC109">
        <v>48197.26</v>
      </c>
    </row>
    <row r="110" spans="1:33" x14ac:dyDescent="0.25">
      <c r="A110" t="s">
        <v>2913</v>
      </c>
      <c r="B110">
        <v>779141.55</v>
      </c>
      <c r="C110">
        <v>0</v>
      </c>
      <c r="D110">
        <v>2365.4</v>
      </c>
      <c r="F110">
        <v>2858015.04</v>
      </c>
      <c r="G110">
        <v>562057.4</v>
      </c>
      <c r="J110">
        <v>0</v>
      </c>
      <c r="L110">
        <v>12000</v>
      </c>
      <c r="M110">
        <v>679.21</v>
      </c>
      <c r="Q110">
        <v>2963666.5</v>
      </c>
      <c r="R110">
        <v>1196485.3400000001</v>
      </c>
      <c r="S110">
        <v>379881.37</v>
      </c>
      <c r="W110">
        <v>463569</v>
      </c>
      <c r="X110">
        <v>41354</v>
      </c>
      <c r="Y110">
        <v>523530</v>
      </c>
      <c r="Z110">
        <v>1500</v>
      </c>
      <c r="AB110">
        <v>165110.59</v>
      </c>
      <c r="AC110">
        <v>73454.880000000005</v>
      </c>
      <c r="AD110">
        <v>31500</v>
      </c>
    </row>
    <row r="111" spans="1:33" x14ac:dyDescent="0.25">
      <c r="A111" t="s">
        <v>2931</v>
      </c>
      <c r="B111">
        <v>452584.92</v>
      </c>
      <c r="C111">
        <v>0</v>
      </c>
      <c r="D111">
        <v>32592.11</v>
      </c>
      <c r="F111">
        <v>351960.55</v>
      </c>
      <c r="G111">
        <v>237192.46</v>
      </c>
      <c r="J111">
        <v>0</v>
      </c>
      <c r="M111">
        <v>822.43</v>
      </c>
      <c r="Q111">
        <v>-206657.87</v>
      </c>
      <c r="R111">
        <v>1169693.49</v>
      </c>
      <c r="S111">
        <v>346080.11</v>
      </c>
      <c r="W111">
        <v>197871</v>
      </c>
      <c r="Y111">
        <v>271941</v>
      </c>
      <c r="AB111">
        <v>64094.23</v>
      </c>
      <c r="AC111">
        <v>49223.38</v>
      </c>
      <c r="AD111">
        <v>7500</v>
      </c>
    </row>
    <row r="112" spans="1:33" x14ac:dyDescent="0.25">
      <c r="A112" t="s">
        <v>2914</v>
      </c>
      <c r="B112">
        <v>326540.03000000003</v>
      </c>
      <c r="C112">
        <v>1956.17</v>
      </c>
      <c r="D112">
        <v>56499.66</v>
      </c>
      <c r="F112">
        <v>1405920.83</v>
      </c>
      <c r="G112">
        <v>1244569.77</v>
      </c>
      <c r="J112">
        <v>0</v>
      </c>
      <c r="L112">
        <v>98400</v>
      </c>
      <c r="M112">
        <v>910.28</v>
      </c>
      <c r="Q112">
        <v>2500678.94</v>
      </c>
      <c r="R112">
        <v>620039.24</v>
      </c>
      <c r="S112">
        <v>421557.43</v>
      </c>
      <c r="V112">
        <v>430</v>
      </c>
      <c r="W112">
        <v>726378.6</v>
      </c>
      <c r="X112">
        <v>122561</v>
      </c>
      <c r="Y112">
        <v>823179.6</v>
      </c>
      <c r="AB112">
        <v>137646.21</v>
      </c>
      <c r="AC112">
        <v>144320</v>
      </c>
      <c r="AG112">
        <v>35292.720000000001</v>
      </c>
    </row>
    <row r="113" spans="1:33" x14ac:dyDescent="0.25">
      <c r="A113" t="s">
        <v>2915</v>
      </c>
      <c r="B113">
        <v>1508727.91</v>
      </c>
      <c r="C113">
        <v>0</v>
      </c>
      <c r="D113">
        <v>66702.67</v>
      </c>
      <c r="F113">
        <v>1415017.5</v>
      </c>
      <c r="G113">
        <v>84005.18</v>
      </c>
      <c r="J113">
        <v>-15000</v>
      </c>
      <c r="L113">
        <v>648255</v>
      </c>
      <c r="M113">
        <v>427.25</v>
      </c>
      <c r="Q113">
        <v>-1015293.51</v>
      </c>
      <c r="R113">
        <v>3271774.09</v>
      </c>
      <c r="S113">
        <v>945900.77</v>
      </c>
      <c r="T113">
        <v>9400</v>
      </c>
      <c r="Y113">
        <v>155544</v>
      </c>
      <c r="AB113">
        <v>137223.43</v>
      </c>
      <c r="AC113">
        <v>35582.910000000003</v>
      </c>
    </row>
    <row r="114" spans="1:33" x14ac:dyDescent="0.25">
      <c r="A114" t="s">
        <v>2916</v>
      </c>
      <c r="B114">
        <v>711725.86</v>
      </c>
      <c r="C114">
        <v>0</v>
      </c>
      <c r="D114">
        <v>18764</v>
      </c>
      <c r="F114">
        <v>721000.81</v>
      </c>
      <c r="G114">
        <v>508393.79</v>
      </c>
      <c r="J114">
        <v>0</v>
      </c>
      <c r="L114">
        <v>65000</v>
      </c>
      <c r="M114">
        <v>-3383.9</v>
      </c>
      <c r="Q114">
        <v>938883.77</v>
      </c>
      <c r="R114">
        <v>1131001.29</v>
      </c>
      <c r="S114">
        <v>267874.01</v>
      </c>
      <c r="W114">
        <v>230550</v>
      </c>
      <c r="Y114">
        <v>368352</v>
      </c>
      <c r="AA114">
        <v>1088</v>
      </c>
      <c r="AB114">
        <v>160803.94</v>
      </c>
      <c r="AC114">
        <v>29506.77</v>
      </c>
      <c r="AF114">
        <v>-300</v>
      </c>
    </row>
    <row r="115" spans="1:33" x14ac:dyDescent="0.25">
      <c r="A115" t="s">
        <v>2917</v>
      </c>
      <c r="B115">
        <v>707313.59</v>
      </c>
      <c r="C115">
        <v>0</v>
      </c>
      <c r="D115">
        <v>9499.56</v>
      </c>
      <c r="F115">
        <v>736166.8</v>
      </c>
      <c r="G115">
        <v>1133787.51</v>
      </c>
      <c r="J115">
        <v>0</v>
      </c>
      <c r="L115">
        <v>81260</v>
      </c>
      <c r="M115">
        <v>259</v>
      </c>
      <c r="O115">
        <v>479000</v>
      </c>
      <c r="Q115">
        <v>457047.07</v>
      </c>
      <c r="R115">
        <v>1731639.01</v>
      </c>
      <c r="S115">
        <v>474268.35</v>
      </c>
      <c r="V115">
        <v>580</v>
      </c>
      <c r="W115">
        <v>467700</v>
      </c>
      <c r="Y115">
        <v>601082</v>
      </c>
      <c r="AB115">
        <v>171197.36</v>
      </c>
      <c r="AC115">
        <v>116036.61</v>
      </c>
    </row>
    <row r="116" spans="1:33" x14ac:dyDescent="0.25">
      <c r="A116" t="s">
        <v>2918</v>
      </c>
      <c r="B116">
        <v>488611.76</v>
      </c>
      <c r="C116">
        <v>0</v>
      </c>
      <c r="D116">
        <v>10646.61</v>
      </c>
      <c r="F116">
        <v>454603.86</v>
      </c>
      <c r="G116">
        <v>264405.64</v>
      </c>
      <c r="J116">
        <v>0</v>
      </c>
      <c r="M116">
        <v>0</v>
      </c>
      <c r="Q116">
        <v>-1177744.47</v>
      </c>
      <c r="R116">
        <v>2359915.73</v>
      </c>
      <c r="S116">
        <v>197653</v>
      </c>
      <c r="V116">
        <v>20</v>
      </c>
      <c r="W116">
        <v>65930</v>
      </c>
      <c r="Y116">
        <v>80946</v>
      </c>
      <c r="AA116">
        <v>1508</v>
      </c>
      <c r="AB116">
        <v>31904.51</v>
      </c>
      <c r="AC116">
        <v>54321.88</v>
      </c>
      <c r="AF116">
        <v>1</v>
      </c>
    </row>
    <row r="117" spans="1:33" x14ac:dyDescent="0.25">
      <c r="A117" t="s">
        <v>2919</v>
      </c>
      <c r="B117">
        <v>1338692.44</v>
      </c>
      <c r="C117">
        <v>32360.400000000001</v>
      </c>
      <c r="D117">
        <v>92405.31</v>
      </c>
      <c r="F117">
        <v>104971.7</v>
      </c>
      <c r="G117">
        <v>538546.94999999995</v>
      </c>
      <c r="L117">
        <v>45700</v>
      </c>
      <c r="M117">
        <v>46.12</v>
      </c>
      <c r="Q117">
        <v>91728.81</v>
      </c>
      <c r="R117">
        <v>1221990.08</v>
      </c>
      <c r="S117">
        <v>1215572.6200000001</v>
      </c>
      <c r="T117">
        <v>178456.5</v>
      </c>
      <c r="V117">
        <v>440</v>
      </c>
      <c r="W117">
        <v>464100</v>
      </c>
      <c r="X117">
        <v>151569</v>
      </c>
      <c r="Y117">
        <v>595155</v>
      </c>
      <c r="AA117">
        <v>540</v>
      </c>
      <c r="AB117">
        <v>323810.59999999998</v>
      </c>
      <c r="AC117">
        <v>37420.730000000003</v>
      </c>
    </row>
    <row r="118" spans="1:33" x14ac:dyDescent="0.25">
      <c r="A118" t="s">
        <v>2920</v>
      </c>
      <c r="B118">
        <v>1045873.84</v>
      </c>
      <c r="C118">
        <v>0</v>
      </c>
      <c r="D118">
        <v>155509.51</v>
      </c>
      <c r="F118">
        <v>758082.21</v>
      </c>
      <c r="G118">
        <v>59753.04</v>
      </c>
      <c r="K118">
        <v>14600</v>
      </c>
      <c r="L118">
        <v>142417</v>
      </c>
      <c r="M118">
        <v>5671</v>
      </c>
      <c r="O118">
        <v>54451</v>
      </c>
      <c r="Q118">
        <v>97645.05</v>
      </c>
      <c r="R118">
        <v>1488507.55</v>
      </c>
      <c r="S118">
        <v>414016.42</v>
      </c>
      <c r="W118">
        <v>318862.09999999998</v>
      </c>
      <c r="X118">
        <v>21000</v>
      </c>
      <c r="Y118">
        <v>362662.1</v>
      </c>
      <c r="AB118">
        <v>43734.080000000002</v>
      </c>
      <c r="AC118">
        <v>39705.71</v>
      </c>
    </row>
    <row r="119" spans="1:33" x14ac:dyDescent="0.25">
      <c r="A119" t="s">
        <v>2921</v>
      </c>
      <c r="B119">
        <v>1349655.77</v>
      </c>
      <c r="C119">
        <v>0</v>
      </c>
      <c r="D119">
        <v>98828.53</v>
      </c>
      <c r="F119">
        <v>591943.81999999995</v>
      </c>
      <c r="G119">
        <v>100862.02</v>
      </c>
      <c r="J119">
        <v>0</v>
      </c>
      <c r="K119">
        <v>0</v>
      </c>
      <c r="M119">
        <v>1500</v>
      </c>
      <c r="O119">
        <v>119800</v>
      </c>
      <c r="Q119">
        <v>1781423.71</v>
      </c>
      <c r="S119">
        <v>462568.33</v>
      </c>
      <c r="W119">
        <v>386680</v>
      </c>
      <c r="X119">
        <v>42000</v>
      </c>
      <c r="Y119">
        <v>487140</v>
      </c>
      <c r="Z119">
        <v>864</v>
      </c>
      <c r="AB119">
        <v>54002.93</v>
      </c>
      <c r="AC119">
        <v>24874.97</v>
      </c>
    </row>
    <row r="120" spans="1:33" x14ac:dyDescent="0.25">
      <c r="A120" t="s">
        <v>2922</v>
      </c>
      <c r="B120">
        <v>1103976.1299999999</v>
      </c>
      <c r="C120">
        <v>0</v>
      </c>
      <c r="D120">
        <v>15129.75</v>
      </c>
      <c r="F120">
        <v>486284.47</v>
      </c>
      <c r="G120">
        <v>87184.89</v>
      </c>
      <c r="K120">
        <v>14600</v>
      </c>
      <c r="L120">
        <v>12000</v>
      </c>
      <c r="M120">
        <v>6340.4</v>
      </c>
      <c r="O120">
        <v>112518.9</v>
      </c>
      <c r="Q120">
        <v>-444276.04</v>
      </c>
      <c r="R120">
        <v>1693308.65</v>
      </c>
      <c r="S120">
        <v>433241</v>
      </c>
      <c r="W120">
        <v>489974.6</v>
      </c>
      <c r="X120">
        <v>42000</v>
      </c>
      <c r="Y120">
        <v>533774.6</v>
      </c>
      <c r="AB120">
        <v>33851.839999999997</v>
      </c>
      <c r="AC120">
        <v>23663.7</v>
      </c>
      <c r="AG120">
        <v>6689</v>
      </c>
    </row>
    <row r="121" spans="1:33" x14ac:dyDescent="0.25">
      <c r="A121" t="s">
        <v>2923</v>
      </c>
      <c r="B121">
        <v>1012249.19</v>
      </c>
      <c r="C121">
        <v>0</v>
      </c>
      <c r="D121">
        <v>234915.34</v>
      </c>
      <c r="F121">
        <v>765791.15</v>
      </c>
      <c r="G121">
        <v>160361.10999999999</v>
      </c>
      <c r="K121">
        <v>21700</v>
      </c>
      <c r="L121">
        <v>51444</v>
      </c>
      <c r="M121">
        <v>0</v>
      </c>
      <c r="O121">
        <v>28860</v>
      </c>
      <c r="Q121">
        <v>-170738.79</v>
      </c>
      <c r="R121">
        <v>2084116.46</v>
      </c>
      <c r="S121">
        <v>435470.12</v>
      </c>
      <c r="W121">
        <v>520720.1</v>
      </c>
      <c r="X121">
        <v>42000</v>
      </c>
      <c r="Y121">
        <v>653380.1</v>
      </c>
      <c r="AB121">
        <v>24657.23</v>
      </c>
      <c r="AC121">
        <v>62699.07</v>
      </c>
      <c r="AG121">
        <v>9469</v>
      </c>
    </row>
    <row r="122" spans="1:33" x14ac:dyDescent="0.25">
      <c r="A122" t="s">
        <v>2924</v>
      </c>
      <c r="B122">
        <v>563259.9</v>
      </c>
      <c r="C122">
        <v>0</v>
      </c>
      <c r="D122">
        <v>151875.23000000001</v>
      </c>
      <c r="F122">
        <v>296215.49</v>
      </c>
      <c r="G122">
        <v>79860.259999999995</v>
      </c>
      <c r="J122">
        <v>0</v>
      </c>
      <c r="K122">
        <v>0</v>
      </c>
      <c r="L122">
        <v>19800</v>
      </c>
      <c r="M122">
        <v>2449</v>
      </c>
      <c r="O122">
        <v>81000</v>
      </c>
      <c r="Q122">
        <v>484215.21</v>
      </c>
      <c r="R122">
        <v>345503.07</v>
      </c>
      <c r="S122">
        <v>375678.8</v>
      </c>
      <c r="W122">
        <v>216579.7</v>
      </c>
      <c r="X122">
        <v>10500</v>
      </c>
      <c r="Y122">
        <v>313401.7</v>
      </c>
      <c r="Z122">
        <v>1096</v>
      </c>
      <c r="AB122">
        <v>52661.53</v>
      </c>
      <c r="AC122">
        <v>16547.900000000001</v>
      </c>
      <c r="AG122">
        <v>120</v>
      </c>
    </row>
    <row r="123" spans="1:33" x14ac:dyDescent="0.25">
      <c r="A123" t="s">
        <v>2932</v>
      </c>
      <c r="B123">
        <v>655847.89</v>
      </c>
      <c r="C123">
        <v>0</v>
      </c>
      <c r="D123">
        <v>114822.17</v>
      </c>
      <c r="F123">
        <v>451156.62</v>
      </c>
      <c r="G123">
        <v>103346.14</v>
      </c>
      <c r="J123">
        <v>0</v>
      </c>
      <c r="K123">
        <v>0</v>
      </c>
      <c r="M123">
        <v>0</v>
      </c>
      <c r="Q123">
        <v>-1300666.2</v>
      </c>
      <c r="R123">
        <v>2439641.09</v>
      </c>
      <c r="S123">
        <v>331129.96000000002</v>
      </c>
      <c r="W123">
        <v>266520</v>
      </c>
      <c r="X123">
        <v>21000</v>
      </c>
      <c r="Y123">
        <v>295720</v>
      </c>
      <c r="AB123">
        <v>39158.85</v>
      </c>
      <c r="AC123">
        <v>38773.18</v>
      </c>
      <c r="AG123">
        <v>200</v>
      </c>
    </row>
    <row r="124" spans="1:33" x14ac:dyDescent="0.25">
      <c r="A124" t="s">
        <v>2934</v>
      </c>
      <c r="B124">
        <v>841417.89</v>
      </c>
      <c r="C124">
        <v>0</v>
      </c>
      <c r="D124">
        <v>255597.82</v>
      </c>
      <c r="F124">
        <v>499519.29</v>
      </c>
      <c r="G124">
        <v>95097.57</v>
      </c>
      <c r="K124">
        <v>13800</v>
      </c>
      <c r="L124">
        <v>26050</v>
      </c>
      <c r="M124">
        <v>3868.01</v>
      </c>
      <c r="O124">
        <v>108000</v>
      </c>
      <c r="Q124">
        <v>-1669847.71</v>
      </c>
      <c r="R124">
        <v>3028722.67</v>
      </c>
      <c r="S124">
        <v>371847.89</v>
      </c>
      <c r="W124">
        <v>299573.2</v>
      </c>
      <c r="X124">
        <v>21000</v>
      </c>
      <c r="Y124">
        <v>340973.2</v>
      </c>
      <c r="Z124">
        <v>672</v>
      </c>
      <c r="AB124">
        <v>25320</v>
      </c>
      <c r="AC124">
        <v>50914.29</v>
      </c>
      <c r="AG124">
        <v>8602</v>
      </c>
    </row>
    <row r="125" spans="1:33" x14ac:dyDescent="0.25">
      <c r="A125" t="s">
        <v>2936</v>
      </c>
      <c r="B125">
        <v>550588.65</v>
      </c>
      <c r="C125">
        <v>0</v>
      </c>
      <c r="D125">
        <v>40068.559999999998</v>
      </c>
      <c r="F125">
        <v>991077.26</v>
      </c>
      <c r="G125">
        <v>113519.79</v>
      </c>
      <c r="K125">
        <v>13500</v>
      </c>
      <c r="M125">
        <v>0</v>
      </c>
      <c r="O125">
        <v>31000</v>
      </c>
      <c r="Q125">
        <v>-1641801.67</v>
      </c>
      <c r="R125">
        <v>3118920.11</v>
      </c>
      <c r="S125">
        <v>353262.38</v>
      </c>
      <c r="W125">
        <v>295782.59999999998</v>
      </c>
      <c r="X125">
        <v>31500</v>
      </c>
      <c r="Y125">
        <v>336282.6</v>
      </c>
      <c r="AB125">
        <v>23412.45</v>
      </c>
      <c r="AC125">
        <v>62914.11</v>
      </c>
    </row>
    <row r="126" spans="1:33" x14ac:dyDescent="0.25">
      <c r="A126" t="s">
        <v>2903</v>
      </c>
      <c r="B126">
        <v>268931.76</v>
      </c>
      <c r="C126">
        <v>27200</v>
      </c>
      <c r="D126">
        <v>2166.94</v>
      </c>
      <c r="F126">
        <v>664509.28</v>
      </c>
      <c r="G126">
        <v>289894.71999999997</v>
      </c>
      <c r="M126">
        <v>2810</v>
      </c>
      <c r="O126">
        <v>85640</v>
      </c>
      <c r="Q126">
        <v>-1415446.02</v>
      </c>
      <c r="R126">
        <v>2656385</v>
      </c>
      <c r="S126">
        <v>261162.03</v>
      </c>
      <c r="W126">
        <v>513180</v>
      </c>
      <c r="Y126">
        <v>690611</v>
      </c>
      <c r="AB126">
        <v>67972.490000000005</v>
      </c>
      <c r="AC126">
        <v>67924.320000000007</v>
      </c>
      <c r="AG126">
        <v>3384.5</v>
      </c>
    </row>
    <row r="127" spans="1:33" x14ac:dyDescent="0.25">
      <c r="A127" t="s">
        <v>2904</v>
      </c>
      <c r="B127">
        <v>566870.99</v>
      </c>
      <c r="C127">
        <v>18000</v>
      </c>
      <c r="D127">
        <v>13526.4</v>
      </c>
      <c r="F127">
        <v>207799.38</v>
      </c>
      <c r="G127">
        <v>226910.44</v>
      </c>
      <c r="M127">
        <v>1015.7</v>
      </c>
      <c r="Q127">
        <v>-1503724.52</v>
      </c>
      <c r="R127">
        <v>2668500</v>
      </c>
      <c r="S127">
        <v>110554.48</v>
      </c>
      <c r="W127">
        <v>505496.3</v>
      </c>
      <c r="Y127">
        <v>605129.30000000005</v>
      </c>
      <c r="AB127">
        <v>76357.98</v>
      </c>
      <c r="AC127">
        <v>40432.94</v>
      </c>
      <c r="AG127">
        <v>11148.53</v>
      </c>
    </row>
    <row r="128" spans="1:33" x14ac:dyDescent="0.25">
      <c r="A128" t="s">
        <v>2907</v>
      </c>
      <c r="B128">
        <v>847649.74</v>
      </c>
      <c r="C128">
        <v>51800</v>
      </c>
      <c r="D128">
        <v>25412.09</v>
      </c>
      <c r="F128">
        <v>4273228.26</v>
      </c>
      <c r="G128">
        <v>454645.42</v>
      </c>
      <c r="M128">
        <v>694</v>
      </c>
      <c r="Q128">
        <v>-3534114.45</v>
      </c>
      <c r="R128">
        <v>9526566.6699999999</v>
      </c>
      <c r="S128">
        <v>167501.20000000001</v>
      </c>
      <c r="W128">
        <v>637331.6</v>
      </c>
      <c r="Y128">
        <v>744183.6</v>
      </c>
      <c r="AB128">
        <v>197195.69</v>
      </c>
      <c r="AC128">
        <v>151190.22</v>
      </c>
      <c r="AG128">
        <v>19427</v>
      </c>
    </row>
    <row r="129" spans="1:33" x14ac:dyDescent="0.25">
      <c r="A129" t="s">
        <v>2909</v>
      </c>
      <c r="B129">
        <v>571393.26</v>
      </c>
      <c r="C129">
        <v>25200</v>
      </c>
      <c r="D129">
        <v>0</v>
      </c>
      <c r="F129">
        <v>335438.78999999998</v>
      </c>
      <c r="G129">
        <v>186501.04</v>
      </c>
      <c r="M129">
        <v>750</v>
      </c>
      <c r="O129">
        <v>155940</v>
      </c>
      <c r="Q129">
        <v>-1578687.82</v>
      </c>
      <c r="R129">
        <v>2647000</v>
      </c>
      <c r="S129">
        <v>107327.15</v>
      </c>
      <c r="W129">
        <v>493327.5</v>
      </c>
      <c r="Y129">
        <v>582028.5</v>
      </c>
      <c r="Z129">
        <v>1500</v>
      </c>
      <c r="AB129">
        <v>37579.4</v>
      </c>
      <c r="AC129">
        <v>39304.99</v>
      </c>
      <c r="AG129">
        <v>32601</v>
      </c>
    </row>
    <row r="130" spans="1:33" x14ac:dyDescent="0.25">
      <c r="A130" t="s">
        <v>2935</v>
      </c>
      <c r="B130">
        <v>186888.93</v>
      </c>
      <c r="C130">
        <v>18400</v>
      </c>
      <c r="D130">
        <v>3597</v>
      </c>
      <c r="F130">
        <v>263589.53000000003</v>
      </c>
      <c r="G130">
        <v>157124.45000000001</v>
      </c>
      <c r="M130">
        <v>15</v>
      </c>
      <c r="Q130">
        <v>-1202961.83</v>
      </c>
      <c r="R130">
        <v>1913700</v>
      </c>
      <c r="S130">
        <v>82320.34</v>
      </c>
      <c r="W130">
        <v>143160</v>
      </c>
      <c r="Y130">
        <v>193510</v>
      </c>
      <c r="AB130">
        <v>46456.37</v>
      </c>
      <c r="AC130">
        <v>46581.23</v>
      </c>
      <c r="AG130">
        <v>192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topLeftCell="AB1" zoomScale="96" zoomScaleNormal="96" workbookViewId="0">
      <selection activeCell="AQ4" sqref="AQ4:AQ130"/>
    </sheetView>
  </sheetViews>
  <sheetFormatPr defaultColWidth="9" defaultRowHeight="13.8" x14ac:dyDescent="0.25"/>
  <cols>
    <col min="1" max="1" width="6.5" style="38" customWidth="1"/>
    <col min="2" max="2" width="8.59765625" style="38" customWidth="1"/>
    <col min="3" max="3" width="6.5" style="45" customWidth="1"/>
    <col min="4" max="4" width="26.59765625" style="45" customWidth="1"/>
    <col min="5" max="5" width="23.296875" customWidth="1"/>
    <col min="6" max="9" width="8.796875" style="301"/>
    <col min="10" max="13" width="8.796875"/>
    <col min="14" max="18" width="8.796875" style="301"/>
    <col min="19" max="22" width="8.796875"/>
    <col min="23" max="28" width="8.796875" style="301"/>
    <col min="29" max="38" width="8.796875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3"/>
      <c r="B1" s="223"/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t="s">
        <v>3189</v>
      </c>
      <c r="N1" s="301" t="s">
        <v>2452</v>
      </c>
      <c r="O1" s="301" t="s">
        <v>2453</v>
      </c>
      <c r="P1" s="301" t="s">
        <v>2455</v>
      </c>
      <c r="Q1" s="301" t="s">
        <v>2456</v>
      </c>
      <c r="R1" s="301" t="s">
        <v>2590</v>
      </c>
      <c r="S1" t="s">
        <v>2457</v>
      </c>
      <c r="T1" t="s">
        <v>2458</v>
      </c>
      <c r="U1" t="s">
        <v>2459</v>
      </c>
      <c r="V1" t="s">
        <v>2460</v>
      </c>
      <c r="W1" s="301" t="s">
        <v>2462</v>
      </c>
      <c r="X1" s="301" t="s">
        <v>2463</v>
      </c>
      <c r="Y1" s="301" t="s">
        <v>2464</v>
      </c>
      <c r="Z1" s="301" t="s">
        <v>2810</v>
      </c>
      <c r="AA1" s="301" t="s">
        <v>2465</v>
      </c>
      <c r="AB1" s="301" t="s">
        <v>2466</v>
      </c>
      <c r="AC1" t="s">
        <v>2467</v>
      </c>
      <c r="AD1" t="s">
        <v>2468</v>
      </c>
      <c r="AE1" t="s">
        <v>2469</v>
      </c>
      <c r="AF1" t="s">
        <v>2470</v>
      </c>
      <c r="AG1" t="s">
        <v>2471</v>
      </c>
      <c r="AH1" t="s">
        <v>2591</v>
      </c>
      <c r="AI1" t="s">
        <v>2592</v>
      </c>
      <c r="AJ1" t="s">
        <v>2593</v>
      </c>
      <c r="AK1" t="s">
        <v>2472</v>
      </c>
      <c r="AL1" t="s">
        <v>2594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3"/>
      <c r="B2" s="223"/>
      <c r="C2" s="45" t="s">
        <v>798</v>
      </c>
      <c r="E2" t="s">
        <v>2473</v>
      </c>
      <c r="F2" s="301" t="s">
        <v>2474</v>
      </c>
      <c r="G2" s="301" t="s">
        <v>2475</v>
      </c>
      <c r="H2" s="301" t="s">
        <v>2476</v>
      </c>
      <c r="I2" s="301" t="s">
        <v>2477</v>
      </c>
      <c r="J2" t="s">
        <v>2478</v>
      </c>
      <c r="K2" t="s">
        <v>2479</v>
      </c>
      <c r="L2" t="s">
        <v>2480</v>
      </c>
      <c r="M2" t="s">
        <v>3190</v>
      </c>
      <c r="N2" s="301" t="s">
        <v>2481</v>
      </c>
      <c r="O2" s="301" t="s">
        <v>2482</v>
      </c>
      <c r="P2" s="301" t="s">
        <v>2484</v>
      </c>
      <c r="Q2" s="301" t="s">
        <v>2485</v>
      </c>
      <c r="R2" s="301" t="s">
        <v>2595</v>
      </c>
      <c r="S2" t="s">
        <v>2486</v>
      </c>
      <c r="T2" t="s">
        <v>2487</v>
      </c>
      <c r="U2" t="s">
        <v>2488</v>
      </c>
      <c r="V2" t="s">
        <v>2489</v>
      </c>
      <c r="W2" s="301" t="s">
        <v>2491</v>
      </c>
      <c r="X2" s="301" t="s">
        <v>2492</v>
      </c>
      <c r="Y2" s="301" t="s">
        <v>2493</v>
      </c>
      <c r="Z2" s="301" t="s">
        <v>2811</v>
      </c>
      <c r="AA2" s="301" t="s">
        <v>2494</v>
      </c>
      <c r="AB2" s="301" t="s">
        <v>2495</v>
      </c>
      <c r="AC2" t="s">
        <v>2496</v>
      </c>
      <c r="AD2" t="s">
        <v>2497</v>
      </c>
      <c r="AE2" t="s">
        <v>2498</v>
      </c>
      <c r="AF2" t="s">
        <v>2499</v>
      </c>
      <c r="AG2" t="s">
        <v>2500</v>
      </c>
      <c r="AH2" t="s">
        <v>2596</v>
      </c>
      <c r="AI2" t="s">
        <v>2597</v>
      </c>
      <c r="AJ2" t="s">
        <v>2598</v>
      </c>
      <c r="AK2" t="s">
        <v>2501</v>
      </c>
      <c r="AL2" t="s">
        <v>2599</v>
      </c>
    </row>
    <row r="3" spans="1:44" ht="14.4" thickBot="1" x14ac:dyDescent="0.3">
      <c r="A3" s="223"/>
      <c r="B3" s="223"/>
      <c r="E3" t="s">
        <v>2502</v>
      </c>
      <c r="F3" s="301">
        <v>73009040.700000003</v>
      </c>
      <c r="G3" s="301">
        <v>2053645.87</v>
      </c>
      <c r="H3" s="301">
        <v>9761103.8699999992</v>
      </c>
      <c r="I3" s="301">
        <v>0</v>
      </c>
      <c r="J3">
        <v>121666439.28</v>
      </c>
      <c r="K3">
        <v>34738776.420000002</v>
      </c>
      <c r="L3">
        <v>0</v>
      </c>
      <c r="M3">
        <v>0</v>
      </c>
      <c r="N3" s="301">
        <v>474016.45</v>
      </c>
      <c r="O3" s="301">
        <v>78200</v>
      </c>
      <c r="P3" s="301">
        <v>3108003.35</v>
      </c>
      <c r="Q3" s="301">
        <v>179984.38</v>
      </c>
      <c r="R3" s="301">
        <v>0</v>
      </c>
      <c r="S3">
        <v>5362836.18</v>
      </c>
      <c r="T3">
        <v>4031672.02</v>
      </c>
      <c r="U3">
        <v>14214466.52</v>
      </c>
      <c r="V3">
        <v>213131610.75</v>
      </c>
      <c r="W3" s="301">
        <v>38542535.560000002</v>
      </c>
      <c r="X3" s="301">
        <v>676523.36</v>
      </c>
      <c r="Y3" s="301">
        <v>4799.1499999999996</v>
      </c>
      <c r="Z3" s="301">
        <v>2130</v>
      </c>
      <c r="AA3" s="301">
        <v>47136884.549999997</v>
      </c>
      <c r="AB3" s="301">
        <v>4922961</v>
      </c>
      <c r="AC3">
        <v>54593808.530000001</v>
      </c>
      <c r="AD3">
        <v>41894</v>
      </c>
      <c r="AE3">
        <v>63050</v>
      </c>
      <c r="AF3">
        <v>15246624.880000001</v>
      </c>
      <c r="AG3">
        <v>8289916.1299999999</v>
      </c>
      <c r="AH3">
        <v>161630</v>
      </c>
      <c r="AI3">
        <v>6950</v>
      </c>
      <c r="AJ3">
        <v>-295</v>
      </c>
      <c r="AK3">
        <v>874071.55</v>
      </c>
      <c r="AL3">
        <v>0</v>
      </c>
      <c r="AM3" s="72">
        <f t="shared" ref="AM3:AR3" si="0">SUM(AM4:AM130)</f>
        <v>84823790.439999998</v>
      </c>
      <c r="AN3" s="50">
        <f t="shared" si="0"/>
        <v>3840204.1799999992</v>
      </c>
      <c r="AO3" s="51">
        <f t="shared" si="0"/>
        <v>80983586.26000005</v>
      </c>
      <c r="AP3" s="48">
        <f t="shared" si="0"/>
        <v>91285833.620000005</v>
      </c>
      <c r="AQ3" s="47">
        <f t="shared" si="0"/>
        <v>79277650.090000004</v>
      </c>
      <c r="AR3" s="56">
        <f t="shared" si="0"/>
        <v>12008183.530000001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671</v>
      </c>
      <c r="E4" t="s">
        <v>2812</v>
      </c>
      <c r="F4" s="301">
        <v>395921.45</v>
      </c>
      <c r="G4" s="301">
        <v>0</v>
      </c>
      <c r="H4" s="301">
        <v>94587.67</v>
      </c>
      <c r="J4">
        <v>4425506.74</v>
      </c>
      <c r="K4">
        <v>712905.19</v>
      </c>
      <c r="Q4" s="301">
        <v>2163.09</v>
      </c>
      <c r="S4">
        <v>829859</v>
      </c>
      <c r="U4">
        <v>3601634.78</v>
      </c>
      <c r="V4">
        <v>1723269</v>
      </c>
      <c r="W4" s="301">
        <v>246313.52</v>
      </c>
      <c r="AA4" s="301">
        <v>502878</v>
      </c>
      <c r="AB4" s="301">
        <v>443560</v>
      </c>
      <c r="AC4">
        <v>690917</v>
      </c>
      <c r="AF4">
        <v>174105.91</v>
      </c>
      <c r="AG4">
        <v>134550.43</v>
      </c>
      <c r="AK4">
        <v>483208</v>
      </c>
      <c r="AM4" s="72">
        <f>SUM(F4:I4)</f>
        <v>490509.12</v>
      </c>
      <c r="AN4" s="50">
        <f>SUM(N4:R4)</f>
        <v>2163.09</v>
      </c>
      <c r="AO4" s="51">
        <f>AM4-AN4</f>
        <v>488346.02999999997</v>
      </c>
      <c r="AP4" s="48">
        <f>SUM(W4:AB4)</f>
        <v>1192751.52</v>
      </c>
      <c r="AQ4" s="47">
        <f>SUM(AC4:AL4)</f>
        <v>1482781.34</v>
      </c>
      <c r="AR4" s="56">
        <f>AP4-AQ4</f>
        <v>-290029.82000000007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672</v>
      </c>
      <c r="E5" t="s">
        <v>2813</v>
      </c>
      <c r="F5" s="301">
        <v>108199.15</v>
      </c>
      <c r="G5" s="301">
        <v>16999.400000000001</v>
      </c>
      <c r="H5" s="301">
        <v>111188.21</v>
      </c>
      <c r="J5">
        <v>468630.45</v>
      </c>
      <c r="K5">
        <v>174956.48</v>
      </c>
      <c r="Q5" s="301">
        <v>1121.55</v>
      </c>
      <c r="U5">
        <v>-792886.57</v>
      </c>
      <c r="V5">
        <v>1740746.12</v>
      </c>
      <c r="W5" s="301">
        <v>102956.19</v>
      </c>
      <c r="AA5" s="301">
        <v>373865</v>
      </c>
      <c r="AB5" s="301">
        <v>85400</v>
      </c>
      <c r="AC5">
        <v>407473</v>
      </c>
      <c r="AF5">
        <v>98710.61</v>
      </c>
      <c r="AG5">
        <v>41933.300000000003</v>
      </c>
      <c r="AM5" s="72">
        <f t="shared" ref="AM5:AM68" si="1">SUM(F5:I5)</f>
        <v>236386.76</v>
      </c>
      <c r="AN5" s="50">
        <f t="shared" ref="AN5:AN68" si="2">SUM(N5:R5)</f>
        <v>1121.55</v>
      </c>
      <c r="AO5" s="51">
        <f t="shared" ref="AO5:AO68" si="3">AM5-AN5</f>
        <v>235265.21000000002</v>
      </c>
      <c r="AP5" s="48">
        <f t="shared" ref="AP5:AP68" si="4">SUM(W5:AB5)</f>
        <v>562221.18999999994</v>
      </c>
      <c r="AQ5" s="47">
        <f t="shared" ref="AQ5:AQ68" si="5">SUM(AC5:AL5)</f>
        <v>548116.91</v>
      </c>
      <c r="AR5" s="56">
        <f t="shared" ref="AR5:AR68" si="6">AP5-AQ5</f>
        <v>14104.279999999912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673</v>
      </c>
      <c r="E6" t="s">
        <v>2814</v>
      </c>
      <c r="F6" s="301">
        <v>437468.79</v>
      </c>
      <c r="G6" s="301">
        <v>4985</v>
      </c>
      <c r="H6" s="301">
        <v>132714.6</v>
      </c>
      <c r="J6">
        <v>532371.43000000005</v>
      </c>
      <c r="K6">
        <v>74624.740000000005</v>
      </c>
      <c r="N6" s="301">
        <v>0</v>
      </c>
      <c r="P6" s="301">
        <v>172427</v>
      </c>
      <c r="Q6" s="301">
        <v>1890.57</v>
      </c>
      <c r="S6">
        <v>89300</v>
      </c>
      <c r="U6">
        <v>-819550.85</v>
      </c>
      <c r="V6">
        <v>2169071.4500000002</v>
      </c>
      <c r="W6" s="301">
        <v>454031.89</v>
      </c>
      <c r="X6" s="301">
        <v>2400</v>
      </c>
      <c r="Z6" s="301">
        <v>395</v>
      </c>
      <c r="AA6" s="301">
        <v>396445</v>
      </c>
      <c r="AB6" s="301">
        <v>281450</v>
      </c>
      <c r="AC6">
        <v>624279</v>
      </c>
      <c r="AF6">
        <v>603185.6</v>
      </c>
      <c r="AG6">
        <v>35971.1</v>
      </c>
      <c r="AK6">
        <v>14134.5</v>
      </c>
      <c r="AM6" s="72">
        <f t="shared" si="1"/>
        <v>575168.39</v>
      </c>
      <c r="AN6" s="50">
        <f t="shared" si="2"/>
        <v>174317.57</v>
      </c>
      <c r="AO6" s="51">
        <f t="shared" si="3"/>
        <v>400850.82</v>
      </c>
      <c r="AP6" s="48">
        <f t="shared" si="4"/>
        <v>1134721.8900000001</v>
      </c>
      <c r="AQ6" s="47">
        <f t="shared" si="5"/>
        <v>1277570.2000000002</v>
      </c>
      <c r="AR6" s="56">
        <f t="shared" si="6"/>
        <v>-142848.31000000006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674</v>
      </c>
      <c r="E7" t="s">
        <v>2815</v>
      </c>
      <c r="F7" s="301">
        <v>452752.37</v>
      </c>
      <c r="G7" s="301">
        <v>415</v>
      </c>
      <c r="H7" s="301">
        <v>138772.39000000001</v>
      </c>
      <c r="J7">
        <v>323606.58</v>
      </c>
      <c r="K7">
        <v>129152.77</v>
      </c>
      <c r="Q7" s="301">
        <v>35</v>
      </c>
      <c r="U7">
        <v>936241.26</v>
      </c>
      <c r="V7">
        <v>235221.96</v>
      </c>
      <c r="W7" s="301">
        <v>91139.4</v>
      </c>
      <c r="AA7" s="301">
        <v>394639</v>
      </c>
      <c r="AB7" s="301">
        <v>25400</v>
      </c>
      <c r="AC7">
        <v>412169</v>
      </c>
      <c r="AF7">
        <v>98924.86</v>
      </c>
      <c r="AG7">
        <v>38593.65</v>
      </c>
      <c r="AM7" s="72">
        <f t="shared" si="1"/>
        <v>591939.76</v>
      </c>
      <c r="AN7" s="50">
        <f t="shared" si="2"/>
        <v>35</v>
      </c>
      <c r="AO7" s="51">
        <f t="shared" si="3"/>
        <v>591904.76</v>
      </c>
      <c r="AP7" s="48">
        <f t="shared" si="4"/>
        <v>511178.4</v>
      </c>
      <c r="AQ7" s="47">
        <f t="shared" si="5"/>
        <v>549687.51</v>
      </c>
      <c r="AR7" s="56">
        <f t="shared" si="6"/>
        <v>-38509.109999999986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675</v>
      </c>
      <c r="E8" t="s">
        <v>2816</v>
      </c>
      <c r="F8" s="301">
        <v>196635.38</v>
      </c>
      <c r="G8" s="301">
        <v>4949</v>
      </c>
      <c r="H8" s="301">
        <v>26614.05</v>
      </c>
      <c r="J8">
        <v>633261.4</v>
      </c>
      <c r="K8">
        <v>429383.67</v>
      </c>
      <c r="Q8" s="301">
        <v>3</v>
      </c>
      <c r="S8">
        <v>870</v>
      </c>
      <c r="U8">
        <v>-405770.32</v>
      </c>
      <c r="V8">
        <v>1649277.25</v>
      </c>
      <c r="W8" s="301">
        <v>226617.31</v>
      </c>
      <c r="X8" s="301">
        <v>50100</v>
      </c>
      <c r="AA8" s="301">
        <v>273645.09999999998</v>
      </c>
      <c r="AB8" s="301">
        <v>120960</v>
      </c>
      <c r="AC8">
        <v>322449.09999999998</v>
      </c>
      <c r="AF8">
        <v>174356.44</v>
      </c>
      <c r="AG8">
        <v>39643.300000000003</v>
      </c>
      <c r="AM8" s="72">
        <f t="shared" si="1"/>
        <v>228198.43</v>
      </c>
      <c r="AN8" s="50">
        <f t="shared" si="2"/>
        <v>3</v>
      </c>
      <c r="AO8" s="51">
        <f t="shared" si="3"/>
        <v>228195.43</v>
      </c>
      <c r="AP8" s="48">
        <f t="shared" si="4"/>
        <v>671322.40999999992</v>
      </c>
      <c r="AQ8" s="47">
        <f t="shared" si="5"/>
        <v>536448.84</v>
      </c>
      <c r="AR8" s="56">
        <f t="shared" si="6"/>
        <v>134873.56999999995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676</v>
      </c>
      <c r="E9" t="s">
        <v>2817</v>
      </c>
      <c r="F9" s="301">
        <v>706201.74</v>
      </c>
      <c r="G9" s="301">
        <v>4853</v>
      </c>
      <c r="H9" s="301">
        <v>105009.34</v>
      </c>
      <c r="J9">
        <v>264115.77</v>
      </c>
      <c r="K9">
        <v>205485.42</v>
      </c>
      <c r="Q9" s="301">
        <v>0</v>
      </c>
      <c r="U9">
        <v>226624.73</v>
      </c>
      <c r="V9">
        <v>991159.3</v>
      </c>
      <c r="W9" s="301">
        <v>284203.83</v>
      </c>
      <c r="AA9" s="301">
        <v>379259.4</v>
      </c>
      <c r="AB9" s="301">
        <v>163250</v>
      </c>
      <c r="AC9">
        <v>445835.4</v>
      </c>
      <c r="AF9">
        <v>77847.520000000004</v>
      </c>
      <c r="AG9">
        <v>32749.07</v>
      </c>
      <c r="AM9" s="72">
        <f t="shared" si="1"/>
        <v>816064.08</v>
      </c>
      <c r="AN9" s="50">
        <f t="shared" si="2"/>
        <v>0</v>
      </c>
      <c r="AO9" s="51">
        <f t="shared" si="3"/>
        <v>816064.08</v>
      </c>
      <c r="AP9" s="48">
        <f t="shared" si="4"/>
        <v>826713.23</v>
      </c>
      <c r="AQ9" s="47">
        <f t="shared" si="5"/>
        <v>556431.99</v>
      </c>
      <c r="AR9" s="56">
        <f t="shared" si="6"/>
        <v>270281.24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677</v>
      </c>
      <c r="E10" t="s">
        <v>2818</v>
      </c>
      <c r="F10" s="301">
        <v>606281.25</v>
      </c>
      <c r="G10" s="301">
        <v>4337</v>
      </c>
      <c r="H10" s="301">
        <v>126932.66</v>
      </c>
      <c r="J10">
        <v>775285.32</v>
      </c>
      <c r="K10">
        <v>20</v>
      </c>
      <c r="Q10" s="301">
        <v>1</v>
      </c>
      <c r="S10">
        <v>300900</v>
      </c>
      <c r="U10">
        <v>954778.52</v>
      </c>
      <c r="V10">
        <v>169383.81</v>
      </c>
      <c r="W10" s="301">
        <v>224600.33</v>
      </c>
      <c r="AA10" s="301">
        <v>634345.62</v>
      </c>
      <c r="AB10" s="301">
        <v>73600</v>
      </c>
      <c r="AC10">
        <v>653545.62</v>
      </c>
      <c r="AF10">
        <v>118833.76</v>
      </c>
      <c r="AG10">
        <v>16514.02</v>
      </c>
      <c r="AM10" s="72">
        <f t="shared" si="1"/>
        <v>737550.91</v>
      </c>
      <c r="AN10" s="50">
        <f t="shared" si="2"/>
        <v>1</v>
      </c>
      <c r="AO10" s="51">
        <f t="shared" si="3"/>
        <v>737549.91</v>
      </c>
      <c r="AP10" s="48">
        <f t="shared" si="4"/>
        <v>932545.95</v>
      </c>
      <c r="AQ10" s="47">
        <f t="shared" si="5"/>
        <v>788893.4</v>
      </c>
      <c r="AR10" s="56">
        <f t="shared" si="6"/>
        <v>143652.54999999993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678</v>
      </c>
      <c r="E11" t="s">
        <v>2819</v>
      </c>
      <c r="F11" s="301">
        <v>2261159.77</v>
      </c>
      <c r="G11" s="301">
        <v>45676</v>
      </c>
      <c r="H11" s="301">
        <v>74198.41</v>
      </c>
      <c r="J11">
        <v>743965.35</v>
      </c>
      <c r="K11">
        <v>795827.56</v>
      </c>
      <c r="N11" s="301">
        <v>0</v>
      </c>
      <c r="Q11" s="301">
        <v>297.29000000000002</v>
      </c>
      <c r="S11">
        <v>311100</v>
      </c>
      <c r="U11">
        <v>2051169.36</v>
      </c>
      <c r="V11">
        <v>668274.24</v>
      </c>
      <c r="W11" s="301">
        <v>1236304.96</v>
      </c>
      <c r="X11" s="301">
        <v>1500</v>
      </c>
      <c r="AA11" s="301">
        <v>773766</v>
      </c>
      <c r="AB11" s="301">
        <v>318976</v>
      </c>
      <c r="AC11">
        <v>891924</v>
      </c>
      <c r="AF11">
        <v>150802.07999999999</v>
      </c>
      <c r="AG11">
        <v>110146.68</v>
      </c>
      <c r="AM11" s="72">
        <f t="shared" si="1"/>
        <v>2381034.1800000002</v>
      </c>
      <c r="AN11" s="50">
        <f t="shared" si="2"/>
        <v>297.29000000000002</v>
      </c>
      <c r="AO11" s="51">
        <f t="shared" si="3"/>
        <v>2380736.89</v>
      </c>
      <c r="AP11" s="48">
        <f t="shared" si="4"/>
        <v>2330546.96</v>
      </c>
      <c r="AQ11" s="47">
        <f t="shared" si="5"/>
        <v>1152872.76</v>
      </c>
      <c r="AR11" s="56">
        <f t="shared" si="6"/>
        <v>1177674.2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679</v>
      </c>
      <c r="E12" t="s">
        <v>2820</v>
      </c>
      <c r="F12" s="301">
        <v>604737.12</v>
      </c>
      <c r="G12" s="301">
        <v>6172</v>
      </c>
      <c r="H12" s="301">
        <v>69205.820000000007</v>
      </c>
      <c r="J12">
        <v>871015.96</v>
      </c>
      <c r="K12">
        <v>215959.76</v>
      </c>
      <c r="Q12" s="301">
        <v>5.3</v>
      </c>
      <c r="S12">
        <v>16750</v>
      </c>
      <c r="U12">
        <v>-285552.69</v>
      </c>
      <c r="V12">
        <v>2102009.77</v>
      </c>
      <c r="W12" s="301">
        <v>123309.59</v>
      </c>
      <c r="AA12" s="301">
        <v>643686</v>
      </c>
      <c r="AB12" s="301">
        <v>146942</v>
      </c>
      <c r="AC12">
        <v>717101</v>
      </c>
      <c r="AF12">
        <v>84988.32</v>
      </c>
      <c r="AG12">
        <v>48329.99</v>
      </c>
      <c r="AK12">
        <v>3040</v>
      </c>
      <c r="AM12" s="72">
        <f t="shared" si="1"/>
        <v>680114.94</v>
      </c>
      <c r="AN12" s="50">
        <f t="shared" si="2"/>
        <v>5.3</v>
      </c>
      <c r="AO12" s="51">
        <f t="shared" si="3"/>
        <v>680109.6399999999</v>
      </c>
      <c r="AP12" s="48">
        <f t="shared" si="4"/>
        <v>913937.59</v>
      </c>
      <c r="AQ12" s="47">
        <f t="shared" si="5"/>
        <v>853459.31</v>
      </c>
      <c r="AR12" s="56">
        <f t="shared" si="6"/>
        <v>60478.279999999912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680</v>
      </c>
      <c r="E13" t="s">
        <v>2821</v>
      </c>
      <c r="F13" s="301">
        <v>933354.26</v>
      </c>
      <c r="G13" s="301">
        <v>9878.75</v>
      </c>
      <c r="H13" s="301">
        <v>93797.16</v>
      </c>
      <c r="J13">
        <v>1062961.24</v>
      </c>
      <c r="K13">
        <v>182652.72</v>
      </c>
      <c r="Q13" s="301">
        <v>0</v>
      </c>
      <c r="S13">
        <v>47411.5</v>
      </c>
      <c r="U13">
        <v>840058.51</v>
      </c>
      <c r="V13">
        <v>1442563.02</v>
      </c>
      <c r="W13" s="301">
        <v>246315.1</v>
      </c>
      <c r="AA13" s="301">
        <v>466560.5</v>
      </c>
      <c r="AB13" s="301">
        <v>219675</v>
      </c>
      <c r="AC13">
        <v>489671.5</v>
      </c>
      <c r="AF13">
        <v>171264.82</v>
      </c>
      <c r="AG13">
        <v>50374.18</v>
      </c>
      <c r="AM13" s="72">
        <f t="shared" si="1"/>
        <v>1037030.17</v>
      </c>
      <c r="AN13" s="50">
        <f t="shared" si="2"/>
        <v>0</v>
      </c>
      <c r="AO13" s="51">
        <f t="shared" si="3"/>
        <v>1037030.17</v>
      </c>
      <c r="AP13" s="48">
        <f t="shared" si="4"/>
        <v>932550.6</v>
      </c>
      <c r="AQ13" s="47">
        <f t="shared" si="5"/>
        <v>711310.50000000012</v>
      </c>
      <c r="AR13" s="56">
        <f t="shared" si="6"/>
        <v>221240.09999999986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681</v>
      </c>
      <c r="E14" t="s">
        <v>2822</v>
      </c>
      <c r="F14" s="301">
        <v>88530.74</v>
      </c>
      <c r="G14" s="301">
        <v>4228.5</v>
      </c>
      <c r="H14" s="301">
        <v>50194.23</v>
      </c>
      <c r="J14">
        <v>873321.83</v>
      </c>
      <c r="K14">
        <v>68204.42</v>
      </c>
      <c r="P14" s="301">
        <v>10200</v>
      </c>
      <c r="Q14" s="301">
        <v>0</v>
      </c>
      <c r="S14">
        <v>10200</v>
      </c>
      <c r="U14">
        <v>678117.37</v>
      </c>
      <c r="V14">
        <v>484200</v>
      </c>
      <c r="W14" s="301">
        <v>91604.03</v>
      </c>
      <c r="Z14" s="301">
        <v>30</v>
      </c>
      <c r="AA14" s="301">
        <v>580837.5</v>
      </c>
      <c r="AB14" s="301">
        <v>77800</v>
      </c>
      <c r="AC14">
        <v>600837.5</v>
      </c>
      <c r="AF14">
        <v>100815.67</v>
      </c>
      <c r="AG14">
        <v>31877.05</v>
      </c>
      <c r="AM14" s="72">
        <f t="shared" si="1"/>
        <v>142953.47</v>
      </c>
      <c r="AN14" s="50">
        <f t="shared" si="2"/>
        <v>10200</v>
      </c>
      <c r="AO14" s="51">
        <f t="shared" si="3"/>
        <v>132753.47</v>
      </c>
      <c r="AP14" s="48">
        <f t="shared" si="4"/>
        <v>750271.53</v>
      </c>
      <c r="AQ14" s="47">
        <f t="shared" si="5"/>
        <v>733530.22000000009</v>
      </c>
      <c r="AR14" s="56">
        <f t="shared" si="6"/>
        <v>16741.309999999939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682</v>
      </c>
      <c r="E15" t="s">
        <v>2823</v>
      </c>
      <c r="F15" s="301">
        <v>1112073.94</v>
      </c>
      <c r="G15" s="301">
        <v>8070</v>
      </c>
      <c r="H15" s="301">
        <v>88058.53</v>
      </c>
      <c r="J15">
        <v>502105.02</v>
      </c>
      <c r="K15">
        <v>135876.60999999999</v>
      </c>
      <c r="P15" s="301">
        <v>90000</v>
      </c>
      <c r="Q15" s="301">
        <v>371.61</v>
      </c>
      <c r="S15">
        <v>133635</v>
      </c>
      <c r="U15">
        <v>-171576.94</v>
      </c>
      <c r="V15">
        <v>1884119.29</v>
      </c>
      <c r="W15" s="301">
        <v>271585.75</v>
      </c>
      <c r="Z15" s="301">
        <v>235</v>
      </c>
      <c r="AA15" s="301">
        <v>606630</v>
      </c>
      <c r="AB15" s="301">
        <v>300100</v>
      </c>
      <c r="AC15">
        <v>697253</v>
      </c>
      <c r="AE15">
        <v>20400</v>
      </c>
      <c r="AF15">
        <v>325909.56</v>
      </c>
      <c r="AG15">
        <v>37350.160000000003</v>
      </c>
      <c r="AM15" s="72">
        <f t="shared" si="1"/>
        <v>1208202.47</v>
      </c>
      <c r="AN15" s="50">
        <f t="shared" si="2"/>
        <v>90371.61</v>
      </c>
      <c r="AO15" s="51">
        <f t="shared" si="3"/>
        <v>1117830.8599999999</v>
      </c>
      <c r="AP15" s="48">
        <f t="shared" si="4"/>
        <v>1178550.75</v>
      </c>
      <c r="AQ15" s="47">
        <f t="shared" si="5"/>
        <v>1080912.72</v>
      </c>
      <c r="AR15" s="56">
        <f t="shared" si="6"/>
        <v>97638.030000000028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683</v>
      </c>
      <c r="E16" t="s">
        <v>2824</v>
      </c>
      <c r="F16" s="301">
        <v>350865.83</v>
      </c>
      <c r="G16" s="301">
        <v>0</v>
      </c>
      <c r="H16" s="301">
        <v>104016.02</v>
      </c>
      <c r="J16">
        <v>567954.63</v>
      </c>
      <c r="K16">
        <v>204042.08</v>
      </c>
      <c r="Q16" s="301">
        <v>4</v>
      </c>
      <c r="U16">
        <v>-1191644.3899999999</v>
      </c>
      <c r="V16">
        <v>2403607</v>
      </c>
      <c r="W16" s="301">
        <v>200138.75</v>
      </c>
      <c r="AA16" s="301">
        <v>728917.5</v>
      </c>
      <c r="AB16" s="301">
        <v>117000</v>
      </c>
      <c r="AC16">
        <v>755017.5</v>
      </c>
      <c r="AF16">
        <v>115292.37</v>
      </c>
      <c r="AG16">
        <v>43280.07</v>
      </c>
      <c r="AM16" s="72">
        <f t="shared" si="1"/>
        <v>454881.85000000003</v>
      </c>
      <c r="AN16" s="50">
        <f t="shared" si="2"/>
        <v>4</v>
      </c>
      <c r="AO16" s="51">
        <f t="shared" si="3"/>
        <v>454877.85000000003</v>
      </c>
      <c r="AP16" s="48">
        <f t="shared" si="4"/>
        <v>1046056.25</v>
      </c>
      <c r="AQ16" s="47">
        <f t="shared" si="5"/>
        <v>913589.94</v>
      </c>
      <c r="AR16" s="56">
        <f t="shared" si="6"/>
        <v>132466.31000000006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684</v>
      </c>
      <c r="E17" t="s">
        <v>2825</v>
      </c>
      <c r="F17" s="301">
        <v>691846.74</v>
      </c>
      <c r="G17" s="301">
        <v>0</v>
      </c>
      <c r="H17" s="301">
        <v>256164.83</v>
      </c>
      <c r="J17">
        <v>314628.19</v>
      </c>
      <c r="K17">
        <v>314280.90999999997</v>
      </c>
      <c r="N17" s="301">
        <v>8000</v>
      </c>
      <c r="Q17" s="301">
        <v>-729.85</v>
      </c>
      <c r="U17">
        <v>-964236.3</v>
      </c>
      <c r="V17">
        <v>2696435.34</v>
      </c>
      <c r="W17" s="301">
        <v>186686.76</v>
      </c>
      <c r="AA17" s="301">
        <v>768229.5</v>
      </c>
      <c r="AB17" s="301">
        <v>60800</v>
      </c>
      <c r="AC17">
        <v>819271.5</v>
      </c>
      <c r="AF17">
        <v>174484.26</v>
      </c>
      <c r="AG17">
        <v>52275.74</v>
      </c>
      <c r="AK17">
        <v>13290.5</v>
      </c>
      <c r="AM17" s="72">
        <f t="shared" si="1"/>
        <v>948011.57</v>
      </c>
      <c r="AN17" s="50">
        <f t="shared" si="2"/>
        <v>7270.15</v>
      </c>
      <c r="AO17" s="51">
        <f t="shared" si="3"/>
        <v>940741.41999999993</v>
      </c>
      <c r="AP17" s="48">
        <f t="shared" si="4"/>
        <v>1015716.26</v>
      </c>
      <c r="AQ17" s="47">
        <f t="shared" si="5"/>
        <v>1059322</v>
      </c>
      <c r="AR17" s="56">
        <f t="shared" si="6"/>
        <v>-43605.739999999991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685</v>
      </c>
      <c r="E18" t="s">
        <v>2826</v>
      </c>
      <c r="F18" s="301">
        <v>988422.73</v>
      </c>
      <c r="G18" s="301">
        <v>4980</v>
      </c>
      <c r="H18" s="301">
        <v>89051.85</v>
      </c>
      <c r="J18">
        <v>694288.7</v>
      </c>
      <c r="K18">
        <v>216341.53</v>
      </c>
      <c r="N18" s="301">
        <v>0</v>
      </c>
      <c r="Q18" s="301">
        <v>18.25</v>
      </c>
      <c r="U18">
        <v>-585181.96</v>
      </c>
      <c r="V18">
        <v>2510757.66</v>
      </c>
      <c r="W18" s="301">
        <v>309088.25</v>
      </c>
      <c r="AA18" s="301">
        <v>732753.92000000004</v>
      </c>
      <c r="AB18" s="301">
        <v>294855</v>
      </c>
      <c r="AC18">
        <v>837233.92</v>
      </c>
      <c r="AF18">
        <v>155704.72</v>
      </c>
      <c r="AG18">
        <v>77332.67</v>
      </c>
      <c r="AM18" s="72">
        <f t="shared" si="1"/>
        <v>1082454.58</v>
      </c>
      <c r="AN18" s="50">
        <f t="shared" si="2"/>
        <v>18.25</v>
      </c>
      <c r="AO18" s="51">
        <f t="shared" si="3"/>
        <v>1082436.33</v>
      </c>
      <c r="AP18" s="48">
        <f t="shared" si="4"/>
        <v>1336697.17</v>
      </c>
      <c r="AQ18" s="47">
        <f t="shared" si="5"/>
        <v>1070271.31</v>
      </c>
      <c r="AR18" s="56">
        <f t="shared" si="6"/>
        <v>266425.85999999987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686</v>
      </c>
      <c r="E19" t="s">
        <v>2827</v>
      </c>
      <c r="F19" s="301">
        <v>397105.52</v>
      </c>
      <c r="G19" s="301">
        <v>0</v>
      </c>
      <c r="H19" s="301">
        <v>55090.63</v>
      </c>
      <c r="J19">
        <v>3326159.3</v>
      </c>
      <c r="K19">
        <v>707796.08</v>
      </c>
      <c r="N19" s="301">
        <v>0</v>
      </c>
      <c r="P19" s="301">
        <v>53875</v>
      </c>
      <c r="Q19" s="301">
        <v>2029.01</v>
      </c>
      <c r="S19">
        <v>80000</v>
      </c>
      <c r="U19">
        <v>3757993.34</v>
      </c>
      <c r="V19">
        <v>684118.79</v>
      </c>
      <c r="W19" s="301">
        <v>255573.18</v>
      </c>
      <c r="AA19" s="301">
        <v>362714.5</v>
      </c>
      <c r="AB19" s="301">
        <v>58400</v>
      </c>
      <c r="AC19">
        <v>395698.5</v>
      </c>
      <c r="AF19">
        <v>141723.1</v>
      </c>
      <c r="AG19">
        <v>154030.69</v>
      </c>
      <c r="AM19" s="72">
        <f t="shared" si="1"/>
        <v>452196.15</v>
      </c>
      <c r="AN19" s="50">
        <f t="shared" si="2"/>
        <v>55904.01</v>
      </c>
      <c r="AO19" s="51">
        <f t="shared" si="3"/>
        <v>396292.14</v>
      </c>
      <c r="AP19" s="48">
        <f t="shared" si="4"/>
        <v>676687.67999999993</v>
      </c>
      <c r="AQ19" s="47">
        <f t="shared" si="5"/>
        <v>691452.29</v>
      </c>
      <c r="AR19" s="56">
        <f t="shared" si="6"/>
        <v>-14764.610000000102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687</v>
      </c>
      <c r="E20" t="s">
        <v>2828</v>
      </c>
      <c r="F20" s="301">
        <v>402946.95</v>
      </c>
      <c r="G20" s="301">
        <v>2130</v>
      </c>
      <c r="H20" s="301">
        <v>101916.15</v>
      </c>
      <c r="J20">
        <v>1424657.81</v>
      </c>
      <c r="K20">
        <v>225750.46</v>
      </c>
      <c r="P20" s="301">
        <v>13200</v>
      </c>
      <c r="Q20" s="301">
        <v>1</v>
      </c>
      <c r="U20">
        <v>1298353.95</v>
      </c>
      <c r="V20">
        <v>865361.67</v>
      </c>
      <c r="W20" s="301">
        <v>162574.29</v>
      </c>
      <c r="AA20" s="301">
        <v>466890</v>
      </c>
      <c r="AB20" s="301">
        <v>70640</v>
      </c>
      <c r="AC20">
        <v>537674</v>
      </c>
      <c r="AF20">
        <v>80672.350000000006</v>
      </c>
      <c r="AG20">
        <v>44873.64</v>
      </c>
      <c r="AM20" s="72">
        <f t="shared" si="1"/>
        <v>506993.1</v>
      </c>
      <c r="AN20" s="50">
        <f t="shared" si="2"/>
        <v>13201</v>
      </c>
      <c r="AO20" s="51">
        <f t="shared" si="3"/>
        <v>493792.1</v>
      </c>
      <c r="AP20" s="48">
        <f t="shared" si="4"/>
        <v>700104.29</v>
      </c>
      <c r="AQ20" s="47">
        <f t="shared" si="5"/>
        <v>663219.99</v>
      </c>
      <c r="AR20" s="56">
        <f t="shared" si="6"/>
        <v>36884.300000000047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688</v>
      </c>
      <c r="E21" t="s">
        <v>2829</v>
      </c>
      <c r="F21" s="301">
        <v>475266.29</v>
      </c>
      <c r="G21" s="301">
        <v>7352.75</v>
      </c>
      <c r="H21" s="301">
        <v>49108.12</v>
      </c>
      <c r="J21">
        <v>388118.08</v>
      </c>
      <c r="K21">
        <v>156143.84</v>
      </c>
      <c r="N21" s="301">
        <v>0</v>
      </c>
      <c r="P21" s="301">
        <v>6400</v>
      </c>
      <c r="Q21" s="301">
        <v>0</v>
      </c>
      <c r="U21">
        <v>-561323.48</v>
      </c>
      <c r="V21">
        <v>1709584.67</v>
      </c>
      <c r="W21" s="301">
        <v>97296.19</v>
      </c>
      <c r="AA21" s="301">
        <v>201271</v>
      </c>
      <c r="AB21" s="301">
        <v>41900</v>
      </c>
      <c r="AC21">
        <v>241254</v>
      </c>
      <c r="AF21">
        <v>68525.98</v>
      </c>
      <c r="AG21">
        <v>58309.32</v>
      </c>
      <c r="AM21" s="72">
        <f t="shared" si="1"/>
        <v>531727.16</v>
      </c>
      <c r="AN21" s="50">
        <f t="shared" si="2"/>
        <v>6400</v>
      </c>
      <c r="AO21" s="51">
        <f t="shared" si="3"/>
        <v>525327.16</v>
      </c>
      <c r="AP21" s="48">
        <f t="shared" si="4"/>
        <v>340467.19</v>
      </c>
      <c r="AQ21" s="47">
        <f t="shared" si="5"/>
        <v>368089.3</v>
      </c>
      <c r="AR21" s="56">
        <f t="shared" si="6"/>
        <v>-27622.109999999986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689</v>
      </c>
      <c r="E22" t="s">
        <v>2933</v>
      </c>
      <c r="F22" s="301">
        <v>392573.92</v>
      </c>
      <c r="G22" s="301">
        <v>22067.25</v>
      </c>
      <c r="H22" s="301">
        <v>124204.39</v>
      </c>
      <c r="J22">
        <v>511282.35</v>
      </c>
      <c r="K22">
        <v>268045.43</v>
      </c>
      <c r="Q22" s="301">
        <v>3</v>
      </c>
      <c r="U22">
        <v>-985811.42</v>
      </c>
      <c r="V22">
        <v>2287426.9300000002</v>
      </c>
      <c r="W22" s="301">
        <v>205985.79</v>
      </c>
      <c r="AA22" s="301">
        <v>327619.5</v>
      </c>
      <c r="AB22" s="301">
        <v>68250</v>
      </c>
      <c r="AC22">
        <v>354019.5</v>
      </c>
      <c r="AF22">
        <v>81228.350000000006</v>
      </c>
      <c r="AG22">
        <v>57602.61</v>
      </c>
      <c r="AK22">
        <v>3900</v>
      </c>
      <c r="AM22" s="72">
        <f t="shared" si="1"/>
        <v>538845.55999999994</v>
      </c>
      <c r="AN22" s="50">
        <f t="shared" si="2"/>
        <v>3</v>
      </c>
      <c r="AO22" s="51">
        <f t="shared" si="3"/>
        <v>538842.55999999994</v>
      </c>
      <c r="AP22" s="48">
        <f t="shared" si="4"/>
        <v>601855.29</v>
      </c>
      <c r="AQ22" s="47">
        <f t="shared" si="5"/>
        <v>496750.45999999996</v>
      </c>
      <c r="AR22" s="56">
        <f t="shared" si="6"/>
        <v>105104.83000000007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690</v>
      </c>
      <c r="E23" t="s">
        <v>2830</v>
      </c>
      <c r="F23" s="301">
        <v>582757.43999999994</v>
      </c>
      <c r="G23" s="301">
        <v>0</v>
      </c>
      <c r="H23" s="301">
        <v>48077.58</v>
      </c>
      <c r="J23">
        <v>613633.72</v>
      </c>
      <c r="K23">
        <v>181498.15</v>
      </c>
      <c r="N23" s="301">
        <v>0</v>
      </c>
      <c r="Q23" s="301">
        <v>586.1</v>
      </c>
      <c r="U23">
        <v>-776738.44</v>
      </c>
      <c r="V23">
        <v>2091979.99</v>
      </c>
      <c r="W23" s="301">
        <v>321520.36</v>
      </c>
      <c r="AA23" s="301">
        <v>242371.3</v>
      </c>
      <c r="AB23" s="301">
        <v>4500</v>
      </c>
      <c r="AC23">
        <v>276615.3</v>
      </c>
      <c r="AF23">
        <v>54627.26</v>
      </c>
      <c r="AG23">
        <v>60075.06</v>
      </c>
      <c r="AK23">
        <v>2684.8</v>
      </c>
      <c r="AM23" s="72">
        <f t="shared" si="1"/>
        <v>630835.0199999999</v>
      </c>
      <c r="AN23" s="50">
        <f t="shared" si="2"/>
        <v>586.1</v>
      </c>
      <c r="AO23" s="51">
        <f t="shared" si="3"/>
        <v>630248.91999999993</v>
      </c>
      <c r="AP23" s="48">
        <f t="shared" si="4"/>
        <v>568391.65999999992</v>
      </c>
      <c r="AQ23" s="47">
        <f t="shared" si="5"/>
        <v>394002.42</v>
      </c>
      <c r="AR23" s="56">
        <f t="shared" si="6"/>
        <v>174389.23999999993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691</v>
      </c>
      <c r="E24" t="s">
        <v>2831</v>
      </c>
      <c r="F24" s="301">
        <v>907102.44</v>
      </c>
      <c r="G24" s="301">
        <v>0</v>
      </c>
      <c r="H24" s="301">
        <v>20672.71</v>
      </c>
      <c r="J24">
        <v>511476.77</v>
      </c>
      <c r="K24">
        <v>131978.89000000001</v>
      </c>
      <c r="N24" s="301">
        <v>0</v>
      </c>
      <c r="Q24" s="301">
        <v>566.1</v>
      </c>
      <c r="U24">
        <v>1879630.68</v>
      </c>
      <c r="W24" s="301">
        <v>370042.78</v>
      </c>
      <c r="AA24" s="301">
        <v>470776.5</v>
      </c>
      <c r="AC24">
        <v>501939.5</v>
      </c>
      <c r="AF24">
        <v>471413.76000000001</v>
      </c>
      <c r="AG24">
        <v>51961.99</v>
      </c>
      <c r="AK24">
        <v>1320</v>
      </c>
      <c r="AM24" s="72">
        <f t="shared" si="1"/>
        <v>927775.14999999991</v>
      </c>
      <c r="AN24" s="50">
        <f t="shared" si="2"/>
        <v>566.1</v>
      </c>
      <c r="AO24" s="51">
        <f t="shared" si="3"/>
        <v>927209.04999999993</v>
      </c>
      <c r="AP24" s="48">
        <f t="shared" si="4"/>
        <v>840819.28</v>
      </c>
      <c r="AQ24" s="47">
        <f t="shared" si="5"/>
        <v>1026635.25</v>
      </c>
      <c r="AR24" s="56">
        <f t="shared" si="6"/>
        <v>-185815.96999999997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692</v>
      </c>
      <c r="E25" t="s">
        <v>2832</v>
      </c>
      <c r="F25" s="301">
        <v>156403.67000000001</v>
      </c>
      <c r="G25" s="301">
        <v>0</v>
      </c>
      <c r="H25" s="301">
        <v>27221.75</v>
      </c>
      <c r="J25">
        <v>871402.82</v>
      </c>
      <c r="K25">
        <v>151213.39000000001</v>
      </c>
      <c r="Q25" s="301">
        <v>1581.7</v>
      </c>
      <c r="U25">
        <v>-577049.86</v>
      </c>
      <c r="V25">
        <v>1967042.37</v>
      </c>
      <c r="W25" s="301">
        <v>78629.899999999994</v>
      </c>
      <c r="AA25" s="301">
        <v>356765.5</v>
      </c>
      <c r="AB25" s="301">
        <v>26340</v>
      </c>
      <c r="AC25">
        <v>466325.5</v>
      </c>
      <c r="AD25">
        <v>10240</v>
      </c>
      <c r="AF25">
        <v>38019.449999999997</v>
      </c>
      <c r="AG25">
        <v>52983.03</v>
      </c>
      <c r="AM25" s="72">
        <f t="shared" si="1"/>
        <v>183625.42</v>
      </c>
      <c r="AN25" s="50">
        <f t="shared" si="2"/>
        <v>1581.7</v>
      </c>
      <c r="AO25" s="51">
        <f t="shared" si="3"/>
        <v>182043.72</v>
      </c>
      <c r="AP25" s="48">
        <f t="shared" si="4"/>
        <v>461735.4</v>
      </c>
      <c r="AQ25" s="47">
        <f t="shared" si="5"/>
        <v>567567.98</v>
      </c>
      <c r="AR25" s="56">
        <f t="shared" si="6"/>
        <v>-105832.57999999996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693</v>
      </c>
      <c r="E26" t="s">
        <v>2833</v>
      </c>
      <c r="F26" s="301">
        <v>306815.84999999998</v>
      </c>
      <c r="G26" s="301">
        <v>0</v>
      </c>
      <c r="H26" s="301">
        <v>14395.38</v>
      </c>
      <c r="J26">
        <v>435749.62</v>
      </c>
      <c r="K26">
        <v>191942.02</v>
      </c>
      <c r="Q26" s="301">
        <v>515.9</v>
      </c>
      <c r="U26">
        <v>-413343.31</v>
      </c>
      <c r="V26">
        <v>1301651.56</v>
      </c>
      <c r="W26" s="301">
        <v>239425.57</v>
      </c>
      <c r="AA26" s="301">
        <v>171263.2</v>
      </c>
      <c r="AB26" s="301">
        <v>77330</v>
      </c>
      <c r="AC26">
        <v>214988.2</v>
      </c>
      <c r="AF26">
        <v>56290.36</v>
      </c>
      <c r="AG26">
        <v>51111.49</v>
      </c>
      <c r="AK26">
        <v>775</v>
      </c>
      <c r="AM26" s="72">
        <f t="shared" si="1"/>
        <v>321211.23</v>
      </c>
      <c r="AN26" s="50">
        <f t="shared" si="2"/>
        <v>515.9</v>
      </c>
      <c r="AO26" s="51">
        <f t="shared" si="3"/>
        <v>320695.32999999996</v>
      </c>
      <c r="AP26" s="48">
        <f t="shared" si="4"/>
        <v>488018.77</v>
      </c>
      <c r="AQ26" s="47">
        <f t="shared" si="5"/>
        <v>323165.05</v>
      </c>
      <c r="AR26" s="56">
        <f t="shared" si="6"/>
        <v>164853.72000000003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694</v>
      </c>
      <c r="E27" t="s">
        <v>2834</v>
      </c>
      <c r="F27" s="301">
        <v>467608.09</v>
      </c>
      <c r="G27" s="301">
        <v>0</v>
      </c>
      <c r="H27" s="301">
        <v>7045.93</v>
      </c>
      <c r="J27">
        <v>1435236.27</v>
      </c>
      <c r="K27">
        <v>195683.62</v>
      </c>
      <c r="Q27" s="301">
        <v>100.6</v>
      </c>
      <c r="S27">
        <v>127857</v>
      </c>
      <c r="U27">
        <v>347624.21</v>
      </c>
      <c r="V27">
        <v>1776680.82</v>
      </c>
      <c r="W27" s="301">
        <v>232864.69</v>
      </c>
      <c r="AA27" s="301">
        <v>469296.2</v>
      </c>
      <c r="AB27" s="301">
        <v>4500</v>
      </c>
      <c r="AC27">
        <v>473796.2</v>
      </c>
      <c r="AF27">
        <v>69830.13</v>
      </c>
      <c r="AG27">
        <v>183273.28</v>
      </c>
      <c r="AM27" s="72">
        <f t="shared" si="1"/>
        <v>474654.02</v>
      </c>
      <c r="AN27" s="50">
        <f t="shared" si="2"/>
        <v>100.6</v>
      </c>
      <c r="AO27" s="51">
        <f t="shared" si="3"/>
        <v>474553.42000000004</v>
      </c>
      <c r="AP27" s="48">
        <f t="shared" si="4"/>
        <v>706660.89</v>
      </c>
      <c r="AQ27" s="47">
        <f t="shared" si="5"/>
        <v>726899.6100000001</v>
      </c>
      <c r="AR27" s="56">
        <f t="shared" si="6"/>
        <v>-20238.720000000088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695</v>
      </c>
      <c r="E28" t="s">
        <v>2835</v>
      </c>
      <c r="F28" s="301">
        <v>1088892.31</v>
      </c>
      <c r="G28" s="301">
        <v>10095</v>
      </c>
      <c r="H28" s="301">
        <v>58562.52</v>
      </c>
      <c r="J28">
        <v>1032504.07</v>
      </c>
      <c r="K28">
        <v>581122.63</v>
      </c>
      <c r="N28" s="301">
        <v>5700</v>
      </c>
      <c r="P28" s="301">
        <v>0</v>
      </c>
      <c r="Q28" s="301">
        <v>13.31</v>
      </c>
      <c r="S28">
        <v>328742.82</v>
      </c>
      <c r="U28">
        <v>85469.17</v>
      </c>
      <c r="V28">
        <v>2074982.75</v>
      </c>
      <c r="W28" s="301">
        <v>633122.25</v>
      </c>
      <c r="AA28" s="301">
        <v>822810</v>
      </c>
      <c r="AB28" s="301">
        <v>27420</v>
      </c>
      <c r="AC28">
        <v>898730</v>
      </c>
      <c r="AF28">
        <v>174185.63</v>
      </c>
      <c r="AG28">
        <v>80408.14</v>
      </c>
      <c r="AM28" s="72">
        <f t="shared" si="1"/>
        <v>1157549.83</v>
      </c>
      <c r="AN28" s="50">
        <f t="shared" si="2"/>
        <v>5713.31</v>
      </c>
      <c r="AO28" s="51">
        <f t="shared" si="3"/>
        <v>1151836.52</v>
      </c>
      <c r="AP28" s="48">
        <f t="shared" si="4"/>
        <v>1483352.25</v>
      </c>
      <c r="AQ28" s="47">
        <f t="shared" si="5"/>
        <v>1153323.7699999998</v>
      </c>
      <c r="AR28" s="56">
        <f t="shared" si="6"/>
        <v>330028.48000000021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696</v>
      </c>
      <c r="E29" t="s">
        <v>2836</v>
      </c>
      <c r="F29" s="301">
        <v>477021.3</v>
      </c>
      <c r="G29" s="301">
        <v>2685</v>
      </c>
      <c r="H29" s="301">
        <v>80993.08</v>
      </c>
      <c r="J29">
        <v>527911.81999999995</v>
      </c>
      <c r="K29">
        <v>312610.05</v>
      </c>
      <c r="N29" s="301">
        <v>0</v>
      </c>
      <c r="P29" s="301">
        <v>115320.16</v>
      </c>
      <c r="Q29" s="301">
        <v>198.35</v>
      </c>
      <c r="U29">
        <v>-559664.48</v>
      </c>
      <c r="V29">
        <v>1942599.48</v>
      </c>
      <c r="W29" s="301">
        <v>98538.09</v>
      </c>
      <c r="AA29" s="301">
        <v>267525.5</v>
      </c>
      <c r="AB29" s="301">
        <v>9000</v>
      </c>
      <c r="AC29">
        <v>293725.5</v>
      </c>
      <c r="AF29">
        <v>107334.53</v>
      </c>
      <c r="AG29">
        <v>53241.599999999999</v>
      </c>
      <c r="AM29" s="72">
        <f t="shared" si="1"/>
        <v>560699.38</v>
      </c>
      <c r="AN29" s="50">
        <f t="shared" si="2"/>
        <v>115518.51000000001</v>
      </c>
      <c r="AO29" s="51">
        <f t="shared" si="3"/>
        <v>445180.87</v>
      </c>
      <c r="AP29" s="48">
        <f t="shared" si="4"/>
        <v>375063.58999999997</v>
      </c>
      <c r="AQ29" s="47">
        <f t="shared" si="5"/>
        <v>454301.63</v>
      </c>
      <c r="AR29" s="56">
        <f t="shared" si="6"/>
        <v>-79238.040000000037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697</v>
      </c>
      <c r="E30" t="s">
        <v>2837</v>
      </c>
      <c r="F30" s="301">
        <v>970500.75</v>
      </c>
      <c r="G30" s="301">
        <v>2008</v>
      </c>
      <c r="H30" s="301">
        <v>72852.7</v>
      </c>
      <c r="J30">
        <v>733569.75</v>
      </c>
      <c r="K30">
        <v>400116.64</v>
      </c>
      <c r="Q30" s="301">
        <v>1</v>
      </c>
      <c r="S30">
        <v>134963.82</v>
      </c>
      <c r="U30">
        <v>650961.65</v>
      </c>
      <c r="V30">
        <v>1357301.45</v>
      </c>
      <c r="W30" s="301">
        <v>257724.21</v>
      </c>
      <c r="AA30" s="301">
        <v>529375.5</v>
      </c>
      <c r="AB30" s="301">
        <v>5500</v>
      </c>
      <c r="AC30">
        <v>550015.5</v>
      </c>
      <c r="AF30">
        <v>117052.15</v>
      </c>
      <c r="AG30">
        <v>51025.56</v>
      </c>
      <c r="AM30" s="72">
        <f t="shared" si="1"/>
        <v>1045361.45</v>
      </c>
      <c r="AN30" s="50">
        <f t="shared" si="2"/>
        <v>1</v>
      </c>
      <c r="AO30" s="51">
        <f t="shared" si="3"/>
        <v>1045360.45</v>
      </c>
      <c r="AP30" s="48">
        <f t="shared" si="4"/>
        <v>792599.71</v>
      </c>
      <c r="AQ30" s="47">
        <f t="shared" si="5"/>
        <v>718093.21</v>
      </c>
      <c r="AR30" s="56">
        <f t="shared" si="6"/>
        <v>74506.5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698</v>
      </c>
      <c r="E31" t="s">
        <v>2838</v>
      </c>
      <c r="F31" s="301">
        <v>650191.54</v>
      </c>
      <c r="G31" s="301">
        <v>0</v>
      </c>
      <c r="H31" s="301">
        <v>55859.27</v>
      </c>
      <c r="J31">
        <v>393633.55</v>
      </c>
      <c r="K31">
        <v>435476.98</v>
      </c>
      <c r="N31" s="301">
        <v>0</v>
      </c>
      <c r="P31" s="301">
        <v>0.19</v>
      </c>
      <c r="Q31" s="301">
        <v>70.28</v>
      </c>
      <c r="S31">
        <v>9040.66</v>
      </c>
      <c r="U31">
        <v>148794.04</v>
      </c>
      <c r="V31">
        <v>1339755.76</v>
      </c>
      <c r="W31" s="301">
        <v>192171.72</v>
      </c>
      <c r="X31" s="301">
        <v>14890</v>
      </c>
      <c r="AA31" s="301">
        <v>484375.5</v>
      </c>
      <c r="AB31" s="301">
        <v>91820</v>
      </c>
      <c r="AC31">
        <v>509775.5</v>
      </c>
      <c r="AF31">
        <v>133163.74</v>
      </c>
      <c r="AG31">
        <v>37205.870000000003</v>
      </c>
      <c r="AM31" s="72">
        <f t="shared" si="1"/>
        <v>706050.81</v>
      </c>
      <c r="AN31" s="50">
        <f t="shared" si="2"/>
        <v>70.47</v>
      </c>
      <c r="AO31" s="51">
        <f t="shared" si="3"/>
        <v>705980.34000000008</v>
      </c>
      <c r="AP31" s="48">
        <f t="shared" si="4"/>
        <v>783257.22</v>
      </c>
      <c r="AQ31" s="47">
        <f t="shared" si="5"/>
        <v>680145.11</v>
      </c>
      <c r="AR31" s="56">
        <f t="shared" si="6"/>
        <v>103112.10999999999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699</v>
      </c>
      <c r="E32" t="s">
        <v>2839</v>
      </c>
      <c r="F32" s="301">
        <v>372293</v>
      </c>
      <c r="G32" s="301">
        <v>110</v>
      </c>
      <c r="H32" s="301">
        <v>54232.46</v>
      </c>
      <c r="J32">
        <v>780851.35</v>
      </c>
      <c r="K32">
        <v>670453.64</v>
      </c>
      <c r="N32" s="301">
        <v>12899.7</v>
      </c>
      <c r="Q32" s="301">
        <v>130.30000000000001</v>
      </c>
      <c r="S32">
        <v>4770</v>
      </c>
      <c r="U32">
        <v>-290935.76</v>
      </c>
      <c r="V32">
        <v>2103448.6</v>
      </c>
      <c r="W32" s="301">
        <v>164853.09</v>
      </c>
      <c r="X32" s="301">
        <v>74730</v>
      </c>
      <c r="AA32" s="301">
        <v>426874</v>
      </c>
      <c r="AB32" s="301">
        <v>82677</v>
      </c>
      <c r="AC32">
        <v>505311</v>
      </c>
      <c r="AF32">
        <v>94949.49</v>
      </c>
      <c r="AG32">
        <v>82553.47</v>
      </c>
      <c r="AM32" s="72">
        <f t="shared" si="1"/>
        <v>426635.46</v>
      </c>
      <c r="AN32" s="50">
        <f t="shared" si="2"/>
        <v>13030</v>
      </c>
      <c r="AO32" s="51">
        <f t="shared" si="3"/>
        <v>413605.46</v>
      </c>
      <c r="AP32" s="48">
        <f t="shared" si="4"/>
        <v>749134.09</v>
      </c>
      <c r="AQ32" s="47">
        <f t="shared" si="5"/>
        <v>682813.96</v>
      </c>
      <c r="AR32" s="56">
        <f t="shared" si="6"/>
        <v>66320.13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700</v>
      </c>
      <c r="E33" t="s">
        <v>2840</v>
      </c>
      <c r="F33" s="301">
        <v>521302.18</v>
      </c>
      <c r="G33" s="301">
        <v>50</v>
      </c>
      <c r="H33" s="301">
        <v>106925.02</v>
      </c>
      <c r="J33">
        <v>220459.67</v>
      </c>
      <c r="K33">
        <v>98016.71</v>
      </c>
      <c r="N33" s="301">
        <v>0</v>
      </c>
      <c r="Q33" s="301">
        <v>69.7</v>
      </c>
      <c r="S33">
        <v>103809.81</v>
      </c>
      <c r="U33">
        <v>-877002.78</v>
      </c>
      <c r="V33">
        <v>1634028.2</v>
      </c>
      <c r="W33" s="301">
        <v>168680.3</v>
      </c>
      <c r="AA33" s="301">
        <v>310083</v>
      </c>
      <c r="AB33" s="301">
        <v>38500</v>
      </c>
      <c r="AC33">
        <v>329043</v>
      </c>
      <c r="AF33">
        <v>58620</v>
      </c>
      <c r="AG33">
        <v>13338</v>
      </c>
      <c r="AJ33">
        <v>2</v>
      </c>
      <c r="AM33" s="72">
        <f t="shared" si="1"/>
        <v>628277.19999999995</v>
      </c>
      <c r="AN33" s="50">
        <f t="shared" si="2"/>
        <v>69.7</v>
      </c>
      <c r="AO33" s="51">
        <f t="shared" si="3"/>
        <v>628207.5</v>
      </c>
      <c r="AP33" s="48">
        <f t="shared" si="4"/>
        <v>517263.3</v>
      </c>
      <c r="AQ33" s="47">
        <f t="shared" si="5"/>
        <v>401003</v>
      </c>
      <c r="AR33" s="56">
        <f t="shared" si="6"/>
        <v>116260.29999999999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701</v>
      </c>
      <c r="E34" t="s">
        <v>2841</v>
      </c>
      <c r="F34" s="301">
        <v>345946.58</v>
      </c>
      <c r="G34" s="301">
        <v>655</v>
      </c>
      <c r="H34" s="301">
        <v>6403.98</v>
      </c>
      <c r="J34">
        <v>486205.81</v>
      </c>
      <c r="K34">
        <v>338115.87</v>
      </c>
      <c r="N34" s="301">
        <v>0</v>
      </c>
      <c r="Q34" s="301">
        <v>40.6</v>
      </c>
      <c r="U34">
        <v>821546.76</v>
      </c>
      <c r="V34">
        <v>391756.52</v>
      </c>
      <c r="W34" s="301">
        <v>154688.4</v>
      </c>
      <c r="AA34" s="301">
        <v>806058.31</v>
      </c>
      <c r="AB34" s="301">
        <v>15500</v>
      </c>
      <c r="AC34">
        <v>836838.31</v>
      </c>
      <c r="AD34">
        <v>1500</v>
      </c>
      <c r="AF34">
        <v>74126.19</v>
      </c>
      <c r="AG34">
        <v>39498.85</v>
      </c>
      <c r="AM34" s="72">
        <f t="shared" si="1"/>
        <v>353005.56</v>
      </c>
      <c r="AN34" s="50">
        <f t="shared" si="2"/>
        <v>40.6</v>
      </c>
      <c r="AO34" s="51">
        <f t="shared" si="3"/>
        <v>352964.96</v>
      </c>
      <c r="AP34" s="48">
        <f t="shared" si="4"/>
        <v>976246.71000000008</v>
      </c>
      <c r="AQ34" s="47">
        <f t="shared" si="5"/>
        <v>951963.35</v>
      </c>
      <c r="AR34" s="56">
        <f t="shared" si="6"/>
        <v>24283.360000000102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702</v>
      </c>
      <c r="E35" t="s">
        <v>2842</v>
      </c>
      <c r="F35" s="301">
        <v>532481.28000000003</v>
      </c>
      <c r="G35" s="301">
        <v>614</v>
      </c>
      <c r="H35" s="301">
        <v>75898.820000000007</v>
      </c>
      <c r="J35">
        <v>384571.24</v>
      </c>
      <c r="K35">
        <v>287225.38</v>
      </c>
      <c r="N35" s="301">
        <v>17400</v>
      </c>
      <c r="Q35" s="301">
        <v>556.71</v>
      </c>
      <c r="S35">
        <v>200475</v>
      </c>
      <c r="U35">
        <v>624303.06999999995</v>
      </c>
      <c r="V35">
        <v>459399.49</v>
      </c>
      <c r="W35" s="301">
        <v>105150.99</v>
      </c>
      <c r="Y35" s="301">
        <v>760.84</v>
      </c>
      <c r="AA35" s="301">
        <v>206262</v>
      </c>
      <c r="AB35" s="301">
        <v>1500</v>
      </c>
      <c r="AC35">
        <v>222762</v>
      </c>
      <c r="AF35">
        <v>55721.13</v>
      </c>
      <c r="AG35">
        <v>23819.25</v>
      </c>
      <c r="AM35" s="72">
        <f t="shared" si="1"/>
        <v>608994.10000000009</v>
      </c>
      <c r="AN35" s="50">
        <f t="shared" si="2"/>
        <v>17956.71</v>
      </c>
      <c r="AO35" s="51">
        <f t="shared" si="3"/>
        <v>591037.39000000013</v>
      </c>
      <c r="AP35" s="48">
        <f t="shared" si="4"/>
        <v>313673.83</v>
      </c>
      <c r="AQ35" s="47">
        <f t="shared" si="5"/>
        <v>302302.38</v>
      </c>
      <c r="AR35" s="56">
        <f t="shared" si="6"/>
        <v>11371.450000000012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703</v>
      </c>
      <c r="E36" t="s">
        <v>2843</v>
      </c>
      <c r="F36" s="301">
        <v>484193.67</v>
      </c>
      <c r="G36" s="301">
        <v>2798.2</v>
      </c>
      <c r="H36" s="301">
        <v>46339.39</v>
      </c>
      <c r="J36">
        <v>673313.62</v>
      </c>
      <c r="K36">
        <v>122193.63</v>
      </c>
      <c r="Q36" s="301">
        <v>0</v>
      </c>
      <c r="S36">
        <v>59036.1</v>
      </c>
      <c r="U36">
        <v>1141408.6200000001</v>
      </c>
      <c r="V36">
        <v>556569.79</v>
      </c>
      <c r="W36" s="301">
        <v>201545.36</v>
      </c>
      <c r="AA36" s="301">
        <v>207825</v>
      </c>
      <c r="AB36" s="301">
        <v>3000</v>
      </c>
      <c r="AC36">
        <v>240925</v>
      </c>
      <c r="AF36">
        <v>67201.679999999993</v>
      </c>
      <c r="AG36">
        <v>487392.68</v>
      </c>
      <c r="AJ36">
        <v>2</v>
      </c>
      <c r="AM36" s="72">
        <f t="shared" si="1"/>
        <v>533331.26</v>
      </c>
      <c r="AN36" s="50">
        <f t="shared" si="2"/>
        <v>0</v>
      </c>
      <c r="AO36" s="51">
        <f t="shared" si="3"/>
        <v>533331.26</v>
      </c>
      <c r="AP36" s="48">
        <f t="shared" si="4"/>
        <v>412370.36</v>
      </c>
      <c r="AQ36" s="47">
        <f t="shared" si="5"/>
        <v>795521.36</v>
      </c>
      <c r="AR36" s="56">
        <f t="shared" si="6"/>
        <v>-383151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704</v>
      </c>
      <c r="E37" t="s">
        <v>2844</v>
      </c>
      <c r="F37" s="301">
        <v>516239.03</v>
      </c>
      <c r="G37" s="301">
        <v>0</v>
      </c>
      <c r="H37" s="301">
        <v>124821.07</v>
      </c>
      <c r="J37">
        <v>344274.46</v>
      </c>
      <c r="K37">
        <v>181100.28</v>
      </c>
      <c r="N37" s="301">
        <v>0</v>
      </c>
      <c r="Q37" s="301">
        <v>68.7</v>
      </c>
      <c r="S37">
        <v>101071.98</v>
      </c>
      <c r="U37">
        <v>-584756.04</v>
      </c>
      <c r="V37">
        <v>1714982.69</v>
      </c>
      <c r="W37" s="301">
        <v>128601.97</v>
      </c>
      <c r="AA37" s="301">
        <v>342639.5</v>
      </c>
      <c r="AB37" s="301">
        <v>32900</v>
      </c>
      <c r="AC37">
        <v>362779.5</v>
      </c>
      <c r="AF37">
        <v>78603.490000000005</v>
      </c>
      <c r="AG37">
        <v>95345.64</v>
      </c>
      <c r="AM37" s="72">
        <f t="shared" si="1"/>
        <v>641060.10000000009</v>
      </c>
      <c r="AN37" s="50">
        <f t="shared" si="2"/>
        <v>68.7</v>
      </c>
      <c r="AO37" s="51">
        <f t="shared" si="3"/>
        <v>640991.40000000014</v>
      </c>
      <c r="AP37" s="48">
        <f t="shared" si="4"/>
        <v>504141.47</v>
      </c>
      <c r="AQ37" s="47">
        <f t="shared" si="5"/>
        <v>536728.63</v>
      </c>
      <c r="AR37" s="56">
        <f t="shared" si="6"/>
        <v>-32587.160000000033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705</v>
      </c>
      <c r="E38" t="s">
        <v>2845</v>
      </c>
      <c r="F38" s="301">
        <v>196595.6</v>
      </c>
      <c r="G38" s="301">
        <v>0</v>
      </c>
      <c r="H38" s="301">
        <v>74017.440000000002</v>
      </c>
      <c r="J38">
        <v>641164.63</v>
      </c>
      <c r="K38">
        <v>318129.07</v>
      </c>
      <c r="Q38" s="301">
        <v>0</v>
      </c>
      <c r="S38">
        <v>92900</v>
      </c>
      <c r="U38">
        <v>-979977.08</v>
      </c>
      <c r="V38">
        <v>2179663.7000000002</v>
      </c>
      <c r="W38" s="301">
        <v>190293.57</v>
      </c>
      <c r="AA38" s="301">
        <v>227723</v>
      </c>
      <c r="AB38" s="301">
        <v>28900</v>
      </c>
      <c r="AC38">
        <v>294303</v>
      </c>
      <c r="AF38">
        <v>82011</v>
      </c>
      <c r="AG38">
        <v>85172.45</v>
      </c>
      <c r="AM38" s="72">
        <f t="shared" si="1"/>
        <v>270613.04000000004</v>
      </c>
      <c r="AN38" s="50">
        <f t="shared" si="2"/>
        <v>0</v>
      </c>
      <c r="AO38" s="51">
        <f t="shared" si="3"/>
        <v>270613.04000000004</v>
      </c>
      <c r="AP38" s="48">
        <f t="shared" si="4"/>
        <v>446916.57</v>
      </c>
      <c r="AQ38" s="47">
        <f t="shared" si="5"/>
        <v>461486.45</v>
      </c>
      <c r="AR38" s="56">
        <f t="shared" si="6"/>
        <v>-14569.880000000005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706</v>
      </c>
      <c r="E39" t="s">
        <v>2846</v>
      </c>
      <c r="F39" s="301">
        <v>901408.95</v>
      </c>
      <c r="G39" s="301">
        <v>206</v>
      </c>
      <c r="H39" s="301">
        <v>37284.660000000003</v>
      </c>
      <c r="J39">
        <v>264837.09999999998</v>
      </c>
      <c r="K39">
        <v>552686.14</v>
      </c>
      <c r="Q39" s="301">
        <v>0</v>
      </c>
      <c r="S39">
        <v>13160</v>
      </c>
      <c r="U39">
        <v>-173936.87</v>
      </c>
      <c r="V39">
        <v>1994257.35</v>
      </c>
      <c r="W39" s="301">
        <v>191234.77</v>
      </c>
      <c r="AA39" s="301">
        <v>325075.5</v>
      </c>
      <c r="AB39" s="301">
        <v>4500</v>
      </c>
      <c r="AC39">
        <v>344135.5</v>
      </c>
      <c r="AF39">
        <v>96982.25</v>
      </c>
      <c r="AG39">
        <v>98250.15</v>
      </c>
      <c r="AM39" s="72">
        <f t="shared" si="1"/>
        <v>938899.61</v>
      </c>
      <c r="AN39" s="50">
        <f t="shared" si="2"/>
        <v>0</v>
      </c>
      <c r="AO39" s="51">
        <f t="shared" si="3"/>
        <v>938899.61</v>
      </c>
      <c r="AP39" s="48">
        <f t="shared" si="4"/>
        <v>520810.27</v>
      </c>
      <c r="AQ39" s="47">
        <f t="shared" si="5"/>
        <v>539367.9</v>
      </c>
      <c r="AR39" s="56">
        <f t="shared" si="6"/>
        <v>-18557.630000000005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707</v>
      </c>
      <c r="E40" t="s">
        <v>2847</v>
      </c>
      <c r="F40" s="301">
        <v>562330.74</v>
      </c>
      <c r="G40" s="301">
        <v>6388</v>
      </c>
      <c r="H40" s="301">
        <v>56169.82</v>
      </c>
      <c r="J40">
        <v>494476.79999999999</v>
      </c>
      <c r="K40">
        <v>489769.43</v>
      </c>
      <c r="P40" s="301">
        <v>310540</v>
      </c>
      <c r="Q40" s="301">
        <v>157</v>
      </c>
      <c r="S40">
        <v>276910</v>
      </c>
      <c r="U40">
        <v>-521261.37</v>
      </c>
      <c r="V40">
        <v>1560653.49</v>
      </c>
      <c r="W40" s="301">
        <v>159192.07999999999</v>
      </c>
      <c r="AA40" s="301">
        <v>625614.5</v>
      </c>
      <c r="AB40" s="301">
        <v>67100</v>
      </c>
      <c r="AC40">
        <v>647014.5</v>
      </c>
      <c r="AF40">
        <v>102197.93</v>
      </c>
      <c r="AG40">
        <v>90903.94</v>
      </c>
      <c r="AM40" s="72">
        <f t="shared" si="1"/>
        <v>624888.55999999994</v>
      </c>
      <c r="AN40" s="50">
        <f t="shared" si="2"/>
        <v>310697</v>
      </c>
      <c r="AO40" s="51">
        <f t="shared" si="3"/>
        <v>314191.55999999994</v>
      </c>
      <c r="AP40" s="48">
        <f t="shared" si="4"/>
        <v>851906.58</v>
      </c>
      <c r="AQ40" s="47">
        <f t="shared" si="5"/>
        <v>840116.36999999988</v>
      </c>
      <c r="AR40" s="56">
        <f t="shared" si="6"/>
        <v>11790.210000000079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708</v>
      </c>
      <c r="E41" t="s">
        <v>2926</v>
      </c>
      <c r="F41" s="301">
        <v>373997.97</v>
      </c>
      <c r="G41" s="301">
        <v>0</v>
      </c>
      <c r="H41" s="301">
        <v>38835.730000000003</v>
      </c>
      <c r="J41">
        <v>381133.43</v>
      </c>
      <c r="K41">
        <v>425924.1</v>
      </c>
      <c r="N41" s="301">
        <v>0</v>
      </c>
      <c r="P41" s="301">
        <v>35000</v>
      </c>
      <c r="Q41" s="301">
        <v>2475.9499999999998</v>
      </c>
      <c r="S41">
        <v>72600</v>
      </c>
      <c r="U41">
        <v>-79435.34</v>
      </c>
      <c r="V41">
        <v>1367149.29</v>
      </c>
      <c r="W41" s="301">
        <v>104670.24</v>
      </c>
      <c r="AA41" s="301">
        <v>630535.5</v>
      </c>
      <c r="AB41" s="301">
        <v>7500</v>
      </c>
      <c r="AC41">
        <v>653635.5</v>
      </c>
      <c r="AF41">
        <v>167116.37</v>
      </c>
      <c r="AG41">
        <v>66307.539999999994</v>
      </c>
      <c r="AM41" s="72">
        <f t="shared" si="1"/>
        <v>412833.69999999995</v>
      </c>
      <c r="AN41" s="50">
        <f t="shared" si="2"/>
        <v>37475.949999999997</v>
      </c>
      <c r="AO41" s="51">
        <f t="shared" si="3"/>
        <v>375357.74999999994</v>
      </c>
      <c r="AP41" s="48">
        <f t="shared" si="4"/>
        <v>742705.74</v>
      </c>
      <c r="AQ41" s="47">
        <f t="shared" si="5"/>
        <v>887059.41</v>
      </c>
      <c r="AR41" s="56">
        <f t="shared" si="6"/>
        <v>-144353.67000000004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709</v>
      </c>
      <c r="E42" t="s">
        <v>2848</v>
      </c>
      <c r="F42" s="301">
        <v>373937.39</v>
      </c>
      <c r="G42" s="301">
        <v>0</v>
      </c>
      <c r="H42" s="301">
        <v>82232.149999999994</v>
      </c>
      <c r="J42">
        <v>710374.03</v>
      </c>
      <c r="K42">
        <v>305032.12</v>
      </c>
      <c r="N42" s="301">
        <v>0</v>
      </c>
      <c r="Q42" s="301">
        <v>8552.8700000000008</v>
      </c>
      <c r="S42">
        <v>185515.59</v>
      </c>
      <c r="U42">
        <v>-437313.98</v>
      </c>
      <c r="V42">
        <v>1747176.74</v>
      </c>
      <c r="W42" s="301">
        <v>404948.44</v>
      </c>
      <c r="X42" s="301">
        <v>8611.86</v>
      </c>
      <c r="AA42" s="301">
        <v>325416</v>
      </c>
      <c r="AB42" s="301">
        <v>7888</v>
      </c>
      <c r="AC42">
        <v>530156</v>
      </c>
      <c r="AD42">
        <v>720</v>
      </c>
      <c r="AE42">
        <v>1112</v>
      </c>
      <c r="AF42">
        <v>79398.38</v>
      </c>
      <c r="AG42">
        <v>40295.699999999997</v>
      </c>
      <c r="AK42">
        <v>8057.75</v>
      </c>
      <c r="AM42" s="72">
        <f t="shared" si="1"/>
        <v>456169.54000000004</v>
      </c>
      <c r="AN42" s="50">
        <f t="shared" si="2"/>
        <v>8552.8700000000008</v>
      </c>
      <c r="AO42" s="51">
        <f t="shared" si="3"/>
        <v>447616.67000000004</v>
      </c>
      <c r="AP42" s="48">
        <f t="shared" si="4"/>
        <v>746864.3</v>
      </c>
      <c r="AQ42" s="47">
        <f t="shared" si="5"/>
        <v>659739.82999999996</v>
      </c>
      <c r="AR42" s="56">
        <f t="shared" si="6"/>
        <v>87124.470000000088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710</v>
      </c>
      <c r="E43" t="s">
        <v>2849</v>
      </c>
      <c r="F43" s="301">
        <v>563426.02</v>
      </c>
      <c r="G43" s="301">
        <v>0</v>
      </c>
      <c r="H43" s="301">
        <v>379099.3</v>
      </c>
      <c r="J43">
        <v>313921.77</v>
      </c>
      <c r="K43">
        <v>304428.46000000002</v>
      </c>
      <c r="N43" s="301">
        <v>0</v>
      </c>
      <c r="Q43" s="301">
        <v>236</v>
      </c>
      <c r="S43">
        <v>129200</v>
      </c>
      <c r="U43">
        <v>-966236.08</v>
      </c>
      <c r="V43">
        <v>2580473.12</v>
      </c>
      <c r="W43" s="301">
        <v>629753.86</v>
      </c>
      <c r="Y43" s="301">
        <v>66.900000000000006</v>
      </c>
      <c r="AA43" s="301">
        <v>457861.2</v>
      </c>
      <c r="AB43" s="301">
        <v>12210</v>
      </c>
      <c r="AC43">
        <v>555655.19999999995</v>
      </c>
      <c r="AE43">
        <v>1340</v>
      </c>
      <c r="AF43">
        <v>398196.08</v>
      </c>
      <c r="AG43">
        <v>36997.78</v>
      </c>
      <c r="AK43">
        <v>59469</v>
      </c>
      <c r="AM43" s="72">
        <f t="shared" si="1"/>
        <v>942525.32000000007</v>
      </c>
      <c r="AN43" s="50">
        <f t="shared" si="2"/>
        <v>236</v>
      </c>
      <c r="AO43" s="51">
        <f t="shared" si="3"/>
        <v>942289.32000000007</v>
      </c>
      <c r="AP43" s="48">
        <f t="shared" si="4"/>
        <v>1099891.96</v>
      </c>
      <c r="AQ43" s="47">
        <f t="shared" si="5"/>
        <v>1051658.06</v>
      </c>
      <c r="AR43" s="56">
        <f t="shared" si="6"/>
        <v>48233.899999999907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711</v>
      </c>
      <c r="E44" t="s">
        <v>2850</v>
      </c>
      <c r="F44" s="301">
        <v>644169.21</v>
      </c>
      <c r="G44" s="301">
        <v>0</v>
      </c>
      <c r="H44" s="301">
        <v>80058.600000000006</v>
      </c>
      <c r="J44">
        <v>103667.39</v>
      </c>
      <c r="K44">
        <v>235999.58</v>
      </c>
      <c r="N44" s="301">
        <v>0</v>
      </c>
      <c r="Q44" s="301">
        <v>392</v>
      </c>
      <c r="U44">
        <v>-506113.58</v>
      </c>
      <c r="V44">
        <v>1682922.85</v>
      </c>
      <c r="W44" s="301">
        <v>340791.45</v>
      </c>
      <c r="AA44" s="301">
        <v>293454</v>
      </c>
      <c r="AB44" s="301">
        <v>3900</v>
      </c>
      <c r="AC44">
        <v>452318</v>
      </c>
      <c r="AF44">
        <v>148159.32999999999</v>
      </c>
      <c r="AG44">
        <v>27796.99</v>
      </c>
      <c r="AK44">
        <v>9617</v>
      </c>
      <c r="AM44" s="72">
        <f t="shared" si="1"/>
        <v>724227.80999999994</v>
      </c>
      <c r="AN44" s="50">
        <f t="shared" si="2"/>
        <v>392</v>
      </c>
      <c r="AO44" s="51">
        <f t="shared" si="3"/>
        <v>723835.80999999994</v>
      </c>
      <c r="AP44" s="48">
        <f t="shared" si="4"/>
        <v>638145.44999999995</v>
      </c>
      <c r="AQ44" s="47">
        <f t="shared" si="5"/>
        <v>637891.31999999995</v>
      </c>
      <c r="AR44" s="56">
        <f t="shared" si="6"/>
        <v>254.13000000000466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712</v>
      </c>
      <c r="E45" t="s">
        <v>2851</v>
      </c>
      <c r="F45" s="301">
        <v>340786.31</v>
      </c>
      <c r="G45" s="301">
        <v>0</v>
      </c>
      <c r="H45" s="301">
        <v>135443.65</v>
      </c>
      <c r="J45">
        <v>538857.28</v>
      </c>
      <c r="K45">
        <v>170592.43</v>
      </c>
      <c r="N45" s="301">
        <v>0</v>
      </c>
      <c r="Q45" s="301">
        <v>0</v>
      </c>
      <c r="U45">
        <v>-270445.58</v>
      </c>
      <c r="V45">
        <v>1664645.88</v>
      </c>
      <c r="W45" s="301">
        <v>200279.44</v>
      </c>
      <c r="AA45" s="301">
        <v>239671.6</v>
      </c>
      <c r="AB45" s="301">
        <v>4080</v>
      </c>
      <c r="AC45">
        <v>294376.59999999998</v>
      </c>
      <c r="AD45">
        <v>160</v>
      </c>
      <c r="AE45">
        <v>730</v>
      </c>
      <c r="AF45">
        <v>200554.99</v>
      </c>
      <c r="AG45">
        <v>38921.08</v>
      </c>
      <c r="AK45">
        <v>1299</v>
      </c>
      <c r="AM45" s="72">
        <f t="shared" si="1"/>
        <v>476229.95999999996</v>
      </c>
      <c r="AN45" s="50">
        <f t="shared" si="2"/>
        <v>0</v>
      </c>
      <c r="AO45" s="51">
        <f t="shared" si="3"/>
        <v>476229.95999999996</v>
      </c>
      <c r="AP45" s="48">
        <f t="shared" si="4"/>
        <v>444031.04000000004</v>
      </c>
      <c r="AQ45" s="47">
        <f t="shared" si="5"/>
        <v>536041.66999999993</v>
      </c>
      <c r="AR45" s="56">
        <f t="shared" si="6"/>
        <v>-92010.629999999888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713</v>
      </c>
      <c r="E46" t="s">
        <v>2852</v>
      </c>
      <c r="F46" s="301">
        <v>306997.5</v>
      </c>
      <c r="G46" s="301">
        <v>0</v>
      </c>
      <c r="H46" s="301">
        <v>101726.32</v>
      </c>
      <c r="J46">
        <v>2700101.39</v>
      </c>
      <c r="K46">
        <v>601927.78</v>
      </c>
      <c r="N46" s="301">
        <v>0</v>
      </c>
      <c r="P46" s="301">
        <v>258000</v>
      </c>
      <c r="Q46" s="301">
        <v>358</v>
      </c>
      <c r="U46">
        <v>3513098.18</v>
      </c>
      <c r="W46" s="301">
        <v>421736.21</v>
      </c>
      <c r="AA46" s="301">
        <v>438899</v>
      </c>
      <c r="AB46" s="301">
        <v>73500</v>
      </c>
      <c r="AC46">
        <v>540046</v>
      </c>
      <c r="AD46">
        <v>160</v>
      </c>
      <c r="AE46">
        <v>400</v>
      </c>
      <c r="AF46">
        <v>223387.56</v>
      </c>
      <c r="AG46">
        <v>95103.48</v>
      </c>
      <c r="AK46">
        <v>3367</v>
      </c>
      <c r="AM46" s="72">
        <f t="shared" si="1"/>
        <v>408723.82</v>
      </c>
      <c r="AN46" s="50">
        <f t="shared" si="2"/>
        <v>258358</v>
      </c>
      <c r="AO46" s="51">
        <f t="shared" si="3"/>
        <v>150365.82</v>
      </c>
      <c r="AP46" s="48">
        <f t="shared" si="4"/>
        <v>934135.21</v>
      </c>
      <c r="AQ46" s="47">
        <f t="shared" si="5"/>
        <v>862464.04</v>
      </c>
      <c r="AR46" s="56">
        <f t="shared" si="6"/>
        <v>71671.169999999925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714</v>
      </c>
      <c r="E47" t="s">
        <v>2853</v>
      </c>
      <c r="F47" s="301">
        <v>531347.62</v>
      </c>
      <c r="G47" s="301">
        <v>0</v>
      </c>
      <c r="H47" s="301">
        <v>78911.839999999997</v>
      </c>
      <c r="J47">
        <v>921877.76</v>
      </c>
      <c r="K47">
        <v>153964.82</v>
      </c>
      <c r="N47" s="301">
        <v>0</v>
      </c>
      <c r="Q47" s="301">
        <v>0</v>
      </c>
      <c r="U47">
        <v>268877.73</v>
      </c>
      <c r="V47">
        <v>1610762.41</v>
      </c>
      <c r="W47" s="301">
        <v>274439.11</v>
      </c>
      <c r="AA47" s="301">
        <v>368185.59999999998</v>
      </c>
      <c r="AB47" s="301">
        <v>4740</v>
      </c>
      <c r="AC47">
        <v>429862.6</v>
      </c>
      <c r="AD47">
        <v>160</v>
      </c>
      <c r="AE47">
        <v>200</v>
      </c>
      <c r="AF47">
        <v>194427.57</v>
      </c>
      <c r="AG47">
        <v>53073.64</v>
      </c>
      <c r="AK47">
        <v>7009</v>
      </c>
      <c r="AM47" s="72">
        <f t="shared" si="1"/>
        <v>610259.46</v>
      </c>
      <c r="AN47" s="50">
        <f t="shared" si="2"/>
        <v>0</v>
      </c>
      <c r="AO47" s="51">
        <f t="shared" si="3"/>
        <v>610259.46</v>
      </c>
      <c r="AP47" s="48">
        <f t="shared" si="4"/>
        <v>647364.71</v>
      </c>
      <c r="AQ47" s="47">
        <f t="shared" si="5"/>
        <v>684732.80999999994</v>
      </c>
      <c r="AR47" s="56">
        <f t="shared" si="6"/>
        <v>-37368.099999999977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715</v>
      </c>
      <c r="E48" t="s">
        <v>2854</v>
      </c>
      <c r="F48" s="301">
        <v>612726.59</v>
      </c>
      <c r="G48" s="301">
        <v>0</v>
      </c>
      <c r="H48" s="301">
        <v>59586.09</v>
      </c>
      <c r="J48">
        <v>458338.91</v>
      </c>
      <c r="K48">
        <v>252990.15</v>
      </c>
      <c r="N48" s="301">
        <v>0</v>
      </c>
      <c r="Q48" s="301">
        <v>0</v>
      </c>
      <c r="U48">
        <v>-1235898.1100000001</v>
      </c>
      <c r="V48">
        <v>2707380.46</v>
      </c>
      <c r="W48" s="301">
        <v>288332.58</v>
      </c>
      <c r="AA48" s="301">
        <v>388248</v>
      </c>
      <c r="AB48" s="301">
        <v>83920</v>
      </c>
      <c r="AC48">
        <v>551552</v>
      </c>
      <c r="AD48">
        <v>880</v>
      </c>
      <c r="AE48">
        <v>1330</v>
      </c>
      <c r="AF48">
        <v>116911.26</v>
      </c>
      <c r="AG48">
        <v>32799.43</v>
      </c>
      <c r="AK48">
        <v>4239.5</v>
      </c>
      <c r="AM48" s="72">
        <f t="shared" si="1"/>
        <v>672312.67999999993</v>
      </c>
      <c r="AN48" s="50">
        <f t="shared" si="2"/>
        <v>0</v>
      </c>
      <c r="AO48" s="51">
        <f t="shared" si="3"/>
        <v>672312.67999999993</v>
      </c>
      <c r="AP48" s="48">
        <f t="shared" si="4"/>
        <v>760500.58000000007</v>
      </c>
      <c r="AQ48" s="47">
        <f t="shared" si="5"/>
        <v>707712.19000000006</v>
      </c>
      <c r="AR48" s="56">
        <f t="shared" si="6"/>
        <v>52788.390000000014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716</v>
      </c>
      <c r="E49" t="s">
        <v>2927</v>
      </c>
      <c r="F49" s="301">
        <v>500923.63</v>
      </c>
      <c r="G49" s="301">
        <v>0</v>
      </c>
      <c r="H49" s="301">
        <v>9143.5400000000009</v>
      </c>
      <c r="J49">
        <v>320479.28999999998</v>
      </c>
      <c r="K49">
        <v>266125.58</v>
      </c>
      <c r="N49" s="301">
        <v>0</v>
      </c>
      <c r="Q49" s="301">
        <v>0</v>
      </c>
      <c r="S49">
        <v>121415</v>
      </c>
      <c r="U49">
        <v>-1327479.58</v>
      </c>
      <c r="V49">
        <v>2321309.19</v>
      </c>
      <c r="W49" s="301">
        <v>153170.82</v>
      </c>
      <c r="AA49" s="301">
        <v>143671.5</v>
      </c>
      <c r="AB49" s="301">
        <v>72640</v>
      </c>
      <c r="AC49">
        <v>214370.5</v>
      </c>
      <c r="AF49">
        <v>49124.480000000003</v>
      </c>
      <c r="AG49">
        <v>58629.91</v>
      </c>
      <c r="AK49">
        <v>580</v>
      </c>
      <c r="AM49" s="72">
        <f t="shared" si="1"/>
        <v>510067.17</v>
      </c>
      <c r="AN49" s="50">
        <f t="shared" si="2"/>
        <v>0</v>
      </c>
      <c r="AO49" s="51">
        <f t="shared" si="3"/>
        <v>510067.17</v>
      </c>
      <c r="AP49" s="48">
        <f t="shared" si="4"/>
        <v>369482.32</v>
      </c>
      <c r="AQ49" s="47">
        <f t="shared" si="5"/>
        <v>322704.89</v>
      </c>
      <c r="AR49" s="56">
        <f t="shared" si="6"/>
        <v>46777.429999999993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717</v>
      </c>
      <c r="E50" t="s">
        <v>2937</v>
      </c>
      <c r="F50" s="301">
        <v>628836.81999999995</v>
      </c>
      <c r="G50" s="301">
        <v>0</v>
      </c>
      <c r="H50" s="301">
        <v>108316.62</v>
      </c>
      <c r="J50">
        <v>1242489.6100000001</v>
      </c>
      <c r="K50">
        <v>273618.03000000003</v>
      </c>
      <c r="N50" s="301">
        <v>0</v>
      </c>
      <c r="Q50" s="301">
        <v>685</v>
      </c>
      <c r="U50">
        <v>1275044.26</v>
      </c>
      <c r="V50">
        <v>991778.49</v>
      </c>
      <c r="W50" s="301">
        <v>196118.61</v>
      </c>
      <c r="AA50" s="301">
        <v>61550</v>
      </c>
      <c r="AB50" s="301">
        <v>70300</v>
      </c>
      <c r="AC50">
        <v>113517</v>
      </c>
      <c r="AF50">
        <v>79584.479999999996</v>
      </c>
      <c r="AG50">
        <v>49420.06</v>
      </c>
      <c r="AK50">
        <v>2528</v>
      </c>
      <c r="AM50" s="72">
        <f t="shared" si="1"/>
        <v>737153.44</v>
      </c>
      <c r="AN50" s="50">
        <f t="shared" si="2"/>
        <v>685</v>
      </c>
      <c r="AO50" s="51">
        <f t="shared" si="3"/>
        <v>736468.44</v>
      </c>
      <c r="AP50" s="48">
        <f t="shared" si="4"/>
        <v>327968.61</v>
      </c>
      <c r="AQ50" s="47">
        <f t="shared" si="5"/>
        <v>245049.53999999998</v>
      </c>
      <c r="AR50" s="56">
        <f t="shared" si="6"/>
        <v>82919.070000000007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718</v>
      </c>
      <c r="E51" t="s">
        <v>2938</v>
      </c>
      <c r="F51" s="301">
        <v>500423.29</v>
      </c>
      <c r="G51" s="301">
        <v>0</v>
      </c>
      <c r="H51" s="301">
        <v>76352.88</v>
      </c>
      <c r="J51">
        <v>2540253.1800000002</v>
      </c>
      <c r="K51">
        <v>207824.3</v>
      </c>
      <c r="N51" s="301">
        <v>0</v>
      </c>
      <c r="Q51" s="301">
        <v>0</v>
      </c>
      <c r="S51">
        <v>88630</v>
      </c>
      <c r="U51">
        <v>2543646.4900000002</v>
      </c>
      <c r="V51">
        <v>667821.93000000005</v>
      </c>
      <c r="W51" s="301">
        <v>161338.75</v>
      </c>
      <c r="AA51" s="301">
        <v>384732.1</v>
      </c>
      <c r="AB51" s="301">
        <v>90500</v>
      </c>
      <c r="AC51">
        <v>416180.78</v>
      </c>
      <c r="AF51">
        <v>57657.08</v>
      </c>
      <c r="AG51">
        <v>55406.06</v>
      </c>
      <c r="AK51">
        <v>6171.7</v>
      </c>
      <c r="AM51" s="72">
        <f t="shared" si="1"/>
        <v>576776.16999999993</v>
      </c>
      <c r="AN51" s="50">
        <f t="shared" si="2"/>
        <v>0</v>
      </c>
      <c r="AO51" s="51">
        <f t="shared" si="3"/>
        <v>576776.16999999993</v>
      </c>
      <c r="AP51" s="48">
        <f t="shared" si="4"/>
        <v>636570.85</v>
      </c>
      <c r="AQ51" s="47">
        <f t="shared" si="5"/>
        <v>535415.62</v>
      </c>
      <c r="AR51" s="56">
        <f t="shared" si="6"/>
        <v>101155.22999999998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719</v>
      </c>
      <c r="E52" t="s">
        <v>2855</v>
      </c>
      <c r="F52" s="301">
        <v>485243.89</v>
      </c>
      <c r="G52" s="301">
        <v>41895</v>
      </c>
      <c r="H52" s="301">
        <v>27855.45</v>
      </c>
      <c r="J52">
        <v>619057.69999999995</v>
      </c>
      <c r="K52">
        <v>110802.03</v>
      </c>
      <c r="N52" s="301">
        <v>12400</v>
      </c>
      <c r="Q52" s="301">
        <v>2510.0500000000002</v>
      </c>
      <c r="U52">
        <v>-776367.8</v>
      </c>
      <c r="V52">
        <v>2139773.89</v>
      </c>
      <c r="W52" s="301">
        <v>109384.84</v>
      </c>
      <c r="AA52" s="301">
        <v>141593.5</v>
      </c>
      <c r="AC52">
        <v>141593.5</v>
      </c>
      <c r="AF52">
        <v>100257.97</v>
      </c>
      <c r="AG52">
        <v>56903.7</v>
      </c>
      <c r="AK52">
        <v>3117</v>
      </c>
      <c r="AM52" s="72">
        <f t="shared" si="1"/>
        <v>554994.34</v>
      </c>
      <c r="AN52" s="50">
        <f t="shared" si="2"/>
        <v>14910.05</v>
      </c>
      <c r="AO52" s="51">
        <f t="shared" si="3"/>
        <v>540084.28999999992</v>
      </c>
      <c r="AP52" s="48">
        <f t="shared" si="4"/>
        <v>250978.34</v>
      </c>
      <c r="AQ52" s="47">
        <f t="shared" si="5"/>
        <v>301872.17</v>
      </c>
      <c r="AR52" s="56">
        <f t="shared" si="6"/>
        <v>-50893.829999999987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720</v>
      </c>
      <c r="E53" t="s">
        <v>2856</v>
      </c>
      <c r="F53" s="301">
        <v>477884.22</v>
      </c>
      <c r="G53" s="301">
        <v>37408</v>
      </c>
      <c r="H53" s="301">
        <v>11342</v>
      </c>
      <c r="J53">
        <v>335064.8</v>
      </c>
      <c r="K53">
        <v>31984.3</v>
      </c>
      <c r="N53" s="301">
        <v>6800</v>
      </c>
      <c r="Q53" s="301">
        <v>972</v>
      </c>
      <c r="U53">
        <v>672515</v>
      </c>
      <c r="V53">
        <v>293207.49</v>
      </c>
      <c r="W53" s="301">
        <v>46793.2</v>
      </c>
      <c r="Y53" s="301">
        <v>80.39</v>
      </c>
      <c r="AA53" s="301">
        <v>95340</v>
      </c>
      <c r="AC53">
        <v>95340</v>
      </c>
      <c r="AF53">
        <v>82680.289999999994</v>
      </c>
      <c r="AG53">
        <v>21510.36</v>
      </c>
      <c r="AK53">
        <v>4297</v>
      </c>
      <c r="AM53" s="72">
        <f t="shared" si="1"/>
        <v>526634.22</v>
      </c>
      <c r="AN53" s="50">
        <f t="shared" si="2"/>
        <v>7772</v>
      </c>
      <c r="AO53" s="51">
        <f t="shared" si="3"/>
        <v>518862.22</v>
      </c>
      <c r="AP53" s="48">
        <f t="shared" si="4"/>
        <v>142213.59</v>
      </c>
      <c r="AQ53" s="47">
        <f t="shared" si="5"/>
        <v>203827.64999999997</v>
      </c>
      <c r="AR53" s="56">
        <f t="shared" si="6"/>
        <v>-61614.059999999969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721</v>
      </c>
      <c r="E54" t="s">
        <v>2857</v>
      </c>
      <c r="F54" s="301">
        <v>220953.37</v>
      </c>
      <c r="G54" s="301">
        <v>74746</v>
      </c>
      <c r="H54" s="301">
        <v>54958.48</v>
      </c>
      <c r="J54">
        <v>5823723.9000000004</v>
      </c>
      <c r="K54">
        <v>105772.24</v>
      </c>
      <c r="N54" s="301">
        <v>16090</v>
      </c>
      <c r="Q54" s="301">
        <v>8834</v>
      </c>
      <c r="U54">
        <v>4466394.12</v>
      </c>
      <c r="V54">
        <v>1946315.03</v>
      </c>
      <c r="W54" s="301">
        <v>150047.25</v>
      </c>
      <c r="Y54" s="301">
        <v>48.17</v>
      </c>
      <c r="AA54" s="301">
        <v>208054</v>
      </c>
      <c r="AC54">
        <v>257434</v>
      </c>
      <c r="AF54">
        <v>143801.16</v>
      </c>
      <c r="AG54">
        <v>54300.17</v>
      </c>
      <c r="AK54">
        <v>3195</v>
      </c>
      <c r="AM54" s="72">
        <f t="shared" si="1"/>
        <v>350657.85</v>
      </c>
      <c r="AN54" s="50">
        <f t="shared" si="2"/>
        <v>24924</v>
      </c>
      <c r="AO54" s="51">
        <f t="shared" si="3"/>
        <v>325733.84999999998</v>
      </c>
      <c r="AP54" s="48">
        <f t="shared" si="4"/>
        <v>358149.42000000004</v>
      </c>
      <c r="AQ54" s="47">
        <f t="shared" si="5"/>
        <v>458730.33</v>
      </c>
      <c r="AR54" s="56">
        <f t="shared" si="6"/>
        <v>-100580.90999999997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722</v>
      </c>
      <c r="E55" t="s">
        <v>2858</v>
      </c>
      <c r="F55" s="301">
        <v>776013.65</v>
      </c>
      <c r="G55" s="301">
        <v>79961.5</v>
      </c>
      <c r="H55" s="301">
        <v>87919.56</v>
      </c>
      <c r="J55">
        <v>733561.42</v>
      </c>
      <c r="K55">
        <v>235967.55</v>
      </c>
      <c r="N55" s="301">
        <v>12300</v>
      </c>
      <c r="Q55" s="301">
        <v>6227</v>
      </c>
      <c r="U55">
        <v>-299734.24</v>
      </c>
      <c r="V55">
        <v>2217512.62</v>
      </c>
      <c r="W55" s="301">
        <v>217370.46</v>
      </c>
      <c r="Y55" s="301">
        <v>584.23</v>
      </c>
      <c r="AA55" s="301">
        <v>336283</v>
      </c>
      <c r="AC55">
        <v>336283</v>
      </c>
      <c r="AD55">
        <v>160</v>
      </c>
      <c r="AE55">
        <v>280</v>
      </c>
      <c r="AF55">
        <v>144592.95999999999</v>
      </c>
      <c r="AG55">
        <v>48107.54</v>
      </c>
      <c r="AM55" s="72">
        <f t="shared" si="1"/>
        <v>943894.71</v>
      </c>
      <c r="AN55" s="50">
        <f t="shared" si="2"/>
        <v>18527</v>
      </c>
      <c r="AO55" s="51">
        <f t="shared" si="3"/>
        <v>925367.71</v>
      </c>
      <c r="AP55" s="48">
        <f t="shared" si="4"/>
        <v>554237.68999999994</v>
      </c>
      <c r="AQ55" s="47">
        <f t="shared" si="5"/>
        <v>529423.5</v>
      </c>
      <c r="AR55" s="56">
        <f t="shared" si="6"/>
        <v>24814.189999999944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723</v>
      </c>
      <c r="E56" t="s">
        <v>2859</v>
      </c>
      <c r="F56" s="301">
        <v>544479.18000000005</v>
      </c>
      <c r="G56" s="301">
        <v>2607</v>
      </c>
      <c r="H56" s="301">
        <v>36407.78</v>
      </c>
      <c r="J56">
        <v>533174.4</v>
      </c>
      <c r="K56">
        <v>71015.28</v>
      </c>
      <c r="N56" s="301">
        <v>13400</v>
      </c>
      <c r="Q56" s="301">
        <v>6441</v>
      </c>
      <c r="U56">
        <v>-578833.22</v>
      </c>
      <c r="V56">
        <v>1921030.3</v>
      </c>
      <c r="W56" s="301">
        <v>116206.51</v>
      </c>
      <c r="Y56" s="301">
        <v>641.65</v>
      </c>
      <c r="AA56" s="301">
        <v>283964</v>
      </c>
      <c r="AC56">
        <v>302564</v>
      </c>
      <c r="AF56">
        <v>121997.1</v>
      </c>
      <c r="AG56">
        <v>52242.91</v>
      </c>
      <c r="AK56">
        <v>561</v>
      </c>
      <c r="AM56" s="72">
        <f t="shared" si="1"/>
        <v>583493.96000000008</v>
      </c>
      <c r="AN56" s="50">
        <f t="shared" si="2"/>
        <v>19841</v>
      </c>
      <c r="AO56" s="51">
        <f t="shared" si="3"/>
        <v>563652.96000000008</v>
      </c>
      <c r="AP56" s="48">
        <f t="shared" si="4"/>
        <v>400812.16</v>
      </c>
      <c r="AQ56" s="47">
        <f t="shared" si="5"/>
        <v>477365.01</v>
      </c>
      <c r="AR56" s="56">
        <f t="shared" si="6"/>
        <v>-76552.850000000035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724</v>
      </c>
      <c r="E57" t="s">
        <v>2860</v>
      </c>
      <c r="F57" s="301">
        <v>249276.74</v>
      </c>
      <c r="G57" s="301">
        <v>3406</v>
      </c>
      <c r="H57" s="301">
        <v>32590.21</v>
      </c>
      <c r="J57">
        <v>546446.37</v>
      </c>
      <c r="K57">
        <v>84584.26</v>
      </c>
      <c r="N57" s="301">
        <v>12790</v>
      </c>
      <c r="Q57" s="301">
        <v>1218</v>
      </c>
      <c r="U57">
        <v>-803164.5</v>
      </c>
      <c r="V57">
        <v>1915444.77</v>
      </c>
      <c r="W57" s="301">
        <v>106699.48</v>
      </c>
      <c r="Y57" s="301">
        <v>141.47</v>
      </c>
      <c r="AA57" s="301">
        <v>218673</v>
      </c>
      <c r="AC57">
        <v>284828</v>
      </c>
      <c r="AD57">
        <v>160</v>
      </c>
      <c r="AE57">
        <v>300</v>
      </c>
      <c r="AF57">
        <v>140606.57</v>
      </c>
      <c r="AG57">
        <v>29880.07</v>
      </c>
      <c r="AK57">
        <v>7054</v>
      </c>
      <c r="AM57" s="72">
        <f t="shared" si="1"/>
        <v>285272.95</v>
      </c>
      <c r="AN57" s="50">
        <f t="shared" si="2"/>
        <v>14008</v>
      </c>
      <c r="AO57" s="51">
        <f t="shared" si="3"/>
        <v>271264.95</v>
      </c>
      <c r="AP57" s="48">
        <f t="shared" si="4"/>
        <v>325513.95</v>
      </c>
      <c r="AQ57" s="47">
        <f t="shared" si="5"/>
        <v>462828.64</v>
      </c>
      <c r="AR57" s="56">
        <f t="shared" si="6"/>
        <v>-137314.69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725</v>
      </c>
      <c r="E58" t="s">
        <v>2861</v>
      </c>
      <c r="F58" s="301">
        <v>246346.49</v>
      </c>
      <c r="G58" s="301">
        <v>55592</v>
      </c>
      <c r="H58" s="301">
        <v>23067.63</v>
      </c>
      <c r="J58">
        <v>499421.76</v>
      </c>
      <c r="K58">
        <v>56153.16</v>
      </c>
      <c r="N58" s="301">
        <v>5352</v>
      </c>
      <c r="Q58" s="301">
        <v>1884</v>
      </c>
      <c r="U58">
        <v>-643187.91</v>
      </c>
      <c r="V58">
        <v>1650781.62</v>
      </c>
      <c r="W58" s="301">
        <v>86915.86</v>
      </c>
      <c r="Y58" s="301">
        <v>186.62</v>
      </c>
      <c r="AA58" s="301">
        <v>78939</v>
      </c>
      <c r="AC58">
        <v>117542</v>
      </c>
      <c r="AF58">
        <v>85929.67</v>
      </c>
      <c r="AG58">
        <v>26991.48</v>
      </c>
      <c r="AK58">
        <v>937</v>
      </c>
      <c r="AM58" s="72">
        <f t="shared" si="1"/>
        <v>325006.12</v>
      </c>
      <c r="AN58" s="50">
        <f t="shared" si="2"/>
        <v>7236</v>
      </c>
      <c r="AO58" s="51">
        <f t="shared" si="3"/>
        <v>317770.12</v>
      </c>
      <c r="AP58" s="48">
        <f t="shared" si="4"/>
        <v>166041.47999999998</v>
      </c>
      <c r="AQ58" s="47">
        <f t="shared" si="5"/>
        <v>231400.15</v>
      </c>
      <c r="AR58" s="56">
        <f t="shared" si="6"/>
        <v>-65358.670000000013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726</v>
      </c>
      <c r="E59" t="s">
        <v>2862</v>
      </c>
      <c r="F59" s="301">
        <v>404331.44</v>
      </c>
      <c r="G59" s="301">
        <v>31645</v>
      </c>
      <c r="H59" s="301">
        <v>45374.13</v>
      </c>
      <c r="J59">
        <v>663768.05000000005</v>
      </c>
      <c r="K59">
        <v>101355.03</v>
      </c>
      <c r="N59" s="301">
        <v>8046.87</v>
      </c>
      <c r="Q59" s="301">
        <v>1532</v>
      </c>
      <c r="U59">
        <v>-670490.56999999995</v>
      </c>
      <c r="V59">
        <v>2032099.69</v>
      </c>
      <c r="W59" s="301">
        <v>113822.43</v>
      </c>
      <c r="Y59" s="301">
        <v>61.46</v>
      </c>
      <c r="AA59" s="301">
        <v>80787</v>
      </c>
      <c r="AC59">
        <v>99087</v>
      </c>
      <c r="AF59">
        <v>97518.5</v>
      </c>
      <c r="AG59">
        <v>52759.63</v>
      </c>
      <c r="AK59">
        <v>3202.2</v>
      </c>
      <c r="AM59" s="72">
        <f t="shared" si="1"/>
        <v>481350.57</v>
      </c>
      <c r="AN59" s="50">
        <f t="shared" si="2"/>
        <v>9578.869999999999</v>
      </c>
      <c r="AO59" s="51">
        <f t="shared" si="3"/>
        <v>471771.7</v>
      </c>
      <c r="AP59" s="48">
        <f t="shared" si="4"/>
        <v>194670.89</v>
      </c>
      <c r="AQ59" s="47">
        <f t="shared" si="5"/>
        <v>252567.33000000002</v>
      </c>
      <c r="AR59" s="56">
        <f t="shared" si="6"/>
        <v>-57896.44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727</v>
      </c>
      <c r="E60" t="s">
        <v>2863</v>
      </c>
      <c r="F60" s="301">
        <v>234916.97</v>
      </c>
      <c r="G60" s="301">
        <v>134262</v>
      </c>
      <c r="H60" s="301">
        <v>65300</v>
      </c>
      <c r="J60">
        <v>1327053.1000000001</v>
      </c>
      <c r="K60">
        <v>165185.75</v>
      </c>
      <c r="N60" s="301">
        <v>43000</v>
      </c>
      <c r="Q60" s="301">
        <v>8133</v>
      </c>
      <c r="U60">
        <v>918987.67</v>
      </c>
      <c r="V60">
        <v>1174038.5</v>
      </c>
      <c r="W60" s="301">
        <v>271368.81</v>
      </c>
      <c r="Y60" s="301">
        <v>265.44</v>
      </c>
      <c r="AA60" s="301">
        <v>344305.5</v>
      </c>
      <c r="AC60">
        <v>392935.5</v>
      </c>
      <c r="AD60">
        <v>3500</v>
      </c>
      <c r="AE60">
        <v>500</v>
      </c>
      <c r="AF60">
        <v>164116.60999999999</v>
      </c>
      <c r="AG60">
        <v>46488.08</v>
      </c>
      <c r="AK60">
        <v>11189.5</v>
      </c>
      <c r="AM60" s="72">
        <f t="shared" si="1"/>
        <v>434478.97</v>
      </c>
      <c r="AN60" s="50">
        <f t="shared" si="2"/>
        <v>51133</v>
      </c>
      <c r="AO60" s="51">
        <f t="shared" si="3"/>
        <v>383345.97</v>
      </c>
      <c r="AP60" s="48">
        <f t="shared" si="4"/>
        <v>615939.75</v>
      </c>
      <c r="AQ60" s="47">
        <f t="shared" si="5"/>
        <v>618729.68999999994</v>
      </c>
      <c r="AR60" s="56">
        <f t="shared" si="6"/>
        <v>-2789.9399999999441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728</v>
      </c>
      <c r="E61" t="s">
        <v>2864</v>
      </c>
      <c r="F61" s="301">
        <v>808508.81</v>
      </c>
      <c r="G61" s="301">
        <v>393108.7</v>
      </c>
      <c r="H61" s="301">
        <v>73801.14</v>
      </c>
      <c r="J61">
        <v>664121.06000000006</v>
      </c>
      <c r="K61">
        <v>363589.8</v>
      </c>
      <c r="N61" s="301">
        <v>13900</v>
      </c>
      <c r="Q61" s="301">
        <v>8488.5</v>
      </c>
      <c r="U61">
        <v>-1301265.95</v>
      </c>
      <c r="V61">
        <v>3795531.45</v>
      </c>
      <c r="W61" s="301">
        <v>270402.88</v>
      </c>
      <c r="Y61" s="301">
        <v>528.07000000000005</v>
      </c>
      <c r="AA61" s="301">
        <v>363346.5</v>
      </c>
      <c r="AC61">
        <v>436564</v>
      </c>
      <c r="AD61">
        <v>160</v>
      </c>
      <c r="AE61">
        <v>300</v>
      </c>
      <c r="AF61">
        <v>210544.58</v>
      </c>
      <c r="AG61">
        <v>100453.75</v>
      </c>
      <c r="AK61">
        <v>4377</v>
      </c>
      <c r="AM61" s="72">
        <f t="shared" si="1"/>
        <v>1275418.6499999999</v>
      </c>
      <c r="AN61" s="50">
        <f t="shared" si="2"/>
        <v>22388.5</v>
      </c>
      <c r="AO61" s="51">
        <f t="shared" si="3"/>
        <v>1253030.1499999999</v>
      </c>
      <c r="AP61" s="48">
        <f t="shared" si="4"/>
        <v>634277.44999999995</v>
      </c>
      <c r="AQ61" s="47">
        <f t="shared" si="5"/>
        <v>752399.33</v>
      </c>
      <c r="AR61" s="56">
        <f t="shared" si="6"/>
        <v>-118121.88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729</v>
      </c>
      <c r="E62" t="s">
        <v>2865</v>
      </c>
      <c r="F62" s="301">
        <v>231777.11</v>
      </c>
      <c r="G62" s="301">
        <v>119534</v>
      </c>
      <c r="H62" s="301">
        <v>41406.6</v>
      </c>
      <c r="J62">
        <v>352397.47</v>
      </c>
      <c r="K62">
        <v>208344.35</v>
      </c>
      <c r="N62" s="301">
        <v>6960</v>
      </c>
      <c r="Q62" s="301">
        <v>4774</v>
      </c>
      <c r="U62">
        <v>-546930.31999999995</v>
      </c>
      <c r="V62">
        <v>1606269.64</v>
      </c>
      <c r="W62" s="301">
        <v>175403.73</v>
      </c>
      <c r="AA62" s="301">
        <v>222565</v>
      </c>
      <c r="AC62">
        <v>233965</v>
      </c>
      <c r="AF62">
        <v>180857.69</v>
      </c>
      <c r="AG62">
        <v>42220.83</v>
      </c>
      <c r="AM62" s="72">
        <f t="shared" si="1"/>
        <v>392717.70999999996</v>
      </c>
      <c r="AN62" s="50">
        <f t="shared" si="2"/>
        <v>11734</v>
      </c>
      <c r="AO62" s="51">
        <f t="shared" si="3"/>
        <v>380983.70999999996</v>
      </c>
      <c r="AP62" s="48">
        <f t="shared" si="4"/>
        <v>397968.73</v>
      </c>
      <c r="AQ62" s="47">
        <f t="shared" si="5"/>
        <v>457043.52</v>
      </c>
      <c r="AR62" s="56">
        <f t="shared" si="6"/>
        <v>-59074.790000000037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730</v>
      </c>
      <c r="E63" t="s">
        <v>2866</v>
      </c>
      <c r="F63" s="301">
        <v>209724.4</v>
      </c>
      <c r="G63" s="301">
        <v>117082</v>
      </c>
      <c r="H63" s="301">
        <v>57884.61</v>
      </c>
      <c r="J63">
        <v>443732</v>
      </c>
      <c r="K63">
        <v>173006.05</v>
      </c>
      <c r="N63" s="301">
        <v>12000</v>
      </c>
      <c r="Q63" s="301">
        <v>11250.32</v>
      </c>
      <c r="U63">
        <v>-1629671.85</v>
      </c>
      <c r="V63">
        <v>2640334.33</v>
      </c>
      <c r="W63" s="301">
        <v>191751.96</v>
      </c>
      <c r="Y63" s="301">
        <v>93.21</v>
      </c>
      <c r="AA63" s="301">
        <v>196054</v>
      </c>
      <c r="AC63">
        <v>196054</v>
      </c>
      <c r="AF63">
        <v>167648.35</v>
      </c>
      <c r="AG63">
        <v>32465.5</v>
      </c>
      <c r="AK63">
        <v>5646</v>
      </c>
      <c r="AM63" s="72">
        <f t="shared" si="1"/>
        <v>384691.01</v>
      </c>
      <c r="AN63" s="50">
        <f t="shared" si="2"/>
        <v>23250.32</v>
      </c>
      <c r="AO63" s="51">
        <f t="shared" si="3"/>
        <v>361440.69</v>
      </c>
      <c r="AP63" s="48">
        <f t="shared" si="4"/>
        <v>387899.17</v>
      </c>
      <c r="AQ63" s="47">
        <f t="shared" si="5"/>
        <v>401813.85</v>
      </c>
      <c r="AR63" s="56">
        <f t="shared" si="6"/>
        <v>-13914.679999999993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731</v>
      </c>
      <c r="E64" t="s">
        <v>2928</v>
      </c>
      <c r="F64" s="301">
        <v>334587.86</v>
      </c>
      <c r="G64" s="301">
        <v>65617</v>
      </c>
      <c r="H64" s="301">
        <v>41327.699999999997</v>
      </c>
      <c r="J64">
        <v>1285202.73</v>
      </c>
      <c r="K64">
        <v>25887.62</v>
      </c>
      <c r="N64" s="301">
        <v>8000</v>
      </c>
      <c r="Q64" s="301">
        <v>2288</v>
      </c>
      <c r="U64">
        <v>-162131.32</v>
      </c>
      <c r="V64">
        <v>2029021.21</v>
      </c>
      <c r="W64" s="301">
        <v>113001.65</v>
      </c>
      <c r="Y64" s="301">
        <v>36.42</v>
      </c>
      <c r="AA64" s="301">
        <v>159915</v>
      </c>
      <c r="AC64">
        <v>211185</v>
      </c>
      <c r="AF64">
        <v>78187.62</v>
      </c>
      <c r="AG64">
        <v>59417.55</v>
      </c>
      <c r="AK64">
        <v>3550.5</v>
      </c>
      <c r="AM64" s="72">
        <f t="shared" si="1"/>
        <v>441532.56</v>
      </c>
      <c r="AN64" s="50">
        <f t="shared" si="2"/>
        <v>10288</v>
      </c>
      <c r="AO64" s="51">
        <f t="shared" si="3"/>
        <v>431244.56</v>
      </c>
      <c r="AP64" s="48">
        <f t="shared" si="4"/>
        <v>272953.07</v>
      </c>
      <c r="AQ64" s="47">
        <f t="shared" si="5"/>
        <v>352340.67</v>
      </c>
      <c r="AR64" s="56">
        <f t="shared" si="6"/>
        <v>-79387.599999999977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732</v>
      </c>
      <c r="E65" t="s">
        <v>2867</v>
      </c>
      <c r="F65" s="301">
        <v>688007.18</v>
      </c>
      <c r="G65" s="301">
        <v>0</v>
      </c>
      <c r="H65" s="301">
        <v>36878.44</v>
      </c>
      <c r="J65">
        <v>2122021.0499999998</v>
      </c>
      <c r="K65">
        <v>17028</v>
      </c>
      <c r="N65" s="301">
        <v>15301</v>
      </c>
      <c r="Q65" s="301">
        <v>0</v>
      </c>
      <c r="U65">
        <v>1872854.15</v>
      </c>
      <c r="V65">
        <v>849648.43</v>
      </c>
      <c r="W65" s="301">
        <v>268794.63</v>
      </c>
      <c r="AA65" s="301">
        <v>189855</v>
      </c>
      <c r="AB65" s="301">
        <v>33000</v>
      </c>
      <c r="AC65">
        <v>193263</v>
      </c>
      <c r="AF65">
        <v>74336.14</v>
      </c>
      <c r="AG65">
        <v>35869.4</v>
      </c>
      <c r="AM65" s="72">
        <f t="shared" si="1"/>
        <v>724885.62000000011</v>
      </c>
      <c r="AN65" s="50">
        <f t="shared" si="2"/>
        <v>15301</v>
      </c>
      <c r="AO65" s="51">
        <f t="shared" si="3"/>
        <v>709584.62000000011</v>
      </c>
      <c r="AP65" s="48">
        <f t="shared" si="4"/>
        <v>491649.63</v>
      </c>
      <c r="AQ65" s="47">
        <f t="shared" si="5"/>
        <v>303468.54000000004</v>
      </c>
      <c r="AR65" s="56">
        <f t="shared" si="6"/>
        <v>188181.08999999997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733</v>
      </c>
      <c r="E66" t="s">
        <v>2868</v>
      </c>
      <c r="F66" s="301">
        <v>750057.85</v>
      </c>
      <c r="G66" s="301">
        <v>0</v>
      </c>
      <c r="H66" s="301">
        <v>13794.09</v>
      </c>
      <c r="J66">
        <v>339210.78</v>
      </c>
      <c r="K66">
        <v>31627.34</v>
      </c>
      <c r="Q66" s="301">
        <v>0</v>
      </c>
      <c r="U66">
        <v>792172.98</v>
      </c>
      <c r="V66">
        <v>236925.61</v>
      </c>
      <c r="W66" s="301">
        <v>255527.56</v>
      </c>
      <c r="AA66" s="301">
        <v>360049.5</v>
      </c>
      <c r="AB66" s="301">
        <v>33000</v>
      </c>
      <c r="AC66">
        <v>363305.5</v>
      </c>
      <c r="AF66">
        <v>45244.1</v>
      </c>
      <c r="AG66">
        <v>34686.31</v>
      </c>
      <c r="AM66" s="72">
        <f t="shared" si="1"/>
        <v>763851.94</v>
      </c>
      <c r="AN66" s="50">
        <f t="shared" si="2"/>
        <v>0</v>
      </c>
      <c r="AO66" s="51">
        <f t="shared" si="3"/>
        <v>763851.94</v>
      </c>
      <c r="AP66" s="48">
        <f t="shared" si="4"/>
        <v>648577.06000000006</v>
      </c>
      <c r="AQ66" s="47">
        <f t="shared" si="5"/>
        <v>443235.91</v>
      </c>
      <c r="AR66" s="56">
        <f t="shared" si="6"/>
        <v>205341.15000000008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734</v>
      </c>
      <c r="E67" t="s">
        <v>2869</v>
      </c>
      <c r="F67" s="301">
        <v>734150.85</v>
      </c>
      <c r="G67" s="301">
        <v>0</v>
      </c>
      <c r="H67" s="301">
        <v>90528.49</v>
      </c>
      <c r="J67">
        <v>433233.5</v>
      </c>
      <c r="K67">
        <v>11704.03</v>
      </c>
      <c r="N67" s="301">
        <v>14912</v>
      </c>
      <c r="Q67" s="301">
        <v>-272</v>
      </c>
      <c r="U67">
        <v>-837919.38</v>
      </c>
      <c r="V67">
        <v>1982889.72</v>
      </c>
      <c r="W67" s="301">
        <v>291205.09000000003</v>
      </c>
      <c r="AA67" s="301">
        <v>398634</v>
      </c>
      <c r="AB67" s="301">
        <v>33000</v>
      </c>
      <c r="AC67">
        <v>402026</v>
      </c>
      <c r="AF67">
        <v>120510.51</v>
      </c>
      <c r="AG67">
        <v>30615.24</v>
      </c>
      <c r="AM67" s="72">
        <f t="shared" si="1"/>
        <v>824679.34</v>
      </c>
      <c r="AN67" s="50">
        <f t="shared" si="2"/>
        <v>14640</v>
      </c>
      <c r="AO67" s="51">
        <f t="shared" si="3"/>
        <v>810039.34</v>
      </c>
      <c r="AP67" s="48">
        <f t="shared" si="4"/>
        <v>722839.09000000008</v>
      </c>
      <c r="AQ67" s="47">
        <f t="shared" si="5"/>
        <v>553151.75</v>
      </c>
      <c r="AR67" s="56">
        <f t="shared" si="6"/>
        <v>169687.34000000008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735</v>
      </c>
      <c r="E68" t="s">
        <v>2870</v>
      </c>
      <c r="F68" s="301">
        <v>543024.14</v>
      </c>
      <c r="G68" s="301">
        <v>0</v>
      </c>
      <c r="H68" s="301">
        <v>50419.7</v>
      </c>
      <c r="J68">
        <v>518022.25</v>
      </c>
      <c r="K68">
        <v>44771.199999999997</v>
      </c>
      <c r="N68" s="301">
        <v>13865</v>
      </c>
      <c r="Q68" s="301">
        <v>0</v>
      </c>
      <c r="U68">
        <v>-1267931.55</v>
      </c>
      <c r="V68">
        <v>2283492.7400000002</v>
      </c>
      <c r="W68" s="301">
        <v>394150.66</v>
      </c>
      <c r="AA68" s="301">
        <v>342579</v>
      </c>
      <c r="AB68" s="301">
        <v>67000</v>
      </c>
      <c r="AC68">
        <v>452491</v>
      </c>
      <c r="AD68">
        <v>320</v>
      </c>
      <c r="AE68">
        <v>2752</v>
      </c>
      <c r="AF68">
        <v>96069.23</v>
      </c>
      <c r="AG68">
        <v>41875.64</v>
      </c>
      <c r="AM68" s="72">
        <f t="shared" si="1"/>
        <v>593443.83999999997</v>
      </c>
      <c r="AN68" s="50">
        <f t="shared" si="2"/>
        <v>13865</v>
      </c>
      <c r="AO68" s="51">
        <f t="shared" si="3"/>
        <v>579578.84</v>
      </c>
      <c r="AP68" s="48">
        <f t="shared" si="4"/>
        <v>803729.65999999992</v>
      </c>
      <c r="AQ68" s="47">
        <f t="shared" si="5"/>
        <v>593507.87</v>
      </c>
      <c r="AR68" s="56">
        <f t="shared" si="6"/>
        <v>210221.78999999992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736</v>
      </c>
      <c r="E69" t="s">
        <v>2925</v>
      </c>
      <c r="F69" s="301">
        <v>519494.9</v>
      </c>
      <c r="G69" s="301">
        <v>0</v>
      </c>
      <c r="H69" s="301">
        <v>16592.7</v>
      </c>
      <c r="J69">
        <v>418202.59</v>
      </c>
      <c r="K69">
        <v>52058.239999999998</v>
      </c>
      <c r="N69" s="301">
        <v>14131</v>
      </c>
      <c r="U69">
        <v>493586.48</v>
      </c>
      <c r="V69">
        <v>355552.49</v>
      </c>
      <c r="W69" s="301">
        <v>227469.6</v>
      </c>
      <c r="AA69" s="301">
        <v>270631.5</v>
      </c>
      <c r="AB69" s="301">
        <v>32000</v>
      </c>
      <c r="AC69">
        <v>272631.5</v>
      </c>
      <c r="AD69">
        <v>160</v>
      </c>
      <c r="AE69">
        <v>1624</v>
      </c>
      <c r="AF69">
        <v>70524.61</v>
      </c>
      <c r="AG69">
        <v>96989.07</v>
      </c>
      <c r="AM69" s="72">
        <f t="shared" ref="AM69:AM130" si="7">SUM(F69:I69)</f>
        <v>536087.6</v>
      </c>
      <c r="AN69" s="50">
        <f t="shared" ref="AN69:AN130" si="8">SUM(N69:R69)</f>
        <v>14131</v>
      </c>
      <c r="AO69" s="51">
        <f t="shared" ref="AO69:AO130" si="9">AM69-AN69</f>
        <v>521956.6</v>
      </c>
      <c r="AP69" s="48">
        <f t="shared" ref="AP69:AP130" si="10">SUM(W69:AB69)</f>
        <v>530101.1</v>
      </c>
      <c r="AQ69" s="47">
        <f t="shared" ref="AQ69:AQ130" si="11">SUM(AC69:AL69)</f>
        <v>441929.18</v>
      </c>
      <c r="AR69" s="56">
        <f t="shared" ref="AR69:AR130" si="12">AP69-AQ69</f>
        <v>88171.919999999984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737</v>
      </c>
      <c r="E70" t="s">
        <v>2871</v>
      </c>
      <c r="F70" s="301">
        <v>403799.13</v>
      </c>
      <c r="G70" s="301">
        <v>80405</v>
      </c>
      <c r="H70" s="301">
        <v>25717.97</v>
      </c>
      <c r="J70">
        <v>149879.6</v>
      </c>
      <c r="K70">
        <v>191097.55</v>
      </c>
      <c r="N70" s="301">
        <v>0</v>
      </c>
      <c r="P70" s="301">
        <v>104000</v>
      </c>
      <c r="Q70" s="301">
        <v>0</v>
      </c>
      <c r="U70">
        <v>-43525.07</v>
      </c>
      <c r="V70">
        <v>547255.34</v>
      </c>
      <c r="W70" s="301">
        <v>573013.5</v>
      </c>
      <c r="AA70" s="301">
        <v>463324.5</v>
      </c>
      <c r="AB70" s="301">
        <v>21840</v>
      </c>
      <c r="AC70">
        <v>469324.5</v>
      </c>
      <c r="AD70">
        <v>320</v>
      </c>
      <c r="AE70">
        <v>1072</v>
      </c>
      <c r="AF70">
        <v>196470.35</v>
      </c>
      <c r="AG70">
        <v>34871.17</v>
      </c>
      <c r="AH70">
        <v>15840</v>
      </c>
      <c r="AK70">
        <v>34411</v>
      </c>
      <c r="AM70" s="72">
        <f t="shared" si="7"/>
        <v>509922.1</v>
      </c>
      <c r="AN70" s="50">
        <f t="shared" si="8"/>
        <v>104000</v>
      </c>
      <c r="AO70" s="51">
        <f t="shared" si="9"/>
        <v>405922.1</v>
      </c>
      <c r="AP70" s="48">
        <f t="shared" si="10"/>
        <v>1058178</v>
      </c>
      <c r="AQ70" s="47">
        <f t="shared" si="11"/>
        <v>752309.02</v>
      </c>
      <c r="AR70" s="56">
        <f t="shared" si="12"/>
        <v>305868.98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738</v>
      </c>
      <c r="E71" t="s">
        <v>2872</v>
      </c>
      <c r="F71" s="301">
        <v>159561.04999999999</v>
      </c>
      <c r="G71" s="301">
        <v>90681</v>
      </c>
      <c r="H71" s="301">
        <v>66476.87</v>
      </c>
      <c r="J71">
        <v>696403.31</v>
      </c>
      <c r="K71">
        <v>262203.62</v>
      </c>
      <c r="N71" s="301">
        <v>0</v>
      </c>
      <c r="P71" s="301">
        <v>0</v>
      </c>
      <c r="Q71" s="301">
        <v>663.48</v>
      </c>
      <c r="U71">
        <v>-1628082.51</v>
      </c>
      <c r="V71">
        <v>2767861</v>
      </c>
      <c r="W71" s="301">
        <v>550001.98</v>
      </c>
      <c r="X71" s="301">
        <v>23610</v>
      </c>
      <c r="AA71" s="301">
        <v>607142</v>
      </c>
      <c r="AB71" s="301">
        <v>23660</v>
      </c>
      <c r="AC71">
        <v>651441</v>
      </c>
      <c r="AD71">
        <v>320</v>
      </c>
      <c r="AE71">
        <v>1168</v>
      </c>
      <c r="AF71">
        <v>229376.98</v>
      </c>
      <c r="AG71">
        <v>66837.13</v>
      </c>
      <c r="AH71">
        <v>17660</v>
      </c>
      <c r="AK71">
        <v>1675</v>
      </c>
      <c r="AM71" s="72">
        <f t="shared" si="7"/>
        <v>316718.92</v>
      </c>
      <c r="AN71" s="50">
        <f t="shared" si="8"/>
        <v>663.48</v>
      </c>
      <c r="AO71" s="51">
        <f t="shared" si="9"/>
        <v>316055.44</v>
      </c>
      <c r="AP71" s="48">
        <f t="shared" si="10"/>
        <v>1204413.98</v>
      </c>
      <c r="AQ71" s="47">
        <f t="shared" si="11"/>
        <v>968478.11</v>
      </c>
      <c r="AR71" s="56">
        <f t="shared" si="12"/>
        <v>235935.87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739</v>
      </c>
      <c r="E72" t="s">
        <v>2873</v>
      </c>
      <c r="F72" s="301">
        <v>431369.06</v>
      </c>
      <c r="G72" s="301">
        <v>47167</v>
      </c>
      <c r="H72" s="301">
        <v>36664.18</v>
      </c>
      <c r="J72">
        <v>48643.61</v>
      </c>
      <c r="K72">
        <v>55812.74</v>
      </c>
      <c r="N72" s="301">
        <v>0</v>
      </c>
      <c r="Q72" s="301">
        <v>366.24</v>
      </c>
      <c r="U72">
        <v>-89205.78</v>
      </c>
      <c r="V72">
        <v>432862.99</v>
      </c>
      <c r="W72" s="301">
        <v>515576.71</v>
      </c>
      <c r="AA72" s="301">
        <v>166950</v>
      </c>
      <c r="AB72" s="301">
        <v>22350</v>
      </c>
      <c r="AC72">
        <v>192850</v>
      </c>
      <c r="AD72">
        <v>480</v>
      </c>
      <c r="AE72">
        <v>11348</v>
      </c>
      <c r="AF72">
        <v>135606.65</v>
      </c>
      <c r="AG72">
        <v>38558.92</v>
      </c>
      <c r="AK72">
        <v>30000</v>
      </c>
      <c r="AM72" s="72">
        <f t="shared" si="7"/>
        <v>515200.24</v>
      </c>
      <c r="AN72" s="50">
        <f t="shared" si="8"/>
        <v>366.24</v>
      </c>
      <c r="AO72" s="51">
        <f t="shared" si="9"/>
        <v>514834</v>
      </c>
      <c r="AP72" s="48">
        <f t="shared" si="10"/>
        <v>704876.71</v>
      </c>
      <c r="AQ72" s="47">
        <f t="shared" si="11"/>
        <v>408843.57</v>
      </c>
      <c r="AR72" s="56">
        <f t="shared" si="12"/>
        <v>296033.13999999996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740</v>
      </c>
      <c r="E73" t="s">
        <v>2874</v>
      </c>
      <c r="F73" s="301">
        <v>225437.74</v>
      </c>
      <c r="G73" s="301">
        <v>19748</v>
      </c>
      <c r="H73" s="301">
        <v>32535.69</v>
      </c>
      <c r="J73">
        <v>298823.21999999997</v>
      </c>
      <c r="K73">
        <v>67933.37</v>
      </c>
      <c r="N73" s="301">
        <v>0</v>
      </c>
      <c r="Q73" s="301">
        <v>302.89999999999998</v>
      </c>
      <c r="U73">
        <v>-432916.41</v>
      </c>
      <c r="V73">
        <v>923490.75</v>
      </c>
      <c r="W73" s="301">
        <v>373019.05</v>
      </c>
      <c r="AA73" s="301">
        <v>343788</v>
      </c>
      <c r="AB73" s="301">
        <v>27560</v>
      </c>
      <c r="AC73">
        <v>347788</v>
      </c>
      <c r="AD73">
        <v>160</v>
      </c>
      <c r="AE73">
        <v>608</v>
      </c>
      <c r="AF73">
        <v>133895.39000000001</v>
      </c>
      <c r="AG73">
        <v>24107.200000000001</v>
      </c>
      <c r="AH73">
        <v>23560</v>
      </c>
      <c r="AK73">
        <v>345</v>
      </c>
      <c r="AM73" s="72">
        <f t="shared" si="7"/>
        <v>277721.43</v>
      </c>
      <c r="AN73" s="50">
        <f t="shared" si="8"/>
        <v>302.89999999999998</v>
      </c>
      <c r="AO73" s="51">
        <f t="shared" si="9"/>
        <v>277418.52999999997</v>
      </c>
      <c r="AP73" s="48">
        <f t="shared" si="10"/>
        <v>744367.05</v>
      </c>
      <c r="AQ73" s="47">
        <f t="shared" si="11"/>
        <v>530463.59000000008</v>
      </c>
      <c r="AR73" s="56">
        <f t="shared" si="12"/>
        <v>213903.45999999996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741</v>
      </c>
      <c r="E74" t="s">
        <v>2875</v>
      </c>
      <c r="F74" s="301">
        <v>127166.93</v>
      </c>
      <c r="G74" s="301">
        <v>35297</v>
      </c>
      <c r="H74" s="301">
        <v>25036.84</v>
      </c>
      <c r="I74" s="301">
        <v>0</v>
      </c>
      <c r="J74">
        <v>76223.679999999993</v>
      </c>
      <c r="K74">
        <v>94504.21</v>
      </c>
      <c r="L74">
        <v>0</v>
      </c>
      <c r="M74">
        <v>0</v>
      </c>
      <c r="N74" s="301">
        <v>0</v>
      </c>
      <c r="O74" s="301">
        <v>0</v>
      </c>
      <c r="P74" s="301">
        <v>18000</v>
      </c>
      <c r="Q74" s="301">
        <v>7692.06</v>
      </c>
      <c r="R74" s="301">
        <v>0</v>
      </c>
      <c r="S74">
        <v>0</v>
      </c>
      <c r="T74">
        <v>0</v>
      </c>
      <c r="U74">
        <v>-364996.62</v>
      </c>
      <c r="V74">
        <v>606181.84</v>
      </c>
      <c r="W74" s="301">
        <v>273235.96999999997</v>
      </c>
      <c r="X74" s="301">
        <v>3000</v>
      </c>
      <c r="AA74" s="301">
        <v>357430.5</v>
      </c>
      <c r="AB74" s="301">
        <v>35280</v>
      </c>
      <c r="AC74">
        <v>360430.5</v>
      </c>
      <c r="AD74">
        <v>472</v>
      </c>
      <c r="AE74">
        <v>2990</v>
      </c>
      <c r="AF74">
        <v>149990.44</v>
      </c>
      <c r="AG74">
        <v>50051.15</v>
      </c>
      <c r="AH74">
        <v>0</v>
      </c>
      <c r="AI74">
        <v>1646</v>
      </c>
      <c r="AK74">
        <v>0</v>
      </c>
      <c r="AL74">
        <v>0</v>
      </c>
      <c r="AM74" s="72">
        <f t="shared" si="7"/>
        <v>187500.77</v>
      </c>
      <c r="AN74" s="50">
        <f t="shared" si="8"/>
        <v>25692.06</v>
      </c>
      <c r="AO74" s="51">
        <f t="shared" si="9"/>
        <v>161808.71</v>
      </c>
      <c r="AP74" s="48">
        <f t="shared" si="10"/>
        <v>668946.47</v>
      </c>
      <c r="AQ74" s="47">
        <f t="shared" si="11"/>
        <v>565580.09</v>
      </c>
      <c r="AR74" s="56">
        <f t="shared" si="12"/>
        <v>103366.38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742</v>
      </c>
      <c r="E75" t="s">
        <v>2876</v>
      </c>
      <c r="F75" s="301">
        <v>663525.12</v>
      </c>
      <c r="G75" s="301">
        <v>117708</v>
      </c>
      <c r="H75" s="301">
        <v>47505.86</v>
      </c>
      <c r="J75">
        <v>257851.88</v>
      </c>
      <c r="K75">
        <v>288958.09000000003</v>
      </c>
      <c r="N75" s="301">
        <v>0</v>
      </c>
      <c r="P75" s="301">
        <v>192000</v>
      </c>
      <c r="Q75" s="301">
        <v>18838.48</v>
      </c>
      <c r="U75">
        <v>-928754.44</v>
      </c>
      <c r="V75">
        <v>1832865.74</v>
      </c>
      <c r="W75" s="301">
        <v>538826.81999999995</v>
      </c>
      <c r="AA75" s="301">
        <v>474486</v>
      </c>
      <c r="AB75" s="301">
        <v>72370</v>
      </c>
      <c r="AC75">
        <v>481026</v>
      </c>
      <c r="AF75">
        <v>226898.76</v>
      </c>
      <c r="AG75">
        <v>34920.35</v>
      </c>
      <c r="AH75">
        <v>23570</v>
      </c>
      <c r="AM75" s="72">
        <f t="shared" si="7"/>
        <v>828738.98</v>
      </c>
      <c r="AN75" s="50">
        <f t="shared" si="8"/>
        <v>210838.48</v>
      </c>
      <c r="AO75" s="51">
        <f t="shared" si="9"/>
        <v>617900.5</v>
      </c>
      <c r="AP75" s="48">
        <f t="shared" si="10"/>
        <v>1085682.8199999998</v>
      </c>
      <c r="AQ75" s="47">
        <f t="shared" si="11"/>
        <v>766415.11</v>
      </c>
      <c r="AR75" s="56">
        <f t="shared" si="12"/>
        <v>319267.70999999985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743</v>
      </c>
      <c r="E76" t="s">
        <v>2877</v>
      </c>
      <c r="F76" s="301">
        <v>534566.48</v>
      </c>
      <c r="G76" s="301">
        <v>0</v>
      </c>
      <c r="H76" s="301">
        <v>105772</v>
      </c>
      <c r="J76">
        <v>655271.38</v>
      </c>
      <c r="K76">
        <v>40316.94</v>
      </c>
      <c r="N76" s="301">
        <v>57620</v>
      </c>
      <c r="P76" s="301">
        <v>104000</v>
      </c>
      <c r="Q76" s="301">
        <v>-82.9</v>
      </c>
      <c r="T76">
        <v>-639100.29</v>
      </c>
      <c r="V76">
        <v>1701541.88</v>
      </c>
      <c r="W76" s="301">
        <v>232053.99</v>
      </c>
      <c r="X76" s="301">
        <v>24300</v>
      </c>
      <c r="AA76" s="301">
        <v>165390</v>
      </c>
      <c r="AC76">
        <v>189990</v>
      </c>
      <c r="AE76">
        <v>1000</v>
      </c>
      <c r="AF76">
        <v>57610.32</v>
      </c>
      <c r="AG76">
        <v>19025.43</v>
      </c>
      <c r="AK76">
        <v>6092</v>
      </c>
      <c r="AM76" s="72">
        <f t="shared" si="7"/>
        <v>640338.48</v>
      </c>
      <c r="AN76" s="50">
        <f t="shared" si="8"/>
        <v>161537.1</v>
      </c>
      <c r="AO76" s="51">
        <f t="shared" si="9"/>
        <v>478801.38</v>
      </c>
      <c r="AP76" s="48">
        <f t="shared" si="10"/>
        <v>421743.99</v>
      </c>
      <c r="AQ76" s="47">
        <f t="shared" si="11"/>
        <v>273717.75</v>
      </c>
      <c r="AR76" s="56">
        <f t="shared" si="12"/>
        <v>148026.23999999999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744</v>
      </c>
      <c r="E77" t="s">
        <v>2878</v>
      </c>
      <c r="F77" s="301">
        <v>697358.58</v>
      </c>
      <c r="G77" s="301">
        <v>0</v>
      </c>
      <c r="H77" s="301">
        <v>273491.57</v>
      </c>
      <c r="J77">
        <v>104909.96</v>
      </c>
      <c r="K77">
        <v>43519.69</v>
      </c>
      <c r="N77" s="301">
        <v>5900</v>
      </c>
      <c r="Q77" s="301">
        <v>96.98</v>
      </c>
      <c r="T77">
        <v>-1177025.8500000001</v>
      </c>
      <c r="V77">
        <v>2052419.41</v>
      </c>
      <c r="W77" s="301">
        <v>394638.17</v>
      </c>
      <c r="X77" s="301">
        <v>51075</v>
      </c>
      <c r="AA77" s="301">
        <v>644190</v>
      </c>
      <c r="AC77">
        <v>665521.88</v>
      </c>
      <c r="AD77">
        <v>320</v>
      </c>
      <c r="AE77">
        <v>710</v>
      </c>
      <c r="AF77">
        <v>105588.02</v>
      </c>
      <c r="AG77">
        <v>4582.1400000000003</v>
      </c>
      <c r="AK77">
        <v>33459</v>
      </c>
      <c r="AM77" s="72">
        <f t="shared" si="7"/>
        <v>970850.14999999991</v>
      </c>
      <c r="AN77" s="50">
        <f t="shared" si="8"/>
        <v>5996.98</v>
      </c>
      <c r="AO77" s="51">
        <f t="shared" si="9"/>
        <v>964853.16999999993</v>
      </c>
      <c r="AP77" s="48">
        <f t="shared" si="10"/>
        <v>1089903.17</v>
      </c>
      <c r="AQ77" s="47">
        <f t="shared" si="11"/>
        <v>810181.04</v>
      </c>
      <c r="AR77" s="56">
        <f t="shared" si="12"/>
        <v>279722.12999999989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745</v>
      </c>
      <c r="E78" t="s">
        <v>2879</v>
      </c>
      <c r="F78" s="301">
        <v>754094.94</v>
      </c>
      <c r="G78" s="301">
        <v>0</v>
      </c>
      <c r="H78" s="301">
        <v>14542.21</v>
      </c>
      <c r="J78">
        <v>257203.61</v>
      </c>
      <c r="K78">
        <v>72796.149999999994</v>
      </c>
      <c r="P78" s="301">
        <v>361950</v>
      </c>
      <c r="Q78" s="301">
        <v>7</v>
      </c>
      <c r="T78">
        <v>-1513592.42</v>
      </c>
      <c r="V78">
        <v>2038156.59</v>
      </c>
      <c r="W78" s="301">
        <v>383220</v>
      </c>
      <c r="X78" s="301">
        <v>134450</v>
      </c>
      <c r="AA78" s="301">
        <v>250200</v>
      </c>
      <c r="AC78">
        <v>308672</v>
      </c>
      <c r="AF78">
        <v>168509.64</v>
      </c>
      <c r="AG78">
        <v>18711.810000000001</v>
      </c>
      <c r="AK78">
        <v>2295</v>
      </c>
      <c r="AM78" s="72">
        <f t="shared" si="7"/>
        <v>768637.14999999991</v>
      </c>
      <c r="AN78" s="50">
        <f t="shared" si="8"/>
        <v>361957</v>
      </c>
      <c r="AO78" s="51">
        <f t="shared" si="9"/>
        <v>406680.14999999991</v>
      </c>
      <c r="AP78" s="48">
        <f t="shared" si="10"/>
        <v>767870</v>
      </c>
      <c r="AQ78" s="47">
        <f t="shared" si="11"/>
        <v>498188.45</v>
      </c>
      <c r="AR78" s="56">
        <f t="shared" si="12"/>
        <v>269681.55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746</v>
      </c>
      <c r="E79" t="s">
        <v>2880</v>
      </c>
      <c r="F79" s="301">
        <v>848989.73</v>
      </c>
      <c r="G79" s="301">
        <v>0</v>
      </c>
      <c r="H79" s="301">
        <v>38384.46</v>
      </c>
      <c r="J79">
        <v>633372.67000000004</v>
      </c>
      <c r="K79">
        <v>69431.350000000006</v>
      </c>
      <c r="Q79" s="301">
        <v>757.9</v>
      </c>
      <c r="T79">
        <v>3560889.03</v>
      </c>
      <c r="U79">
        <v>-1739.37</v>
      </c>
      <c r="V79">
        <v>-2089445.48</v>
      </c>
      <c r="W79" s="301">
        <v>283812.46000000002</v>
      </c>
      <c r="AA79" s="301">
        <v>338640</v>
      </c>
      <c r="AC79">
        <v>411074</v>
      </c>
      <c r="AE79">
        <v>1030</v>
      </c>
      <c r="AF79">
        <v>78002.41</v>
      </c>
      <c r="AG79">
        <v>31952.560000000001</v>
      </c>
      <c r="AI79">
        <v>5304</v>
      </c>
      <c r="AM79" s="72">
        <f t="shared" si="7"/>
        <v>887374.19</v>
      </c>
      <c r="AN79" s="50">
        <f t="shared" si="8"/>
        <v>757.9</v>
      </c>
      <c r="AO79" s="51">
        <f t="shared" si="9"/>
        <v>886616.28999999992</v>
      </c>
      <c r="AP79" s="48">
        <f t="shared" si="10"/>
        <v>622452.46</v>
      </c>
      <c r="AQ79" s="47">
        <f t="shared" si="11"/>
        <v>527362.97</v>
      </c>
      <c r="AR79" s="56">
        <f t="shared" si="12"/>
        <v>95089.489999999991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747</v>
      </c>
      <c r="E80" t="s">
        <v>2881</v>
      </c>
      <c r="F80" s="301">
        <v>1054788.83</v>
      </c>
      <c r="G80" s="301">
        <v>53297</v>
      </c>
      <c r="H80" s="301">
        <v>10125</v>
      </c>
      <c r="J80">
        <v>213299.98</v>
      </c>
      <c r="K80">
        <v>36036.339999999997</v>
      </c>
      <c r="N80" s="301">
        <v>14000</v>
      </c>
      <c r="Q80" s="301">
        <v>648.58000000000004</v>
      </c>
      <c r="T80">
        <v>-548386.86</v>
      </c>
      <c r="V80">
        <v>1725194.64</v>
      </c>
      <c r="W80" s="301">
        <v>322570.31</v>
      </c>
      <c r="AC80">
        <v>32832</v>
      </c>
      <c r="AD80">
        <v>160</v>
      </c>
      <c r="AE80">
        <v>180</v>
      </c>
      <c r="AF80">
        <v>35183.339999999997</v>
      </c>
      <c r="AG80">
        <v>27624.18</v>
      </c>
      <c r="AM80" s="72">
        <f t="shared" si="7"/>
        <v>1118210.83</v>
      </c>
      <c r="AN80" s="50">
        <f t="shared" si="8"/>
        <v>14648.58</v>
      </c>
      <c r="AO80" s="51">
        <f t="shared" si="9"/>
        <v>1103562.25</v>
      </c>
      <c r="AP80" s="48">
        <f t="shared" si="10"/>
        <v>322570.31</v>
      </c>
      <c r="AQ80" s="47">
        <f t="shared" si="11"/>
        <v>95979.51999999999</v>
      </c>
      <c r="AR80" s="56">
        <f t="shared" si="12"/>
        <v>226590.79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748</v>
      </c>
      <c r="E81" t="s">
        <v>2882</v>
      </c>
      <c r="F81" s="301">
        <v>757109.05</v>
      </c>
      <c r="G81" s="301">
        <v>0</v>
      </c>
      <c r="H81" s="301">
        <v>18416.05</v>
      </c>
      <c r="J81">
        <v>101782.34</v>
      </c>
      <c r="K81">
        <v>4705.2299999999996</v>
      </c>
      <c r="N81" s="301">
        <v>9500</v>
      </c>
      <c r="Q81" s="301">
        <v>285.89999999999998</v>
      </c>
      <c r="T81">
        <v>130965.84</v>
      </c>
      <c r="V81">
        <v>613262.28</v>
      </c>
      <c r="W81" s="301">
        <v>255529.66</v>
      </c>
      <c r="AA81" s="301">
        <v>415290</v>
      </c>
      <c r="AC81">
        <v>437258</v>
      </c>
      <c r="AD81">
        <v>750</v>
      </c>
      <c r="AF81">
        <v>64225.13</v>
      </c>
      <c r="AG81">
        <v>5218.32</v>
      </c>
      <c r="AK81">
        <v>2439</v>
      </c>
      <c r="AM81" s="72">
        <f t="shared" si="7"/>
        <v>775525.10000000009</v>
      </c>
      <c r="AN81" s="50">
        <f t="shared" si="8"/>
        <v>9785.9</v>
      </c>
      <c r="AO81" s="51">
        <f t="shared" si="9"/>
        <v>765739.20000000007</v>
      </c>
      <c r="AP81" s="48">
        <f t="shared" si="10"/>
        <v>670819.66</v>
      </c>
      <c r="AQ81" s="47">
        <f t="shared" si="11"/>
        <v>509890.45</v>
      </c>
      <c r="AR81" s="56">
        <f t="shared" si="12"/>
        <v>160929.21000000002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749</v>
      </c>
      <c r="E82" t="s">
        <v>2883</v>
      </c>
      <c r="F82" s="301">
        <v>315966.82</v>
      </c>
      <c r="G82" s="301">
        <v>0</v>
      </c>
      <c r="H82" s="301">
        <v>16336.8</v>
      </c>
      <c r="J82">
        <v>424068.75</v>
      </c>
      <c r="K82">
        <v>152087.93</v>
      </c>
      <c r="N82" s="301">
        <v>2000</v>
      </c>
      <c r="P82" s="301">
        <v>4000</v>
      </c>
      <c r="Q82" s="301">
        <v>3297.05</v>
      </c>
      <c r="T82">
        <v>288245.59000000003</v>
      </c>
      <c r="V82">
        <v>788047.76</v>
      </c>
      <c r="W82" s="301">
        <v>216445.26</v>
      </c>
      <c r="AA82" s="301">
        <v>158220</v>
      </c>
      <c r="AC82">
        <v>182820</v>
      </c>
      <c r="AE82">
        <v>1540</v>
      </c>
      <c r="AF82">
        <v>327545</v>
      </c>
      <c r="AG82">
        <v>9170.34</v>
      </c>
      <c r="AM82" s="72">
        <f t="shared" si="7"/>
        <v>332303.62</v>
      </c>
      <c r="AN82" s="50">
        <f t="shared" si="8"/>
        <v>9297.0499999999993</v>
      </c>
      <c r="AO82" s="51">
        <f t="shared" si="9"/>
        <v>323006.57</v>
      </c>
      <c r="AP82" s="48">
        <f t="shared" si="10"/>
        <v>374665.26</v>
      </c>
      <c r="AQ82" s="47">
        <f t="shared" si="11"/>
        <v>521075.34</v>
      </c>
      <c r="AR82" s="56">
        <f t="shared" si="12"/>
        <v>-146410.08000000002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750</v>
      </c>
      <c r="E83" t="s">
        <v>2884</v>
      </c>
      <c r="F83" s="301">
        <v>625206.92000000004</v>
      </c>
      <c r="G83" s="301">
        <v>0</v>
      </c>
      <c r="H83" s="301">
        <v>119835.61</v>
      </c>
      <c r="J83">
        <v>262419.65000000002</v>
      </c>
      <c r="K83">
        <v>79071.520000000004</v>
      </c>
      <c r="N83" s="301">
        <v>0</v>
      </c>
      <c r="Q83" s="301">
        <v>550.04999999999995</v>
      </c>
      <c r="T83">
        <v>834631.4</v>
      </c>
      <c r="V83">
        <v>123193.16</v>
      </c>
      <c r="W83" s="301">
        <v>203564.4</v>
      </c>
      <c r="AA83" s="301">
        <v>152910</v>
      </c>
      <c r="AC83">
        <v>177510</v>
      </c>
      <c r="AF83">
        <v>21369.05</v>
      </c>
      <c r="AG83">
        <v>15454.29</v>
      </c>
      <c r="AM83" s="72">
        <f t="shared" si="7"/>
        <v>745042.53</v>
      </c>
      <c r="AN83" s="50">
        <f t="shared" si="8"/>
        <v>550.04999999999995</v>
      </c>
      <c r="AO83" s="51">
        <f t="shared" si="9"/>
        <v>744492.48</v>
      </c>
      <c r="AP83" s="48">
        <f t="shared" si="10"/>
        <v>356474.4</v>
      </c>
      <c r="AQ83" s="47">
        <f t="shared" si="11"/>
        <v>214333.34</v>
      </c>
      <c r="AR83" s="56">
        <f t="shared" si="12"/>
        <v>142141.06000000003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751</v>
      </c>
      <c r="E84" t="s">
        <v>2929</v>
      </c>
      <c r="F84" s="301">
        <v>521479.1</v>
      </c>
      <c r="G84" s="301">
        <v>0</v>
      </c>
      <c r="H84" s="301">
        <v>52264.98</v>
      </c>
      <c r="J84">
        <v>178491.92</v>
      </c>
      <c r="K84">
        <v>18401.12</v>
      </c>
      <c r="N84" s="301">
        <v>0</v>
      </c>
      <c r="P84" s="301">
        <v>33515</v>
      </c>
      <c r="Q84" s="301">
        <v>122.05</v>
      </c>
      <c r="T84">
        <v>-1490094.51</v>
      </c>
      <c r="V84">
        <v>2101746.27</v>
      </c>
      <c r="W84" s="301">
        <v>216106.5</v>
      </c>
      <c r="AA84" s="301">
        <v>282540</v>
      </c>
      <c r="AC84">
        <v>306140</v>
      </c>
      <c r="AF84">
        <v>16914.22</v>
      </c>
      <c r="AG84">
        <v>24349.34</v>
      </c>
      <c r="AM84" s="72">
        <f t="shared" si="7"/>
        <v>573744.07999999996</v>
      </c>
      <c r="AN84" s="50">
        <f t="shared" si="8"/>
        <v>33637.050000000003</v>
      </c>
      <c r="AO84" s="51">
        <f t="shared" si="9"/>
        <v>540107.02999999991</v>
      </c>
      <c r="AP84" s="48">
        <f t="shared" si="10"/>
        <v>498646.5</v>
      </c>
      <c r="AQ84" s="47">
        <f t="shared" si="11"/>
        <v>347403.56</v>
      </c>
      <c r="AR84" s="56">
        <f t="shared" si="12"/>
        <v>151242.94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752</v>
      </c>
      <c r="E85" t="s">
        <v>2885</v>
      </c>
      <c r="F85" s="301">
        <v>505512.08</v>
      </c>
      <c r="G85" s="301">
        <v>0</v>
      </c>
      <c r="H85" s="301">
        <v>34252.07</v>
      </c>
      <c r="J85">
        <v>1039929.17</v>
      </c>
      <c r="K85">
        <v>172078.9</v>
      </c>
      <c r="Q85" s="301">
        <v>-448</v>
      </c>
      <c r="T85">
        <v>1641534.04</v>
      </c>
      <c r="W85" s="301">
        <v>358602.81</v>
      </c>
      <c r="AA85" s="301">
        <v>400950</v>
      </c>
      <c r="AC85">
        <v>469822</v>
      </c>
      <c r="AF85">
        <v>77375.98</v>
      </c>
      <c r="AG85">
        <v>41038.65</v>
      </c>
      <c r="AM85" s="72">
        <f t="shared" si="7"/>
        <v>539764.15</v>
      </c>
      <c r="AN85" s="50">
        <f t="shared" si="8"/>
        <v>-448</v>
      </c>
      <c r="AO85" s="51">
        <f t="shared" si="9"/>
        <v>540212.15</v>
      </c>
      <c r="AP85" s="48">
        <f t="shared" si="10"/>
        <v>759552.81</v>
      </c>
      <c r="AQ85" s="47">
        <f t="shared" si="11"/>
        <v>588236.63</v>
      </c>
      <c r="AR85" s="56">
        <f t="shared" si="12"/>
        <v>171316.18000000005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753</v>
      </c>
      <c r="E86" t="s">
        <v>2886</v>
      </c>
      <c r="F86" s="301">
        <v>342265.98</v>
      </c>
      <c r="G86" s="301">
        <v>2015</v>
      </c>
      <c r="H86" s="301">
        <v>116902.81</v>
      </c>
      <c r="J86">
        <v>3116860.74</v>
      </c>
      <c r="K86">
        <v>330834.46999999997</v>
      </c>
      <c r="N86" s="301">
        <v>0</v>
      </c>
      <c r="Q86" s="301">
        <v>16741.07</v>
      </c>
      <c r="T86">
        <v>-10064784.810000001</v>
      </c>
      <c r="U86">
        <v>-126323.79</v>
      </c>
      <c r="V86">
        <v>14214425</v>
      </c>
      <c r="W86" s="301">
        <v>672858.29</v>
      </c>
      <c r="AC86">
        <v>226069</v>
      </c>
      <c r="AF86">
        <v>317433.06</v>
      </c>
      <c r="AG86">
        <v>94374.7</v>
      </c>
      <c r="AM86" s="72">
        <f t="shared" si="7"/>
        <v>461183.79</v>
      </c>
      <c r="AN86" s="50">
        <f t="shared" si="8"/>
        <v>16741.07</v>
      </c>
      <c r="AO86" s="51">
        <f t="shared" si="9"/>
        <v>444442.72</v>
      </c>
      <c r="AP86" s="48">
        <f t="shared" si="10"/>
        <v>672858.29</v>
      </c>
      <c r="AQ86" s="47">
        <f t="shared" si="11"/>
        <v>637876.76</v>
      </c>
      <c r="AR86" s="56">
        <f t="shared" si="12"/>
        <v>34981.530000000028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754</v>
      </c>
      <c r="E87" t="s">
        <v>2887</v>
      </c>
      <c r="F87" s="301">
        <v>1380280</v>
      </c>
      <c r="G87" s="301">
        <v>0</v>
      </c>
      <c r="H87" s="301">
        <v>64564.01</v>
      </c>
      <c r="J87">
        <v>1173985.6399999999</v>
      </c>
      <c r="K87">
        <v>331393.98</v>
      </c>
      <c r="Q87" s="301">
        <v>18721.09</v>
      </c>
      <c r="T87">
        <v>1848429.78</v>
      </c>
      <c r="U87">
        <v>-67771.600000000006</v>
      </c>
      <c r="V87">
        <v>1212550.31</v>
      </c>
      <c r="W87" s="301">
        <v>463998.03</v>
      </c>
      <c r="AA87" s="301">
        <v>576010.5</v>
      </c>
      <c r="AC87">
        <v>673819.5</v>
      </c>
      <c r="AF87">
        <v>228377.09</v>
      </c>
      <c r="AG87">
        <v>12892.89</v>
      </c>
      <c r="AM87" s="72">
        <f t="shared" si="7"/>
        <v>1444844.01</v>
      </c>
      <c r="AN87" s="50">
        <f t="shared" si="8"/>
        <v>18721.09</v>
      </c>
      <c r="AO87" s="51">
        <f t="shared" si="9"/>
        <v>1426122.92</v>
      </c>
      <c r="AP87" s="48">
        <f t="shared" si="10"/>
        <v>1040008.53</v>
      </c>
      <c r="AQ87" s="47">
        <f t="shared" si="11"/>
        <v>915089.48</v>
      </c>
      <c r="AR87" s="56">
        <f t="shared" si="12"/>
        <v>124919.05000000005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755</v>
      </c>
      <c r="E88" t="s">
        <v>2888</v>
      </c>
      <c r="F88" s="301">
        <v>792254.95</v>
      </c>
      <c r="G88" s="301">
        <v>3936.5</v>
      </c>
      <c r="H88" s="301">
        <v>87378.27</v>
      </c>
      <c r="J88">
        <v>2915151.58</v>
      </c>
      <c r="K88">
        <v>304360.63</v>
      </c>
      <c r="Q88" s="301">
        <v>-3586</v>
      </c>
      <c r="T88">
        <v>2826371.49</v>
      </c>
      <c r="V88">
        <v>1047464</v>
      </c>
      <c r="W88" s="301">
        <v>328431.39</v>
      </c>
      <c r="Y88" s="301">
        <v>58.19</v>
      </c>
      <c r="AA88" s="301">
        <v>502233</v>
      </c>
      <c r="AC88">
        <v>554917</v>
      </c>
      <c r="AF88">
        <v>57441.36</v>
      </c>
      <c r="AG88">
        <v>71391.78</v>
      </c>
      <c r="AK88">
        <v>-185000</v>
      </c>
      <c r="AM88" s="72">
        <f t="shared" si="7"/>
        <v>883569.72</v>
      </c>
      <c r="AN88" s="50">
        <f t="shared" si="8"/>
        <v>-3586</v>
      </c>
      <c r="AO88" s="51">
        <f t="shared" si="9"/>
        <v>887155.72</v>
      </c>
      <c r="AP88" s="48">
        <f t="shared" si="10"/>
        <v>830722.58000000007</v>
      </c>
      <c r="AQ88" s="47">
        <f t="shared" si="11"/>
        <v>498750.14</v>
      </c>
      <c r="AR88" s="56">
        <f t="shared" si="12"/>
        <v>331972.44000000006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756</v>
      </c>
      <c r="E89" t="s">
        <v>2889</v>
      </c>
      <c r="F89" s="301">
        <v>478219.49</v>
      </c>
      <c r="G89" s="301">
        <v>1835</v>
      </c>
      <c r="H89" s="301">
        <v>410857.9</v>
      </c>
      <c r="J89">
        <v>1538891.24</v>
      </c>
      <c r="K89">
        <v>245087.33</v>
      </c>
      <c r="P89" s="301">
        <v>-750</v>
      </c>
      <c r="Q89" s="301">
        <v>-575.57000000000005</v>
      </c>
      <c r="T89">
        <v>149300.10999999999</v>
      </c>
      <c r="V89">
        <v>2617329.11</v>
      </c>
      <c r="W89" s="301">
        <v>304404.12</v>
      </c>
      <c r="AA89" s="301">
        <v>326100</v>
      </c>
      <c r="AC89">
        <v>388359</v>
      </c>
      <c r="AE89">
        <v>7000</v>
      </c>
      <c r="AF89">
        <v>211726.15</v>
      </c>
      <c r="AG89">
        <v>53381.66</v>
      </c>
      <c r="AM89" s="72">
        <f t="shared" si="7"/>
        <v>890912.39</v>
      </c>
      <c r="AN89" s="50">
        <f t="shared" si="8"/>
        <v>-1325.5700000000002</v>
      </c>
      <c r="AO89" s="51">
        <f t="shared" si="9"/>
        <v>892237.96</v>
      </c>
      <c r="AP89" s="48">
        <f t="shared" si="10"/>
        <v>630504.12</v>
      </c>
      <c r="AQ89" s="47">
        <f t="shared" si="11"/>
        <v>660466.81000000006</v>
      </c>
      <c r="AR89" s="56">
        <f t="shared" si="12"/>
        <v>-29962.690000000061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757</v>
      </c>
      <c r="E90" t="s">
        <v>2890</v>
      </c>
      <c r="F90" s="301">
        <v>271904.24</v>
      </c>
      <c r="G90" s="301">
        <v>15800.25</v>
      </c>
      <c r="H90" s="301">
        <v>14236.01</v>
      </c>
      <c r="J90">
        <v>437928.11</v>
      </c>
      <c r="K90">
        <v>43084.98</v>
      </c>
      <c r="N90" s="301">
        <v>0</v>
      </c>
      <c r="Q90" s="301">
        <v>-1187</v>
      </c>
      <c r="T90">
        <v>1808607.12</v>
      </c>
      <c r="V90">
        <v>-1047464</v>
      </c>
      <c r="W90" s="301">
        <v>223307.13</v>
      </c>
      <c r="AA90" s="301">
        <v>101020</v>
      </c>
      <c r="AC90">
        <v>149278</v>
      </c>
      <c r="AF90">
        <v>75699.19</v>
      </c>
      <c r="AG90">
        <v>28112.47</v>
      </c>
      <c r="AM90" s="72">
        <f t="shared" si="7"/>
        <v>301940.5</v>
      </c>
      <c r="AN90" s="50">
        <f t="shared" si="8"/>
        <v>-1187</v>
      </c>
      <c r="AO90" s="51">
        <f t="shared" si="9"/>
        <v>303127.5</v>
      </c>
      <c r="AP90" s="48">
        <f t="shared" si="10"/>
        <v>324327.13</v>
      </c>
      <c r="AQ90" s="47">
        <f t="shared" si="11"/>
        <v>253089.66</v>
      </c>
      <c r="AR90" s="56">
        <f t="shared" si="12"/>
        <v>71237.47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758</v>
      </c>
      <c r="E91" t="s">
        <v>2891</v>
      </c>
      <c r="F91" s="301">
        <v>327407.71999999997</v>
      </c>
      <c r="G91" s="301">
        <v>-100</v>
      </c>
      <c r="H91" s="301">
        <v>779035.15</v>
      </c>
      <c r="J91">
        <v>8539720.4000000004</v>
      </c>
      <c r="K91">
        <v>287817.11</v>
      </c>
      <c r="N91" s="301">
        <v>0</v>
      </c>
      <c r="Q91" s="301">
        <v>2145.7199999999998</v>
      </c>
      <c r="T91">
        <v>344198.76</v>
      </c>
      <c r="U91">
        <v>8363804.2199999997</v>
      </c>
      <c r="V91">
        <v>1215671.21</v>
      </c>
      <c r="W91" s="301">
        <v>469505.92</v>
      </c>
      <c r="AA91" s="301">
        <v>645810</v>
      </c>
      <c r="AC91">
        <v>799848</v>
      </c>
      <c r="AF91">
        <v>110754.7</v>
      </c>
      <c r="AG91">
        <v>51852.75</v>
      </c>
      <c r="AM91" s="72">
        <f t="shared" si="7"/>
        <v>1106342.8700000001</v>
      </c>
      <c r="AN91" s="50">
        <f t="shared" si="8"/>
        <v>2145.7199999999998</v>
      </c>
      <c r="AO91" s="51">
        <f t="shared" si="9"/>
        <v>1104197.1500000001</v>
      </c>
      <c r="AP91" s="48">
        <f t="shared" si="10"/>
        <v>1115315.92</v>
      </c>
      <c r="AQ91" s="47">
        <f t="shared" si="11"/>
        <v>962455.45</v>
      </c>
      <c r="AR91" s="56">
        <f t="shared" si="12"/>
        <v>152860.46999999997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759</v>
      </c>
      <c r="E92" t="s">
        <v>2892</v>
      </c>
      <c r="F92" s="301">
        <v>461031.96</v>
      </c>
      <c r="G92" s="301">
        <v>0</v>
      </c>
      <c r="H92" s="301">
        <v>64924.36</v>
      </c>
      <c r="J92">
        <v>916192.98</v>
      </c>
      <c r="K92">
        <v>2041842.7</v>
      </c>
      <c r="N92" s="301">
        <v>7008.88</v>
      </c>
      <c r="Q92" s="301">
        <v>-2317.54</v>
      </c>
      <c r="T92">
        <v>1710836.75</v>
      </c>
      <c r="U92">
        <v>-137522.31</v>
      </c>
      <c r="V92">
        <v>1849378.08</v>
      </c>
      <c r="W92" s="301">
        <v>238949.62</v>
      </c>
      <c r="AA92" s="301">
        <v>549000</v>
      </c>
      <c r="AB92" s="301">
        <v>454</v>
      </c>
      <c r="AC92">
        <v>582876</v>
      </c>
      <c r="AF92">
        <v>31592.39</v>
      </c>
      <c r="AG92">
        <v>39447.089999999997</v>
      </c>
      <c r="AM92" s="72">
        <f t="shared" si="7"/>
        <v>525956.32000000007</v>
      </c>
      <c r="AN92" s="50">
        <f t="shared" si="8"/>
        <v>4691.34</v>
      </c>
      <c r="AO92" s="51">
        <f t="shared" si="9"/>
        <v>521264.98000000004</v>
      </c>
      <c r="AP92" s="48">
        <f t="shared" si="10"/>
        <v>788403.62</v>
      </c>
      <c r="AQ92" s="47">
        <f t="shared" si="11"/>
        <v>653915.48</v>
      </c>
      <c r="AR92" s="56">
        <f t="shared" si="12"/>
        <v>134488.14000000001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760</v>
      </c>
      <c r="E93" t="s">
        <v>2893</v>
      </c>
      <c r="F93" s="301">
        <v>587098.53</v>
      </c>
      <c r="G93" s="301">
        <v>0</v>
      </c>
      <c r="H93" s="301">
        <v>55063.46</v>
      </c>
      <c r="J93">
        <v>1150595.1200000001</v>
      </c>
      <c r="K93">
        <v>59567.01</v>
      </c>
      <c r="Q93" s="301">
        <v>0</v>
      </c>
      <c r="T93">
        <v>-316370.14</v>
      </c>
      <c r="U93">
        <v>1927530.41</v>
      </c>
      <c r="V93">
        <v>281440</v>
      </c>
      <c r="W93" s="301">
        <v>317574.93</v>
      </c>
      <c r="AC93">
        <v>71982</v>
      </c>
      <c r="AF93">
        <v>64940.24</v>
      </c>
      <c r="AG93">
        <v>95548.84</v>
      </c>
      <c r="AM93" s="72">
        <f t="shared" si="7"/>
        <v>642161.99</v>
      </c>
      <c r="AN93" s="50">
        <f t="shared" si="8"/>
        <v>0</v>
      </c>
      <c r="AO93" s="51">
        <f t="shared" si="9"/>
        <v>642161.99</v>
      </c>
      <c r="AP93" s="48">
        <f t="shared" si="10"/>
        <v>317574.93</v>
      </c>
      <c r="AQ93" s="47">
        <f t="shared" si="11"/>
        <v>232471.08</v>
      </c>
      <c r="AR93" s="56">
        <f t="shared" si="12"/>
        <v>85103.85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761</v>
      </c>
      <c r="E94" t="s">
        <v>2894</v>
      </c>
      <c r="F94" s="301">
        <v>304651.67</v>
      </c>
      <c r="G94" s="301">
        <v>66257.5</v>
      </c>
      <c r="H94" s="301">
        <v>54993.32</v>
      </c>
      <c r="J94">
        <v>3467567.7</v>
      </c>
      <c r="K94">
        <v>213575.57</v>
      </c>
      <c r="Q94" s="301">
        <v>8615.11</v>
      </c>
      <c r="T94">
        <v>1244046.8500000001</v>
      </c>
      <c r="V94">
        <v>2812906.16</v>
      </c>
      <c r="W94" s="301">
        <v>320601.23</v>
      </c>
      <c r="AA94" s="301">
        <v>411570</v>
      </c>
      <c r="AC94">
        <v>484865</v>
      </c>
      <c r="AF94">
        <v>42034.9</v>
      </c>
      <c r="AG94">
        <v>87243.69</v>
      </c>
      <c r="AM94" s="72">
        <f t="shared" si="7"/>
        <v>425902.49</v>
      </c>
      <c r="AN94" s="50">
        <f t="shared" si="8"/>
        <v>8615.11</v>
      </c>
      <c r="AO94" s="51">
        <f t="shared" si="9"/>
        <v>417287.38</v>
      </c>
      <c r="AP94" s="48">
        <f t="shared" si="10"/>
        <v>732171.23</v>
      </c>
      <c r="AQ94" s="47">
        <f t="shared" si="11"/>
        <v>614143.59000000008</v>
      </c>
      <c r="AR94" s="56">
        <f t="shared" si="12"/>
        <v>118027.6399999999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762</v>
      </c>
      <c r="E95" t="s">
        <v>2895</v>
      </c>
      <c r="F95" s="301">
        <v>415651.3</v>
      </c>
      <c r="G95" s="301">
        <v>315</v>
      </c>
      <c r="H95" s="301">
        <v>16533</v>
      </c>
      <c r="J95">
        <v>2773081.93</v>
      </c>
      <c r="K95">
        <v>25056.560000000001</v>
      </c>
      <c r="N95" s="301">
        <v>0</v>
      </c>
      <c r="Q95" s="301">
        <v>-1204.8699999999999</v>
      </c>
      <c r="T95">
        <v>2175299.37</v>
      </c>
      <c r="V95">
        <v>1047464</v>
      </c>
      <c r="W95" s="301">
        <v>273447.67</v>
      </c>
      <c r="AA95" s="301">
        <v>367620</v>
      </c>
      <c r="AC95">
        <v>444956</v>
      </c>
      <c r="AF95">
        <v>68803.600000000006</v>
      </c>
      <c r="AG95">
        <v>56578.78</v>
      </c>
      <c r="AM95" s="72">
        <f t="shared" si="7"/>
        <v>432499.3</v>
      </c>
      <c r="AN95" s="50">
        <f t="shared" si="8"/>
        <v>-1204.8699999999999</v>
      </c>
      <c r="AO95" s="51">
        <f t="shared" si="9"/>
        <v>433704.17</v>
      </c>
      <c r="AP95" s="48">
        <f t="shared" si="10"/>
        <v>641067.66999999993</v>
      </c>
      <c r="AQ95" s="47">
        <f t="shared" si="11"/>
        <v>570338.38</v>
      </c>
      <c r="AR95" s="56">
        <f t="shared" si="12"/>
        <v>70729.289999999921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763</v>
      </c>
      <c r="E96" t="s">
        <v>2896</v>
      </c>
      <c r="F96" s="301">
        <v>451870</v>
      </c>
      <c r="G96" s="301">
        <v>0</v>
      </c>
      <c r="H96" s="301">
        <v>30398.14</v>
      </c>
      <c r="J96">
        <v>758378.75</v>
      </c>
      <c r="K96">
        <v>1040328.25</v>
      </c>
      <c r="Q96" s="301">
        <v>0</v>
      </c>
      <c r="T96">
        <v>913585.42</v>
      </c>
      <c r="V96">
        <v>1334838.29</v>
      </c>
      <c r="W96" s="301">
        <v>433030.75</v>
      </c>
      <c r="AC96">
        <v>72524</v>
      </c>
      <c r="AF96">
        <v>135233.09</v>
      </c>
      <c r="AG96">
        <v>91622.23</v>
      </c>
      <c r="AM96" s="72">
        <f t="shared" si="7"/>
        <v>482268.14</v>
      </c>
      <c r="AN96" s="50">
        <f t="shared" si="8"/>
        <v>0</v>
      </c>
      <c r="AO96" s="51">
        <f t="shared" si="9"/>
        <v>482268.14</v>
      </c>
      <c r="AP96" s="48">
        <f t="shared" si="10"/>
        <v>433030.75</v>
      </c>
      <c r="AQ96" s="47">
        <f t="shared" si="11"/>
        <v>299379.32</v>
      </c>
      <c r="AR96" s="56">
        <f t="shared" si="12"/>
        <v>133651.43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764</v>
      </c>
      <c r="E97" t="s">
        <v>2897</v>
      </c>
      <c r="F97" s="301">
        <v>252692.58</v>
      </c>
      <c r="G97" s="301">
        <v>0</v>
      </c>
      <c r="H97" s="301">
        <v>25912.58</v>
      </c>
      <c r="J97">
        <v>1286692.19</v>
      </c>
      <c r="K97">
        <v>1285131.94</v>
      </c>
      <c r="N97" s="301">
        <v>0</v>
      </c>
      <c r="Q97" s="301">
        <v>-139.88</v>
      </c>
      <c r="S97">
        <v>70219</v>
      </c>
      <c r="T97">
        <v>1858090.59</v>
      </c>
      <c r="U97">
        <v>270732</v>
      </c>
      <c r="V97">
        <v>613325.81999999995</v>
      </c>
      <c r="W97" s="301">
        <v>269700.25</v>
      </c>
      <c r="X97" s="301">
        <v>100000</v>
      </c>
      <c r="AA97" s="301">
        <v>362010</v>
      </c>
      <c r="AC97">
        <v>464509</v>
      </c>
      <c r="AD97">
        <v>13500</v>
      </c>
      <c r="AF97">
        <v>100914.49</v>
      </c>
      <c r="AG97">
        <v>309</v>
      </c>
      <c r="AM97" s="72">
        <f t="shared" si="7"/>
        <v>278605.15999999997</v>
      </c>
      <c r="AN97" s="50">
        <f t="shared" si="8"/>
        <v>-139.88</v>
      </c>
      <c r="AO97" s="51">
        <f t="shared" si="9"/>
        <v>278745.03999999998</v>
      </c>
      <c r="AP97" s="48">
        <f t="shared" si="10"/>
        <v>731710.25</v>
      </c>
      <c r="AQ97" s="47">
        <f t="shared" si="11"/>
        <v>579232.49</v>
      </c>
      <c r="AR97" s="56">
        <f t="shared" si="12"/>
        <v>152477.76000000001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765</v>
      </c>
      <c r="E98" t="s">
        <v>2898</v>
      </c>
      <c r="F98" s="301">
        <v>376559.34</v>
      </c>
      <c r="G98" s="301">
        <v>0</v>
      </c>
      <c r="H98" s="301">
        <v>129634.02</v>
      </c>
      <c r="I98" s="301">
        <v>0</v>
      </c>
      <c r="J98">
        <v>762039.45</v>
      </c>
      <c r="K98">
        <v>17883.57</v>
      </c>
      <c r="L98">
        <v>0</v>
      </c>
      <c r="M98">
        <v>0</v>
      </c>
      <c r="N98" s="301">
        <v>0</v>
      </c>
      <c r="O98" s="301">
        <v>0</v>
      </c>
      <c r="P98" s="301">
        <v>0</v>
      </c>
      <c r="Q98" s="301">
        <v>-2084</v>
      </c>
      <c r="R98" s="301">
        <v>0</v>
      </c>
      <c r="S98">
        <v>0</v>
      </c>
      <c r="T98">
        <v>-534474.25</v>
      </c>
      <c r="U98">
        <v>0</v>
      </c>
      <c r="V98">
        <v>1790978.12</v>
      </c>
      <c r="W98" s="301">
        <v>366024.56</v>
      </c>
      <c r="AA98" s="301">
        <v>393803.1</v>
      </c>
      <c r="AC98">
        <v>430553.1</v>
      </c>
      <c r="AF98">
        <v>49592.29</v>
      </c>
      <c r="AG98">
        <v>41069.74</v>
      </c>
      <c r="AK98">
        <v>98516.02</v>
      </c>
      <c r="AM98" s="72">
        <f t="shared" si="7"/>
        <v>506193.36000000004</v>
      </c>
      <c r="AN98" s="50">
        <f t="shared" si="8"/>
        <v>-2084</v>
      </c>
      <c r="AO98" s="51">
        <f t="shared" si="9"/>
        <v>508277.36000000004</v>
      </c>
      <c r="AP98" s="48">
        <f t="shared" si="10"/>
        <v>759827.65999999992</v>
      </c>
      <c r="AQ98" s="47">
        <f t="shared" si="11"/>
        <v>619731.14999999991</v>
      </c>
      <c r="AR98" s="56">
        <f t="shared" si="12"/>
        <v>140096.51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766</v>
      </c>
      <c r="E99" t="s">
        <v>2899</v>
      </c>
      <c r="F99" s="301">
        <v>929559.32</v>
      </c>
      <c r="G99" s="301">
        <v>0</v>
      </c>
      <c r="H99" s="301">
        <v>51482.9</v>
      </c>
      <c r="J99">
        <v>3891391.23</v>
      </c>
      <c r="K99">
        <v>1218448.3</v>
      </c>
      <c r="N99" s="301">
        <v>0</v>
      </c>
      <c r="Q99" s="301">
        <v>0</v>
      </c>
      <c r="S99">
        <v>164284</v>
      </c>
      <c r="U99">
        <v>5007971.3899999997</v>
      </c>
      <c r="V99">
        <v>1047464</v>
      </c>
      <c r="W99" s="301">
        <v>456283.65</v>
      </c>
      <c r="Y99" s="301">
        <v>14.49</v>
      </c>
      <c r="AA99" s="301">
        <v>906210</v>
      </c>
      <c r="AC99">
        <v>993717</v>
      </c>
      <c r="AF99">
        <v>106973.32</v>
      </c>
      <c r="AG99">
        <v>166995.46</v>
      </c>
      <c r="AM99" s="72">
        <f t="shared" si="7"/>
        <v>981042.22</v>
      </c>
      <c r="AN99" s="50">
        <f t="shared" si="8"/>
        <v>0</v>
      </c>
      <c r="AO99" s="51">
        <f t="shared" si="9"/>
        <v>981042.22</v>
      </c>
      <c r="AP99" s="48">
        <f t="shared" si="10"/>
        <v>1362508.1400000001</v>
      </c>
      <c r="AQ99" s="47">
        <f t="shared" si="11"/>
        <v>1267685.78</v>
      </c>
      <c r="AR99" s="56">
        <f t="shared" si="12"/>
        <v>94822.360000000102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767</v>
      </c>
      <c r="E100" t="s">
        <v>2900</v>
      </c>
      <c r="F100" s="301">
        <v>324045.73</v>
      </c>
      <c r="G100" s="301">
        <v>14800</v>
      </c>
      <c r="H100" s="301">
        <v>10443.19</v>
      </c>
      <c r="J100">
        <v>997777</v>
      </c>
      <c r="K100">
        <v>59839.22</v>
      </c>
      <c r="N100" s="301">
        <v>0</v>
      </c>
      <c r="P100" s="301">
        <v>24000</v>
      </c>
      <c r="Q100" s="301">
        <v>-2225</v>
      </c>
      <c r="T100">
        <v>-392574.69</v>
      </c>
      <c r="U100">
        <v>48</v>
      </c>
      <c r="V100">
        <v>1768225.65</v>
      </c>
      <c r="W100" s="301">
        <v>301320.23</v>
      </c>
      <c r="AC100">
        <v>71550</v>
      </c>
      <c r="AF100">
        <v>112274.45</v>
      </c>
      <c r="AG100">
        <v>40314.6</v>
      </c>
      <c r="AM100" s="72">
        <f t="shared" si="7"/>
        <v>349288.92</v>
      </c>
      <c r="AN100" s="50">
        <f t="shared" si="8"/>
        <v>21775</v>
      </c>
      <c r="AO100" s="51">
        <f t="shared" si="9"/>
        <v>327513.92</v>
      </c>
      <c r="AP100" s="48">
        <f t="shared" si="10"/>
        <v>301320.23</v>
      </c>
      <c r="AQ100" s="47">
        <f t="shared" si="11"/>
        <v>224139.05000000002</v>
      </c>
      <c r="AR100" s="56">
        <f t="shared" si="12"/>
        <v>77181.179999999964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768</v>
      </c>
      <c r="E101" t="s">
        <v>2930</v>
      </c>
      <c r="F101" s="301">
        <v>225134.15</v>
      </c>
      <c r="G101" s="301">
        <v>0</v>
      </c>
      <c r="H101" s="301">
        <v>101660.3</v>
      </c>
      <c r="J101">
        <v>498718.66</v>
      </c>
      <c r="K101">
        <v>127151.79</v>
      </c>
      <c r="N101" s="301">
        <v>1620</v>
      </c>
      <c r="Q101" s="301">
        <v>-1784</v>
      </c>
      <c r="T101">
        <v>-626956.30000000005</v>
      </c>
      <c r="U101">
        <v>1100</v>
      </c>
      <c r="V101">
        <v>1440650.38</v>
      </c>
      <c r="W101" s="301">
        <v>462399.18</v>
      </c>
      <c r="AA101" s="301">
        <v>464700</v>
      </c>
      <c r="AC101">
        <v>535926</v>
      </c>
      <c r="AF101">
        <v>104716.22</v>
      </c>
      <c r="AG101">
        <v>57568.14</v>
      </c>
      <c r="AM101" s="72">
        <f t="shared" si="7"/>
        <v>326794.45</v>
      </c>
      <c r="AN101" s="50">
        <f t="shared" si="8"/>
        <v>-164</v>
      </c>
      <c r="AO101" s="51">
        <f t="shared" si="9"/>
        <v>326958.45</v>
      </c>
      <c r="AP101" s="48">
        <f t="shared" si="10"/>
        <v>927099.17999999993</v>
      </c>
      <c r="AQ101" s="47">
        <f t="shared" si="11"/>
        <v>698210.36</v>
      </c>
      <c r="AR101" s="56">
        <f t="shared" si="12"/>
        <v>228888.81999999995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769</v>
      </c>
      <c r="E102" t="s">
        <v>2901</v>
      </c>
      <c r="F102" s="301">
        <v>1068605.9099999999</v>
      </c>
      <c r="G102" s="301">
        <v>0</v>
      </c>
      <c r="H102" s="301">
        <v>25254.95</v>
      </c>
      <c r="J102">
        <v>1182817.77</v>
      </c>
      <c r="K102">
        <v>369457.88</v>
      </c>
      <c r="N102" s="301">
        <v>118120</v>
      </c>
      <c r="Q102" s="301">
        <v>1819.11</v>
      </c>
      <c r="U102">
        <v>2261731.25</v>
      </c>
      <c r="W102" s="301">
        <v>385080.98</v>
      </c>
      <c r="Y102" s="301">
        <v>1131.5999999999999</v>
      </c>
      <c r="AA102" s="301">
        <v>370920</v>
      </c>
      <c r="AB102" s="301">
        <v>1500</v>
      </c>
      <c r="AC102">
        <v>401522</v>
      </c>
      <c r="AF102">
        <v>46445</v>
      </c>
      <c r="AG102">
        <v>69285.429999999993</v>
      </c>
      <c r="AK102">
        <v>4114</v>
      </c>
      <c r="AM102" s="72">
        <f t="shared" si="7"/>
        <v>1093860.8599999999</v>
      </c>
      <c r="AN102" s="50">
        <f t="shared" si="8"/>
        <v>119939.11</v>
      </c>
      <c r="AO102" s="51">
        <f t="shared" si="9"/>
        <v>973921.74999999988</v>
      </c>
      <c r="AP102" s="48">
        <f t="shared" si="10"/>
        <v>758632.58</v>
      </c>
      <c r="AQ102" s="47">
        <f t="shared" si="11"/>
        <v>521366.43</v>
      </c>
      <c r="AR102" s="56">
        <f t="shared" si="12"/>
        <v>237266.14999999997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770</v>
      </c>
      <c r="E103" t="s">
        <v>2902</v>
      </c>
      <c r="F103" s="301">
        <v>340870.98</v>
      </c>
      <c r="G103" s="301">
        <v>0</v>
      </c>
      <c r="H103" s="301">
        <v>88509.63</v>
      </c>
      <c r="J103">
        <v>832381</v>
      </c>
      <c r="K103">
        <v>198788.11</v>
      </c>
      <c r="Q103" s="301">
        <v>-79</v>
      </c>
      <c r="U103">
        <v>-1612010.96</v>
      </c>
      <c r="V103">
        <v>3137825</v>
      </c>
      <c r="W103" s="301">
        <v>194966.39999999999</v>
      </c>
      <c r="AA103" s="301">
        <v>627630</v>
      </c>
      <c r="AB103" s="301">
        <v>5000</v>
      </c>
      <c r="AC103">
        <v>680089</v>
      </c>
      <c r="AF103">
        <v>61819.05</v>
      </c>
      <c r="AG103">
        <v>61150.63</v>
      </c>
      <c r="AK103">
        <v>1862</v>
      </c>
      <c r="AM103" s="72">
        <f t="shared" si="7"/>
        <v>429380.61</v>
      </c>
      <c r="AN103" s="50">
        <f t="shared" si="8"/>
        <v>-79</v>
      </c>
      <c r="AO103" s="51">
        <f t="shared" si="9"/>
        <v>429459.61</v>
      </c>
      <c r="AP103" s="48">
        <f t="shared" si="10"/>
        <v>827596.4</v>
      </c>
      <c r="AQ103" s="47">
        <f t="shared" si="11"/>
        <v>804920.68</v>
      </c>
      <c r="AR103" s="56">
        <f t="shared" si="12"/>
        <v>22675.719999999972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771</v>
      </c>
      <c r="E104" t="s">
        <v>2905</v>
      </c>
      <c r="F104" s="301">
        <v>394823.8</v>
      </c>
      <c r="G104" s="301">
        <v>0</v>
      </c>
      <c r="H104" s="301">
        <v>32106.1</v>
      </c>
      <c r="J104">
        <v>635243.80000000005</v>
      </c>
      <c r="K104">
        <v>258181.54</v>
      </c>
      <c r="N104" s="301">
        <v>0</v>
      </c>
      <c r="Q104" s="301">
        <v>6544.52</v>
      </c>
      <c r="U104">
        <v>2121877.92</v>
      </c>
      <c r="W104" s="301">
        <v>488051.37</v>
      </c>
      <c r="AA104" s="301">
        <v>426510</v>
      </c>
      <c r="AB104" s="301">
        <v>4500</v>
      </c>
      <c r="AC104">
        <v>460756</v>
      </c>
      <c r="AF104">
        <v>76083.5</v>
      </c>
      <c r="AG104">
        <v>1093378.0900000001</v>
      </c>
      <c r="AK104">
        <v>10599.94</v>
      </c>
      <c r="AM104" s="72">
        <f t="shared" si="7"/>
        <v>426929.89999999997</v>
      </c>
      <c r="AN104" s="50">
        <f t="shared" si="8"/>
        <v>6544.52</v>
      </c>
      <c r="AO104" s="51">
        <f t="shared" si="9"/>
        <v>420385.37999999995</v>
      </c>
      <c r="AP104" s="48">
        <f t="shared" si="10"/>
        <v>919061.37</v>
      </c>
      <c r="AQ104" s="47">
        <f t="shared" si="11"/>
        <v>1640817.53</v>
      </c>
      <c r="AR104" s="56">
        <f t="shared" si="12"/>
        <v>-721756.16000000003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772</v>
      </c>
      <c r="E105" t="s">
        <v>2906</v>
      </c>
      <c r="F105" s="301">
        <v>609513.66</v>
      </c>
      <c r="G105" s="301">
        <v>0</v>
      </c>
      <c r="H105" s="301">
        <v>148922.22</v>
      </c>
      <c r="J105">
        <v>407648.07</v>
      </c>
      <c r="K105">
        <v>301976.08</v>
      </c>
      <c r="Q105" s="301">
        <v>1190.6500000000001</v>
      </c>
      <c r="U105">
        <v>-966026.35</v>
      </c>
      <c r="V105">
        <v>2219622</v>
      </c>
      <c r="W105" s="301">
        <v>505314.78</v>
      </c>
      <c r="AA105" s="301">
        <v>342520</v>
      </c>
      <c r="AB105" s="301">
        <v>27840</v>
      </c>
      <c r="AC105">
        <v>376868</v>
      </c>
      <c r="AF105">
        <v>138032.79</v>
      </c>
      <c r="AG105">
        <v>53217.120000000003</v>
      </c>
      <c r="AK105">
        <v>24403.14</v>
      </c>
      <c r="AM105" s="72">
        <f t="shared" si="7"/>
        <v>758435.88</v>
      </c>
      <c r="AN105" s="50">
        <f t="shared" si="8"/>
        <v>1190.6500000000001</v>
      </c>
      <c r="AO105" s="51">
        <f t="shared" si="9"/>
        <v>757245.23</v>
      </c>
      <c r="AP105" s="48">
        <f t="shared" si="10"/>
        <v>875674.78</v>
      </c>
      <c r="AQ105" s="47">
        <f t="shared" si="11"/>
        <v>592521.05000000005</v>
      </c>
      <c r="AR105" s="56">
        <f t="shared" si="12"/>
        <v>283153.73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773</v>
      </c>
      <c r="E106" t="s">
        <v>2908</v>
      </c>
      <c r="F106" s="301">
        <v>601742.61</v>
      </c>
      <c r="G106" s="301">
        <v>0</v>
      </c>
      <c r="H106" s="301">
        <v>38045.230000000003</v>
      </c>
      <c r="J106">
        <v>774134.16</v>
      </c>
      <c r="K106">
        <v>28960.880000000001</v>
      </c>
      <c r="N106" s="301">
        <v>0</v>
      </c>
      <c r="Q106" s="301">
        <v>-10062.15</v>
      </c>
      <c r="S106">
        <v>2000</v>
      </c>
      <c r="U106">
        <v>1315472.5900000001</v>
      </c>
      <c r="W106" s="301">
        <v>443406.43</v>
      </c>
      <c r="Y106" s="301">
        <v>100</v>
      </c>
      <c r="AA106" s="301">
        <v>341860</v>
      </c>
      <c r="AB106" s="301">
        <v>15000</v>
      </c>
      <c r="AC106">
        <v>450628.92</v>
      </c>
      <c r="AF106">
        <v>49795.37</v>
      </c>
      <c r="AG106">
        <v>79351.95</v>
      </c>
      <c r="AK106">
        <v>9917.75</v>
      </c>
      <c r="AM106" s="72">
        <f t="shared" si="7"/>
        <v>639787.84</v>
      </c>
      <c r="AN106" s="50">
        <f t="shared" si="8"/>
        <v>-10062.15</v>
      </c>
      <c r="AO106" s="51">
        <f t="shared" si="9"/>
        <v>649849.99</v>
      </c>
      <c r="AP106" s="48">
        <f t="shared" si="10"/>
        <v>800366.42999999993</v>
      </c>
      <c r="AQ106" s="47">
        <f t="shared" si="11"/>
        <v>589693.99</v>
      </c>
      <c r="AR106" s="56">
        <f t="shared" si="12"/>
        <v>210672.43999999994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774</v>
      </c>
      <c r="E107" t="s">
        <v>2910</v>
      </c>
      <c r="F107" s="301">
        <v>822709.2</v>
      </c>
      <c r="G107" s="301">
        <v>0</v>
      </c>
      <c r="H107" s="301">
        <v>165075.38</v>
      </c>
      <c r="J107">
        <v>877314.49</v>
      </c>
      <c r="K107">
        <v>1112981.72</v>
      </c>
      <c r="N107" s="301">
        <v>0</v>
      </c>
      <c r="Q107" s="301">
        <v>654.21</v>
      </c>
      <c r="U107">
        <v>-1645156.83</v>
      </c>
      <c r="V107">
        <v>4303318.3099999996</v>
      </c>
      <c r="W107" s="301">
        <v>569620.67000000004</v>
      </c>
      <c r="AA107" s="301">
        <v>603732.6</v>
      </c>
      <c r="AC107">
        <v>624732.6</v>
      </c>
      <c r="AF107">
        <v>94238.13</v>
      </c>
      <c r="AG107">
        <v>35569.949999999997</v>
      </c>
      <c r="AH107">
        <v>21000</v>
      </c>
      <c r="AM107" s="72">
        <f t="shared" si="7"/>
        <v>987784.58</v>
      </c>
      <c r="AN107" s="50">
        <f t="shared" si="8"/>
        <v>654.21</v>
      </c>
      <c r="AO107" s="51">
        <f t="shared" si="9"/>
        <v>987130.37</v>
      </c>
      <c r="AP107" s="48">
        <f t="shared" si="10"/>
        <v>1173353.27</v>
      </c>
      <c r="AQ107" s="47">
        <f t="shared" si="11"/>
        <v>775540.67999999993</v>
      </c>
      <c r="AR107" s="56">
        <f t="shared" si="12"/>
        <v>397812.59000000008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775</v>
      </c>
      <c r="E108" t="s">
        <v>2912</v>
      </c>
      <c r="F108" s="301">
        <v>792646.21</v>
      </c>
      <c r="G108" s="301">
        <v>0</v>
      </c>
      <c r="H108" s="301">
        <v>104221.14</v>
      </c>
      <c r="J108">
        <v>779172.72</v>
      </c>
      <c r="K108">
        <v>310128.39</v>
      </c>
      <c r="N108" s="301">
        <v>0</v>
      </c>
      <c r="Q108" s="301">
        <v>1322.57</v>
      </c>
      <c r="U108">
        <v>-243953.84</v>
      </c>
      <c r="V108">
        <v>2125037.4300000002</v>
      </c>
      <c r="W108" s="301">
        <v>436699.01</v>
      </c>
      <c r="AA108" s="301">
        <v>574297.5</v>
      </c>
      <c r="AC108">
        <v>597097.5</v>
      </c>
      <c r="AF108">
        <v>174666.6</v>
      </c>
      <c r="AG108">
        <v>47368.09</v>
      </c>
      <c r="AH108">
        <v>21000</v>
      </c>
      <c r="AM108" s="72">
        <f t="shared" si="7"/>
        <v>896867.35</v>
      </c>
      <c r="AN108" s="50">
        <f t="shared" si="8"/>
        <v>1322.57</v>
      </c>
      <c r="AO108" s="51">
        <f t="shared" si="9"/>
        <v>895544.78</v>
      </c>
      <c r="AP108" s="48">
        <f t="shared" si="10"/>
        <v>1010996.51</v>
      </c>
      <c r="AQ108" s="47">
        <f t="shared" si="11"/>
        <v>840132.19</v>
      </c>
      <c r="AR108" s="56">
        <f t="shared" si="12"/>
        <v>170864.32000000007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776</v>
      </c>
      <c r="E109" t="s">
        <v>2911</v>
      </c>
      <c r="F109" s="301">
        <v>474848.05</v>
      </c>
      <c r="G109" s="301">
        <v>0</v>
      </c>
      <c r="H109" s="301">
        <v>10912.91</v>
      </c>
      <c r="J109">
        <v>484468.99</v>
      </c>
      <c r="K109">
        <v>243878.3</v>
      </c>
      <c r="N109" s="301">
        <v>0</v>
      </c>
      <c r="Q109" s="301">
        <v>654.21</v>
      </c>
      <c r="U109">
        <v>-1224278.8500000001</v>
      </c>
      <c r="V109">
        <v>2346487</v>
      </c>
      <c r="W109" s="301">
        <v>285972.3</v>
      </c>
      <c r="AA109" s="301">
        <v>387130.5</v>
      </c>
      <c r="AC109">
        <v>409930.5</v>
      </c>
      <c r="AD109">
        <v>1500</v>
      </c>
      <c r="AF109">
        <v>78676.820000000007</v>
      </c>
      <c r="AG109">
        <v>48197.26</v>
      </c>
      <c r="AM109" s="72">
        <f t="shared" si="7"/>
        <v>485760.95999999996</v>
      </c>
      <c r="AN109" s="50">
        <f t="shared" si="8"/>
        <v>654.21</v>
      </c>
      <c r="AO109" s="51">
        <f t="shared" si="9"/>
        <v>485106.74999999994</v>
      </c>
      <c r="AP109" s="48">
        <f t="shared" si="10"/>
        <v>673102.8</v>
      </c>
      <c r="AQ109" s="47">
        <f t="shared" si="11"/>
        <v>538304.57999999996</v>
      </c>
      <c r="AR109" s="56">
        <f t="shared" si="12"/>
        <v>134798.22000000009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777</v>
      </c>
      <c r="E110" t="s">
        <v>2913</v>
      </c>
      <c r="F110" s="301">
        <v>779141.55</v>
      </c>
      <c r="G110" s="301">
        <v>0</v>
      </c>
      <c r="H110" s="301">
        <v>2365.4</v>
      </c>
      <c r="J110">
        <v>2858015.04</v>
      </c>
      <c r="K110">
        <v>562057.4</v>
      </c>
      <c r="N110" s="301">
        <v>0</v>
      </c>
      <c r="P110" s="301">
        <v>12000</v>
      </c>
      <c r="Q110" s="301">
        <v>679.21</v>
      </c>
      <c r="U110">
        <v>2963666.5</v>
      </c>
      <c r="V110">
        <v>1196485.3400000001</v>
      </c>
      <c r="W110" s="301">
        <v>379881.37</v>
      </c>
      <c r="AA110" s="301">
        <v>463569</v>
      </c>
      <c r="AB110" s="301">
        <v>41354</v>
      </c>
      <c r="AC110">
        <v>523530</v>
      </c>
      <c r="AD110">
        <v>1500</v>
      </c>
      <c r="AF110">
        <v>165110.59</v>
      </c>
      <c r="AG110">
        <v>73454.880000000005</v>
      </c>
      <c r="AH110">
        <v>31500</v>
      </c>
      <c r="AM110" s="72">
        <f t="shared" si="7"/>
        <v>781506.95000000007</v>
      </c>
      <c r="AN110" s="50">
        <f t="shared" si="8"/>
        <v>12679.21</v>
      </c>
      <c r="AO110" s="51">
        <f t="shared" si="9"/>
        <v>768827.74000000011</v>
      </c>
      <c r="AP110" s="48">
        <f t="shared" si="10"/>
        <v>884804.37</v>
      </c>
      <c r="AQ110" s="47">
        <f t="shared" si="11"/>
        <v>795095.47</v>
      </c>
      <c r="AR110" s="56">
        <f t="shared" si="12"/>
        <v>89708.900000000023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778</v>
      </c>
      <c r="E111" t="s">
        <v>2931</v>
      </c>
      <c r="F111" s="301">
        <v>452584.92</v>
      </c>
      <c r="G111" s="301">
        <v>0</v>
      </c>
      <c r="H111" s="301">
        <v>32592.11</v>
      </c>
      <c r="J111">
        <v>351960.55</v>
      </c>
      <c r="K111">
        <v>237192.46</v>
      </c>
      <c r="N111" s="301">
        <v>0</v>
      </c>
      <c r="Q111" s="301">
        <v>822.43</v>
      </c>
      <c r="U111">
        <v>-206657.87</v>
      </c>
      <c r="V111">
        <v>1169693.49</v>
      </c>
      <c r="W111" s="301">
        <v>346080.11</v>
      </c>
      <c r="AA111" s="301">
        <v>197871</v>
      </c>
      <c r="AC111">
        <v>271941</v>
      </c>
      <c r="AF111">
        <v>64094.23</v>
      </c>
      <c r="AG111">
        <v>49223.38</v>
      </c>
      <c r="AH111">
        <v>7500</v>
      </c>
      <c r="AM111" s="72">
        <f t="shared" si="7"/>
        <v>485177.02999999997</v>
      </c>
      <c r="AN111" s="50">
        <f t="shared" si="8"/>
        <v>822.43</v>
      </c>
      <c r="AO111" s="51">
        <f t="shared" si="9"/>
        <v>484354.6</v>
      </c>
      <c r="AP111" s="48">
        <f t="shared" si="10"/>
        <v>543951.11</v>
      </c>
      <c r="AQ111" s="47">
        <f t="shared" si="11"/>
        <v>392758.61</v>
      </c>
      <c r="AR111" s="56">
        <f t="shared" si="12"/>
        <v>151192.5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779</v>
      </c>
      <c r="E112" t="s">
        <v>2914</v>
      </c>
      <c r="F112" s="301">
        <v>326540.03000000003</v>
      </c>
      <c r="G112" s="301">
        <v>1956.17</v>
      </c>
      <c r="H112" s="301">
        <v>56499.66</v>
      </c>
      <c r="J112">
        <v>1405920.83</v>
      </c>
      <c r="K112">
        <v>1244569.77</v>
      </c>
      <c r="N112" s="301">
        <v>0</v>
      </c>
      <c r="P112" s="301">
        <v>98400</v>
      </c>
      <c r="Q112" s="301">
        <v>910.28</v>
      </c>
      <c r="U112">
        <v>2500678.94</v>
      </c>
      <c r="V112">
        <v>620039.24</v>
      </c>
      <c r="W112" s="301">
        <v>421557.43</v>
      </c>
      <c r="Z112" s="301">
        <v>430</v>
      </c>
      <c r="AA112" s="301">
        <v>726378.6</v>
      </c>
      <c r="AB112" s="301">
        <v>122561</v>
      </c>
      <c r="AC112">
        <v>823179.6</v>
      </c>
      <c r="AF112">
        <v>137646.21</v>
      </c>
      <c r="AG112">
        <v>144320</v>
      </c>
      <c r="AK112">
        <v>35292.720000000001</v>
      </c>
      <c r="AM112" s="72">
        <f t="shared" si="7"/>
        <v>384995.86</v>
      </c>
      <c r="AN112" s="50">
        <f t="shared" si="8"/>
        <v>99310.28</v>
      </c>
      <c r="AO112" s="51">
        <f t="shared" si="9"/>
        <v>285685.57999999996</v>
      </c>
      <c r="AP112" s="48">
        <f t="shared" si="10"/>
        <v>1270927.03</v>
      </c>
      <c r="AQ112" s="47">
        <f t="shared" si="11"/>
        <v>1140438.53</v>
      </c>
      <c r="AR112" s="56">
        <f t="shared" si="12"/>
        <v>130488.5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780</v>
      </c>
      <c r="E113" t="s">
        <v>2915</v>
      </c>
      <c r="F113" s="301">
        <v>1508727.91</v>
      </c>
      <c r="G113" s="301">
        <v>0</v>
      </c>
      <c r="H113" s="301">
        <v>66702.67</v>
      </c>
      <c r="J113">
        <v>1415017.5</v>
      </c>
      <c r="K113">
        <v>84005.18</v>
      </c>
      <c r="N113" s="301">
        <v>-15000</v>
      </c>
      <c r="P113" s="301">
        <v>648255</v>
      </c>
      <c r="Q113" s="301">
        <v>427.25</v>
      </c>
      <c r="U113">
        <v>-1015293.51</v>
      </c>
      <c r="V113">
        <v>3271774.09</v>
      </c>
      <c r="W113" s="301">
        <v>945900.77</v>
      </c>
      <c r="X113" s="301">
        <v>9400</v>
      </c>
      <c r="AC113">
        <v>155544</v>
      </c>
      <c r="AF113">
        <v>137223.43</v>
      </c>
      <c r="AG113">
        <v>35582.910000000003</v>
      </c>
      <c r="AM113" s="72">
        <f t="shared" si="7"/>
        <v>1575430.5799999998</v>
      </c>
      <c r="AN113" s="50">
        <f t="shared" si="8"/>
        <v>633682.25</v>
      </c>
      <c r="AO113" s="51">
        <f t="shared" si="9"/>
        <v>941748.32999999984</v>
      </c>
      <c r="AP113" s="48">
        <f t="shared" si="10"/>
        <v>955300.77</v>
      </c>
      <c r="AQ113" s="47">
        <f t="shared" si="11"/>
        <v>328350.33999999997</v>
      </c>
      <c r="AR113" s="56">
        <f t="shared" si="12"/>
        <v>626950.43000000005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781</v>
      </c>
      <c r="E114" t="s">
        <v>2916</v>
      </c>
      <c r="F114" s="301">
        <v>711725.86</v>
      </c>
      <c r="G114" s="301">
        <v>0</v>
      </c>
      <c r="H114" s="301">
        <v>18764</v>
      </c>
      <c r="J114">
        <v>721000.81</v>
      </c>
      <c r="K114">
        <v>508393.79</v>
      </c>
      <c r="N114" s="301">
        <v>0</v>
      </c>
      <c r="P114" s="301">
        <v>65000</v>
      </c>
      <c r="Q114" s="301">
        <v>-3383.9</v>
      </c>
      <c r="U114">
        <v>938883.77</v>
      </c>
      <c r="V114">
        <v>1131001.29</v>
      </c>
      <c r="W114" s="301">
        <v>267874.01</v>
      </c>
      <c r="AA114" s="301">
        <v>230550</v>
      </c>
      <c r="AC114">
        <v>368352</v>
      </c>
      <c r="AE114">
        <v>1088</v>
      </c>
      <c r="AF114">
        <v>160803.94</v>
      </c>
      <c r="AG114">
        <v>29506.77</v>
      </c>
      <c r="AJ114">
        <v>-300</v>
      </c>
      <c r="AM114" s="72">
        <f t="shared" si="7"/>
        <v>730489.86</v>
      </c>
      <c r="AN114" s="50">
        <f t="shared" si="8"/>
        <v>61616.1</v>
      </c>
      <c r="AO114" s="51">
        <f t="shared" si="9"/>
        <v>668873.76</v>
      </c>
      <c r="AP114" s="48">
        <f t="shared" si="10"/>
        <v>498424.01</v>
      </c>
      <c r="AQ114" s="47">
        <f t="shared" si="11"/>
        <v>559450.71</v>
      </c>
      <c r="AR114" s="56">
        <f t="shared" si="12"/>
        <v>-61026.699999999953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782</v>
      </c>
      <c r="E115" t="s">
        <v>2917</v>
      </c>
      <c r="F115" s="301">
        <v>707313.59</v>
      </c>
      <c r="G115" s="301">
        <v>0</v>
      </c>
      <c r="H115" s="301">
        <v>9499.56</v>
      </c>
      <c r="J115">
        <v>736166.8</v>
      </c>
      <c r="K115">
        <v>1133787.51</v>
      </c>
      <c r="N115" s="301">
        <v>0</v>
      </c>
      <c r="P115" s="301">
        <v>81260</v>
      </c>
      <c r="Q115" s="301">
        <v>259</v>
      </c>
      <c r="S115">
        <v>479000</v>
      </c>
      <c r="U115">
        <v>457047.07</v>
      </c>
      <c r="V115">
        <v>1731639.01</v>
      </c>
      <c r="W115" s="301">
        <v>474268.35</v>
      </c>
      <c r="Z115" s="301">
        <v>580</v>
      </c>
      <c r="AA115" s="301">
        <v>467700</v>
      </c>
      <c r="AC115">
        <v>601082</v>
      </c>
      <c r="AF115">
        <v>171197.36</v>
      </c>
      <c r="AG115">
        <v>116036.61</v>
      </c>
      <c r="AM115" s="72">
        <f t="shared" si="7"/>
        <v>716813.15</v>
      </c>
      <c r="AN115" s="50">
        <f t="shared" si="8"/>
        <v>81519</v>
      </c>
      <c r="AO115" s="51">
        <f t="shared" si="9"/>
        <v>635294.15</v>
      </c>
      <c r="AP115" s="48">
        <f t="shared" si="10"/>
        <v>942548.35</v>
      </c>
      <c r="AQ115" s="47">
        <f t="shared" si="11"/>
        <v>888315.97</v>
      </c>
      <c r="AR115" s="56">
        <f t="shared" si="12"/>
        <v>54232.380000000005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783</v>
      </c>
      <c r="E116" t="s">
        <v>2918</v>
      </c>
      <c r="F116" s="301">
        <v>488611.76</v>
      </c>
      <c r="G116" s="301">
        <v>0</v>
      </c>
      <c r="H116" s="301">
        <v>10646.61</v>
      </c>
      <c r="J116">
        <v>454603.86</v>
      </c>
      <c r="K116">
        <v>264405.64</v>
      </c>
      <c r="N116" s="301">
        <v>0</v>
      </c>
      <c r="Q116" s="301">
        <v>0</v>
      </c>
      <c r="U116">
        <v>-1177744.47</v>
      </c>
      <c r="V116">
        <v>2359915.73</v>
      </c>
      <c r="W116" s="301">
        <v>197653</v>
      </c>
      <c r="Z116" s="301">
        <v>20</v>
      </c>
      <c r="AA116" s="301">
        <v>65930</v>
      </c>
      <c r="AC116">
        <v>80946</v>
      </c>
      <c r="AE116">
        <v>1508</v>
      </c>
      <c r="AF116">
        <v>31904.51</v>
      </c>
      <c r="AG116">
        <v>54321.88</v>
      </c>
      <c r="AJ116">
        <v>1</v>
      </c>
      <c r="AM116" s="72">
        <f t="shared" si="7"/>
        <v>499258.37</v>
      </c>
      <c r="AN116" s="50">
        <f t="shared" si="8"/>
        <v>0</v>
      </c>
      <c r="AO116" s="51">
        <f t="shared" si="9"/>
        <v>499258.37</v>
      </c>
      <c r="AP116" s="48">
        <f t="shared" si="10"/>
        <v>263603</v>
      </c>
      <c r="AQ116" s="47">
        <f t="shared" si="11"/>
        <v>168681.38999999998</v>
      </c>
      <c r="AR116" s="56">
        <f t="shared" si="12"/>
        <v>94921.610000000015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784</v>
      </c>
      <c r="E117" t="s">
        <v>2919</v>
      </c>
      <c r="F117" s="301">
        <v>1338692.44</v>
      </c>
      <c r="G117" s="301">
        <v>32360.400000000001</v>
      </c>
      <c r="H117" s="301">
        <v>92405.31</v>
      </c>
      <c r="J117">
        <v>104971.7</v>
      </c>
      <c r="K117">
        <v>538546.94999999995</v>
      </c>
      <c r="P117" s="301">
        <v>45700</v>
      </c>
      <c r="Q117" s="301">
        <v>46.12</v>
      </c>
      <c r="U117">
        <v>91728.81</v>
      </c>
      <c r="V117">
        <v>1221990.08</v>
      </c>
      <c r="W117" s="301">
        <v>1215572.6200000001</v>
      </c>
      <c r="X117" s="301">
        <v>178456.5</v>
      </c>
      <c r="Z117" s="301">
        <v>440</v>
      </c>
      <c r="AA117" s="301">
        <v>464100</v>
      </c>
      <c r="AB117" s="301">
        <v>151569</v>
      </c>
      <c r="AC117">
        <v>595155</v>
      </c>
      <c r="AE117">
        <v>540</v>
      </c>
      <c r="AF117">
        <v>323810.59999999998</v>
      </c>
      <c r="AG117">
        <v>37420.730000000003</v>
      </c>
      <c r="AM117" s="72">
        <f t="shared" si="7"/>
        <v>1463458.15</v>
      </c>
      <c r="AN117" s="50">
        <f t="shared" si="8"/>
        <v>45746.12</v>
      </c>
      <c r="AO117" s="51">
        <f t="shared" si="9"/>
        <v>1417712.0299999998</v>
      </c>
      <c r="AP117" s="48">
        <f t="shared" si="10"/>
        <v>2010138.12</v>
      </c>
      <c r="AQ117" s="47">
        <f t="shared" si="11"/>
        <v>956926.33</v>
      </c>
      <c r="AR117" s="56">
        <f t="shared" si="12"/>
        <v>1053211.79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785</v>
      </c>
      <c r="E118" t="s">
        <v>2920</v>
      </c>
      <c r="F118" s="301">
        <v>1045873.84</v>
      </c>
      <c r="G118" s="301">
        <v>0</v>
      </c>
      <c r="H118" s="301">
        <v>155509.51</v>
      </c>
      <c r="J118">
        <v>758082.21</v>
      </c>
      <c r="K118">
        <v>59753.04</v>
      </c>
      <c r="O118" s="301">
        <v>14600</v>
      </c>
      <c r="P118" s="301">
        <v>142417</v>
      </c>
      <c r="Q118" s="301">
        <v>5671</v>
      </c>
      <c r="S118">
        <v>54451</v>
      </c>
      <c r="U118">
        <v>97645.05</v>
      </c>
      <c r="V118">
        <v>1488507.55</v>
      </c>
      <c r="W118" s="301">
        <v>414016.42</v>
      </c>
      <c r="AA118" s="301">
        <v>318862.09999999998</v>
      </c>
      <c r="AB118" s="301">
        <v>21000</v>
      </c>
      <c r="AC118">
        <v>362662.1</v>
      </c>
      <c r="AF118">
        <v>43734.080000000002</v>
      </c>
      <c r="AG118">
        <v>39705.71</v>
      </c>
      <c r="AM118" s="72">
        <f t="shared" si="7"/>
        <v>1201383.3500000001</v>
      </c>
      <c r="AN118" s="50">
        <f t="shared" si="8"/>
        <v>162688</v>
      </c>
      <c r="AO118" s="51">
        <f t="shared" si="9"/>
        <v>1038695.3500000001</v>
      </c>
      <c r="AP118" s="48">
        <f t="shared" si="10"/>
        <v>753878.52</v>
      </c>
      <c r="AQ118" s="47">
        <f t="shared" si="11"/>
        <v>446101.89</v>
      </c>
      <c r="AR118" s="56">
        <f t="shared" si="12"/>
        <v>307776.63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786</v>
      </c>
      <c r="E119" t="s">
        <v>2921</v>
      </c>
      <c r="F119" s="301">
        <v>1349655.77</v>
      </c>
      <c r="G119" s="301">
        <v>0</v>
      </c>
      <c r="H119" s="301">
        <v>98828.53</v>
      </c>
      <c r="J119">
        <v>591943.81999999995</v>
      </c>
      <c r="K119">
        <v>100862.02</v>
      </c>
      <c r="N119" s="301">
        <v>0</v>
      </c>
      <c r="O119" s="301">
        <v>0</v>
      </c>
      <c r="Q119" s="301">
        <v>1500</v>
      </c>
      <c r="S119">
        <v>119800</v>
      </c>
      <c r="U119">
        <v>1781423.71</v>
      </c>
      <c r="W119" s="301">
        <v>462568.33</v>
      </c>
      <c r="AA119" s="301">
        <v>386680</v>
      </c>
      <c r="AB119" s="301">
        <v>42000</v>
      </c>
      <c r="AC119">
        <v>487140</v>
      </c>
      <c r="AD119">
        <v>864</v>
      </c>
      <c r="AF119">
        <v>54002.93</v>
      </c>
      <c r="AG119">
        <v>24874.97</v>
      </c>
      <c r="AM119" s="72">
        <f t="shared" si="7"/>
        <v>1448484.3</v>
      </c>
      <c r="AN119" s="50">
        <f t="shared" si="8"/>
        <v>1500</v>
      </c>
      <c r="AO119" s="51">
        <f t="shared" si="9"/>
        <v>1446984.3</v>
      </c>
      <c r="AP119" s="48">
        <f t="shared" si="10"/>
        <v>891248.33000000007</v>
      </c>
      <c r="AQ119" s="47">
        <f t="shared" si="11"/>
        <v>566881.9</v>
      </c>
      <c r="AR119" s="56">
        <f t="shared" si="12"/>
        <v>324366.43000000005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787</v>
      </c>
      <c r="E120" t="s">
        <v>2922</v>
      </c>
      <c r="F120" s="301">
        <v>1103976.1299999999</v>
      </c>
      <c r="G120" s="301">
        <v>0</v>
      </c>
      <c r="H120" s="301">
        <v>15129.75</v>
      </c>
      <c r="J120">
        <v>486284.47</v>
      </c>
      <c r="K120">
        <v>87184.89</v>
      </c>
      <c r="O120" s="301">
        <v>14600</v>
      </c>
      <c r="P120" s="301">
        <v>12000</v>
      </c>
      <c r="Q120" s="301">
        <v>6340.4</v>
      </c>
      <c r="S120">
        <v>112518.9</v>
      </c>
      <c r="U120">
        <v>-444276.04</v>
      </c>
      <c r="V120">
        <v>1693308.65</v>
      </c>
      <c r="W120" s="301">
        <v>433241</v>
      </c>
      <c r="AA120" s="301">
        <v>489974.6</v>
      </c>
      <c r="AB120" s="301">
        <v>42000</v>
      </c>
      <c r="AC120">
        <v>533774.6</v>
      </c>
      <c r="AF120">
        <v>33851.839999999997</v>
      </c>
      <c r="AG120">
        <v>23663.7</v>
      </c>
      <c r="AK120">
        <v>6689</v>
      </c>
      <c r="AM120" s="72">
        <f t="shared" si="7"/>
        <v>1119105.8799999999</v>
      </c>
      <c r="AN120" s="50">
        <f t="shared" si="8"/>
        <v>32940.400000000001</v>
      </c>
      <c r="AO120" s="51">
        <f t="shared" si="9"/>
        <v>1086165.48</v>
      </c>
      <c r="AP120" s="48">
        <f t="shared" si="10"/>
        <v>965215.6</v>
      </c>
      <c r="AQ120" s="47">
        <f t="shared" si="11"/>
        <v>597979.1399999999</v>
      </c>
      <c r="AR120" s="56">
        <f t="shared" si="12"/>
        <v>367236.46000000008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788</v>
      </c>
      <c r="E121" t="s">
        <v>2923</v>
      </c>
      <c r="F121" s="301">
        <v>1012249.19</v>
      </c>
      <c r="G121" s="301">
        <v>0</v>
      </c>
      <c r="H121" s="301">
        <v>234915.34</v>
      </c>
      <c r="J121">
        <v>765791.15</v>
      </c>
      <c r="K121">
        <v>160361.10999999999</v>
      </c>
      <c r="O121" s="301">
        <v>21700</v>
      </c>
      <c r="P121" s="301">
        <v>51444</v>
      </c>
      <c r="Q121" s="301">
        <v>0</v>
      </c>
      <c r="S121">
        <v>28860</v>
      </c>
      <c r="U121">
        <v>-170738.79</v>
      </c>
      <c r="V121">
        <v>2084116.46</v>
      </c>
      <c r="W121" s="301">
        <v>435470.12</v>
      </c>
      <c r="AA121" s="301">
        <v>520720.1</v>
      </c>
      <c r="AB121" s="301">
        <v>42000</v>
      </c>
      <c r="AC121">
        <v>653380.1</v>
      </c>
      <c r="AF121">
        <v>24657.23</v>
      </c>
      <c r="AG121">
        <v>62699.07</v>
      </c>
      <c r="AK121">
        <v>9469</v>
      </c>
      <c r="AM121" s="72">
        <f t="shared" si="7"/>
        <v>1247164.53</v>
      </c>
      <c r="AN121" s="50">
        <f t="shared" si="8"/>
        <v>73144</v>
      </c>
      <c r="AO121" s="51">
        <f t="shared" si="9"/>
        <v>1174020.53</v>
      </c>
      <c r="AP121" s="48">
        <f t="shared" si="10"/>
        <v>998190.22</v>
      </c>
      <c r="AQ121" s="47">
        <f t="shared" si="11"/>
        <v>750205.39999999991</v>
      </c>
      <c r="AR121" s="56">
        <f t="shared" si="12"/>
        <v>247984.82000000007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789</v>
      </c>
      <c r="E122" t="s">
        <v>2924</v>
      </c>
      <c r="F122" s="301">
        <v>563259.9</v>
      </c>
      <c r="G122" s="301">
        <v>0</v>
      </c>
      <c r="H122" s="301">
        <v>151875.23000000001</v>
      </c>
      <c r="J122">
        <v>296215.49</v>
      </c>
      <c r="K122">
        <v>79860.259999999995</v>
      </c>
      <c r="N122" s="301">
        <v>0</v>
      </c>
      <c r="O122" s="301">
        <v>0</v>
      </c>
      <c r="P122" s="301">
        <v>19800</v>
      </c>
      <c r="Q122" s="301">
        <v>2449</v>
      </c>
      <c r="S122">
        <v>81000</v>
      </c>
      <c r="U122">
        <v>484215.21</v>
      </c>
      <c r="V122">
        <v>345503.07</v>
      </c>
      <c r="W122" s="301">
        <v>375678.8</v>
      </c>
      <c r="AA122" s="301">
        <v>216579.7</v>
      </c>
      <c r="AB122" s="301">
        <v>10500</v>
      </c>
      <c r="AC122">
        <v>313401.7</v>
      </c>
      <c r="AD122">
        <v>1096</v>
      </c>
      <c r="AF122">
        <v>52661.53</v>
      </c>
      <c r="AG122">
        <v>16547.900000000001</v>
      </c>
      <c r="AK122">
        <v>120</v>
      </c>
      <c r="AM122" s="72">
        <f t="shared" si="7"/>
        <v>715135.13</v>
      </c>
      <c r="AN122" s="50">
        <f t="shared" si="8"/>
        <v>22249</v>
      </c>
      <c r="AO122" s="51">
        <f t="shared" si="9"/>
        <v>692886.13</v>
      </c>
      <c r="AP122" s="48">
        <f t="shared" si="10"/>
        <v>602758.5</v>
      </c>
      <c r="AQ122" s="47">
        <f t="shared" si="11"/>
        <v>383827.13</v>
      </c>
      <c r="AR122" s="56">
        <f t="shared" si="12"/>
        <v>218931.37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790</v>
      </c>
      <c r="E123" t="s">
        <v>2932</v>
      </c>
      <c r="F123" s="301">
        <v>655847.89</v>
      </c>
      <c r="G123" s="301">
        <v>0</v>
      </c>
      <c r="H123" s="301">
        <v>114822.17</v>
      </c>
      <c r="J123">
        <v>451156.62</v>
      </c>
      <c r="K123">
        <v>103346.14</v>
      </c>
      <c r="N123" s="301">
        <v>0</v>
      </c>
      <c r="O123" s="301">
        <v>0</v>
      </c>
      <c r="Q123" s="301">
        <v>0</v>
      </c>
      <c r="U123">
        <v>-1300666.2</v>
      </c>
      <c r="V123">
        <v>2439641.09</v>
      </c>
      <c r="W123" s="301">
        <v>331129.96000000002</v>
      </c>
      <c r="AA123" s="301">
        <v>266520</v>
      </c>
      <c r="AB123" s="301">
        <v>21000</v>
      </c>
      <c r="AC123">
        <v>295720</v>
      </c>
      <c r="AF123">
        <v>39158.85</v>
      </c>
      <c r="AG123">
        <v>38773.18</v>
      </c>
      <c r="AK123">
        <v>200</v>
      </c>
      <c r="AM123" s="72">
        <f t="shared" si="7"/>
        <v>770670.06</v>
      </c>
      <c r="AN123" s="50">
        <f t="shared" si="8"/>
        <v>0</v>
      </c>
      <c r="AO123" s="51">
        <f t="shared" si="9"/>
        <v>770670.06</v>
      </c>
      <c r="AP123" s="48">
        <f t="shared" si="10"/>
        <v>618649.96</v>
      </c>
      <c r="AQ123" s="47">
        <f t="shared" si="11"/>
        <v>373852.02999999997</v>
      </c>
      <c r="AR123" s="56">
        <f t="shared" si="12"/>
        <v>244797.93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791</v>
      </c>
      <c r="E124" t="s">
        <v>2934</v>
      </c>
      <c r="F124" s="301">
        <v>841417.89</v>
      </c>
      <c r="G124" s="301">
        <v>0</v>
      </c>
      <c r="H124" s="301">
        <v>255597.82</v>
      </c>
      <c r="J124">
        <v>499519.29</v>
      </c>
      <c r="K124">
        <v>95097.57</v>
      </c>
      <c r="O124" s="301">
        <v>13800</v>
      </c>
      <c r="P124" s="301">
        <v>26050</v>
      </c>
      <c r="Q124" s="301">
        <v>3868.01</v>
      </c>
      <c r="S124">
        <v>108000</v>
      </c>
      <c r="U124">
        <v>-1669847.71</v>
      </c>
      <c r="V124">
        <v>3028722.67</v>
      </c>
      <c r="W124" s="301">
        <v>371847.89</v>
      </c>
      <c r="AA124" s="301">
        <v>299573.2</v>
      </c>
      <c r="AB124" s="301">
        <v>21000</v>
      </c>
      <c r="AC124">
        <v>340973.2</v>
      </c>
      <c r="AD124">
        <v>672</v>
      </c>
      <c r="AF124">
        <v>25320</v>
      </c>
      <c r="AG124">
        <v>50914.29</v>
      </c>
      <c r="AK124">
        <v>8602</v>
      </c>
      <c r="AM124" s="72">
        <f t="shared" si="7"/>
        <v>1097015.71</v>
      </c>
      <c r="AN124" s="50">
        <f t="shared" si="8"/>
        <v>43718.01</v>
      </c>
      <c r="AO124" s="51">
        <f t="shared" si="9"/>
        <v>1053297.7</v>
      </c>
      <c r="AP124" s="48">
        <f t="shared" si="10"/>
        <v>692421.09000000008</v>
      </c>
      <c r="AQ124" s="47">
        <f t="shared" si="11"/>
        <v>426481.49</v>
      </c>
      <c r="AR124" s="56">
        <f t="shared" si="12"/>
        <v>265939.60000000009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792</v>
      </c>
      <c r="E125" t="s">
        <v>2936</v>
      </c>
      <c r="F125" s="301">
        <v>550588.65</v>
      </c>
      <c r="G125" s="301">
        <v>0</v>
      </c>
      <c r="H125" s="301">
        <v>40068.559999999998</v>
      </c>
      <c r="J125">
        <v>991077.26</v>
      </c>
      <c r="K125">
        <v>113519.79</v>
      </c>
      <c r="O125" s="301">
        <v>13500</v>
      </c>
      <c r="Q125" s="301">
        <v>0</v>
      </c>
      <c r="S125">
        <v>31000</v>
      </c>
      <c r="U125">
        <v>-1641801.67</v>
      </c>
      <c r="V125">
        <v>3118920.11</v>
      </c>
      <c r="W125" s="301">
        <v>353262.38</v>
      </c>
      <c r="AA125" s="301">
        <v>295782.59999999998</v>
      </c>
      <c r="AB125" s="301">
        <v>31500</v>
      </c>
      <c r="AC125">
        <v>336282.6</v>
      </c>
      <c r="AF125">
        <v>23412.45</v>
      </c>
      <c r="AG125">
        <v>62914.11</v>
      </c>
      <c r="AM125" s="72">
        <f t="shared" si="7"/>
        <v>590657.21</v>
      </c>
      <c r="AN125" s="50">
        <f t="shared" si="8"/>
        <v>13500</v>
      </c>
      <c r="AO125" s="51">
        <f t="shared" si="9"/>
        <v>577157.21</v>
      </c>
      <c r="AP125" s="48">
        <f t="shared" si="10"/>
        <v>680544.98</v>
      </c>
      <c r="AQ125" s="47">
        <f t="shared" si="11"/>
        <v>422609.16</v>
      </c>
      <c r="AR125" s="56">
        <f t="shared" si="12"/>
        <v>257935.82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793</v>
      </c>
      <c r="E126" t="s">
        <v>2903</v>
      </c>
      <c r="F126" s="301">
        <v>268931.76</v>
      </c>
      <c r="G126" s="301">
        <v>27200</v>
      </c>
      <c r="H126" s="301">
        <v>2166.94</v>
      </c>
      <c r="J126">
        <v>664509.28</v>
      </c>
      <c r="K126">
        <v>289894.71999999997</v>
      </c>
      <c r="Q126" s="301">
        <v>2810</v>
      </c>
      <c r="S126">
        <v>85640</v>
      </c>
      <c r="U126">
        <v>-1415446.02</v>
      </c>
      <c r="V126">
        <v>2656385</v>
      </c>
      <c r="W126" s="301">
        <v>261162.03</v>
      </c>
      <c r="AA126" s="301">
        <v>513180</v>
      </c>
      <c r="AC126">
        <v>690611</v>
      </c>
      <c r="AF126">
        <v>67972.490000000005</v>
      </c>
      <c r="AG126">
        <v>67924.320000000007</v>
      </c>
      <c r="AK126">
        <v>3384.5</v>
      </c>
      <c r="AM126" s="72">
        <f t="shared" si="7"/>
        <v>298298.7</v>
      </c>
      <c r="AN126" s="50">
        <f t="shared" si="8"/>
        <v>2810</v>
      </c>
      <c r="AO126" s="51">
        <f t="shared" si="9"/>
        <v>295488.7</v>
      </c>
      <c r="AP126" s="48">
        <f t="shared" si="10"/>
        <v>774342.03</v>
      </c>
      <c r="AQ126" s="47">
        <f t="shared" si="11"/>
        <v>829892.31</v>
      </c>
      <c r="AR126" s="56">
        <f t="shared" si="12"/>
        <v>-55550.280000000028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794</v>
      </c>
      <c r="E127" t="s">
        <v>2904</v>
      </c>
      <c r="F127" s="301">
        <v>566870.99</v>
      </c>
      <c r="G127" s="301">
        <v>18000</v>
      </c>
      <c r="H127" s="301">
        <v>13526.4</v>
      </c>
      <c r="J127">
        <v>207799.38</v>
      </c>
      <c r="K127">
        <v>226910.44</v>
      </c>
      <c r="Q127" s="301">
        <v>1015.7</v>
      </c>
      <c r="U127">
        <v>-1503724.52</v>
      </c>
      <c r="V127">
        <v>2668500</v>
      </c>
      <c r="W127" s="301">
        <v>110554.48</v>
      </c>
      <c r="AA127" s="301">
        <v>505496.3</v>
      </c>
      <c r="AC127">
        <v>605129.30000000005</v>
      </c>
      <c r="AF127">
        <v>76357.98</v>
      </c>
      <c r="AG127">
        <v>40432.94</v>
      </c>
      <c r="AK127">
        <v>11148.53</v>
      </c>
      <c r="AM127" s="72">
        <f t="shared" si="7"/>
        <v>598397.39</v>
      </c>
      <c r="AN127" s="50">
        <f t="shared" si="8"/>
        <v>1015.7</v>
      </c>
      <c r="AO127" s="51">
        <f t="shared" si="9"/>
        <v>597381.69000000006</v>
      </c>
      <c r="AP127" s="48">
        <f t="shared" si="10"/>
        <v>616050.78</v>
      </c>
      <c r="AQ127" s="47">
        <f t="shared" si="11"/>
        <v>733068.75</v>
      </c>
      <c r="AR127" s="56">
        <f t="shared" si="12"/>
        <v>-117017.96999999997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795</v>
      </c>
      <c r="E128" t="s">
        <v>2907</v>
      </c>
      <c r="F128" s="301">
        <v>847649.74</v>
      </c>
      <c r="G128" s="301">
        <v>51800</v>
      </c>
      <c r="H128" s="301">
        <v>25412.09</v>
      </c>
      <c r="J128">
        <v>4273228.26</v>
      </c>
      <c r="K128">
        <v>454645.42</v>
      </c>
      <c r="Q128" s="301">
        <v>694</v>
      </c>
      <c r="U128">
        <v>-3534114.45</v>
      </c>
      <c r="V128">
        <v>9526566.6699999999</v>
      </c>
      <c r="W128" s="301">
        <v>167501.20000000001</v>
      </c>
      <c r="AA128" s="301">
        <v>637331.6</v>
      </c>
      <c r="AC128">
        <v>744183.6</v>
      </c>
      <c r="AF128">
        <v>197195.69</v>
      </c>
      <c r="AG128">
        <v>151190.22</v>
      </c>
      <c r="AK128">
        <v>19427</v>
      </c>
      <c r="AM128" s="72">
        <f t="shared" si="7"/>
        <v>924861.83</v>
      </c>
      <c r="AN128" s="50">
        <f t="shared" si="8"/>
        <v>694</v>
      </c>
      <c r="AO128" s="51">
        <f t="shared" si="9"/>
        <v>924167.83</v>
      </c>
      <c r="AP128" s="48">
        <f t="shared" si="10"/>
        <v>804832.8</v>
      </c>
      <c r="AQ128" s="47">
        <f t="shared" si="11"/>
        <v>1111996.51</v>
      </c>
      <c r="AR128" s="56">
        <f t="shared" si="12"/>
        <v>-307163.70999999996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796</v>
      </c>
      <c r="E129" t="s">
        <v>2909</v>
      </c>
      <c r="F129" s="301">
        <v>571393.26</v>
      </c>
      <c r="G129" s="301">
        <v>25200</v>
      </c>
      <c r="H129" s="301">
        <v>0</v>
      </c>
      <c r="J129">
        <v>335438.78999999998</v>
      </c>
      <c r="K129">
        <v>186501.04</v>
      </c>
      <c r="Q129" s="301">
        <v>750</v>
      </c>
      <c r="S129">
        <v>155940</v>
      </c>
      <c r="U129">
        <v>-1578687.82</v>
      </c>
      <c r="V129">
        <v>2647000</v>
      </c>
      <c r="W129" s="301">
        <v>107327.15</v>
      </c>
      <c r="AA129" s="301">
        <v>493327.5</v>
      </c>
      <c r="AC129">
        <v>582028.5</v>
      </c>
      <c r="AD129">
        <v>1500</v>
      </c>
      <c r="AF129">
        <v>37579.4</v>
      </c>
      <c r="AG129">
        <v>39304.99</v>
      </c>
      <c r="AK129">
        <v>32601</v>
      </c>
      <c r="AM129" s="72">
        <f t="shared" si="7"/>
        <v>596593.26</v>
      </c>
      <c r="AN129" s="50">
        <f t="shared" si="8"/>
        <v>750</v>
      </c>
      <c r="AO129" s="51">
        <f t="shared" si="9"/>
        <v>595843.26</v>
      </c>
      <c r="AP129" s="48">
        <f t="shared" si="10"/>
        <v>600654.65</v>
      </c>
      <c r="AQ129" s="47">
        <f t="shared" si="11"/>
        <v>693013.89</v>
      </c>
      <c r="AR129" s="56">
        <f t="shared" si="12"/>
        <v>-92359.239999999991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797</v>
      </c>
      <c r="E130" t="s">
        <v>2935</v>
      </c>
      <c r="F130" s="301">
        <v>186888.93</v>
      </c>
      <c r="G130" s="301">
        <v>18400</v>
      </c>
      <c r="H130" s="301">
        <v>3597</v>
      </c>
      <c r="J130">
        <v>263589.53000000003</v>
      </c>
      <c r="K130">
        <v>157124.45000000001</v>
      </c>
      <c r="Q130" s="301">
        <v>15</v>
      </c>
      <c r="U130">
        <v>-1202961.83</v>
      </c>
      <c r="V130">
        <v>1913700</v>
      </c>
      <c r="W130" s="301">
        <v>82320.34</v>
      </c>
      <c r="AA130" s="301">
        <v>143160</v>
      </c>
      <c r="AC130">
        <v>193510</v>
      </c>
      <c r="AF130">
        <v>46456.37</v>
      </c>
      <c r="AG130">
        <v>46581.23</v>
      </c>
      <c r="AK130">
        <v>192</v>
      </c>
      <c r="AM130" s="72">
        <f t="shared" si="7"/>
        <v>208885.93</v>
      </c>
      <c r="AN130" s="50">
        <f t="shared" si="8"/>
        <v>15</v>
      </c>
      <c r="AO130" s="51">
        <f t="shared" si="9"/>
        <v>208870.93</v>
      </c>
      <c r="AP130" s="48">
        <f t="shared" si="10"/>
        <v>225480.34</v>
      </c>
      <c r="AQ130" s="47">
        <f t="shared" si="11"/>
        <v>286739.59999999998</v>
      </c>
      <c r="AR130" s="56">
        <f t="shared" si="12"/>
        <v>-61259.25999999998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opLeftCell="L1" zoomScale="112" zoomScaleNormal="112" workbookViewId="0">
      <selection sqref="A1:AB1048576"/>
    </sheetView>
  </sheetViews>
  <sheetFormatPr defaultRowHeight="13.8" x14ac:dyDescent="0.25"/>
  <cols>
    <col min="1" max="1" width="38.296875" bestFit="1" customWidth="1"/>
    <col min="2" max="5" width="8.796875" style="301"/>
    <col min="8" max="10" width="8.796875" style="301"/>
    <col min="11" max="11" width="19.5" style="301" bestFit="1" customWidth="1"/>
    <col min="16" max="20" width="8.796875" style="301"/>
  </cols>
  <sheetData>
    <row r="1" spans="1:28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2452</v>
      </c>
      <c r="I1" t="s">
        <v>2453</v>
      </c>
      <c r="J1" t="s">
        <v>2455</v>
      </c>
      <c r="K1" t="s">
        <v>2456</v>
      </c>
      <c r="L1" t="s">
        <v>2457</v>
      </c>
      <c r="M1" t="s">
        <v>2458</v>
      </c>
      <c r="N1" t="s">
        <v>2459</v>
      </c>
      <c r="O1" t="s">
        <v>2460</v>
      </c>
      <c r="P1" t="s">
        <v>2462</v>
      </c>
      <c r="Q1" t="s">
        <v>2463</v>
      </c>
      <c r="R1" t="s">
        <v>2464</v>
      </c>
      <c r="S1" t="s">
        <v>2465</v>
      </c>
      <c r="T1" t="s">
        <v>2466</v>
      </c>
      <c r="U1" t="s">
        <v>2467</v>
      </c>
      <c r="V1" t="s">
        <v>2468</v>
      </c>
      <c r="W1" t="s">
        <v>2469</v>
      </c>
      <c r="X1" t="s">
        <v>2470</v>
      </c>
      <c r="Y1" t="s">
        <v>2471</v>
      </c>
      <c r="Z1" t="s">
        <v>2591</v>
      </c>
      <c r="AA1" t="s">
        <v>2472</v>
      </c>
      <c r="AB1" t="s">
        <v>2594</v>
      </c>
    </row>
    <row r="2" spans="1:28" x14ac:dyDescent="0.25">
      <c r="A2" t="s">
        <v>2473</v>
      </c>
      <c r="B2" t="s">
        <v>2474</v>
      </c>
      <c r="C2" t="s">
        <v>2475</v>
      </c>
      <c r="D2" t="s">
        <v>2476</v>
      </c>
      <c r="E2" t="s">
        <v>2477</v>
      </c>
      <c r="F2" t="s">
        <v>2478</v>
      </c>
      <c r="G2" t="s">
        <v>2479</v>
      </c>
      <c r="H2" t="s">
        <v>2481</v>
      </c>
      <c r="I2" t="s">
        <v>2482</v>
      </c>
      <c r="J2" t="s">
        <v>2484</v>
      </c>
      <c r="K2" t="s">
        <v>2485</v>
      </c>
      <c r="L2" t="s">
        <v>2486</v>
      </c>
      <c r="M2" t="s">
        <v>2487</v>
      </c>
      <c r="N2" t="s">
        <v>2488</v>
      </c>
      <c r="O2" t="s">
        <v>2489</v>
      </c>
      <c r="P2" t="s">
        <v>2491</v>
      </c>
      <c r="Q2" t="s">
        <v>2492</v>
      </c>
      <c r="R2" t="s">
        <v>2493</v>
      </c>
      <c r="S2" t="s">
        <v>2494</v>
      </c>
      <c r="T2" t="s">
        <v>2495</v>
      </c>
      <c r="U2" t="s">
        <v>2496</v>
      </c>
      <c r="V2" t="s">
        <v>2497</v>
      </c>
      <c r="W2" t="s">
        <v>2498</v>
      </c>
      <c r="X2" t="s">
        <v>2499</v>
      </c>
      <c r="Y2" t="s">
        <v>2500</v>
      </c>
      <c r="Z2" t="s">
        <v>2596</v>
      </c>
      <c r="AA2" t="s">
        <v>2501</v>
      </c>
      <c r="AB2" t="s">
        <v>2599</v>
      </c>
    </row>
    <row r="3" spans="1:28" x14ac:dyDescent="0.25">
      <c r="A3" t="s">
        <v>2502</v>
      </c>
      <c r="B3">
        <v>53565104.670000002</v>
      </c>
      <c r="C3">
        <v>5652837.0199999996</v>
      </c>
      <c r="D3">
        <v>3038694.98</v>
      </c>
      <c r="E3">
        <v>0</v>
      </c>
      <c r="F3">
        <v>84286943.709999993</v>
      </c>
      <c r="G3">
        <v>46310055.399999999</v>
      </c>
      <c r="H3">
        <v>524166.96</v>
      </c>
      <c r="I3">
        <v>103897.35</v>
      </c>
      <c r="J3">
        <v>275980</v>
      </c>
      <c r="K3">
        <v>-324416.51</v>
      </c>
      <c r="L3">
        <v>832340.56</v>
      </c>
      <c r="M3">
        <v>-613397.63</v>
      </c>
      <c r="N3">
        <v>80982226.219999999</v>
      </c>
      <c r="O3">
        <v>111772175.73999999</v>
      </c>
      <c r="P3">
        <v>32226020.68</v>
      </c>
      <c r="Q3">
        <v>1499057.87</v>
      </c>
      <c r="R3">
        <v>2501.3200000000002</v>
      </c>
      <c r="S3">
        <v>42929166.960000001</v>
      </c>
      <c r="T3">
        <v>4613732.18</v>
      </c>
      <c r="U3">
        <v>50538590.789999999</v>
      </c>
      <c r="V3">
        <v>7028</v>
      </c>
      <c r="W3">
        <v>21824</v>
      </c>
      <c r="X3">
        <v>13130747.039999999</v>
      </c>
      <c r="Y3">
        <v>7205305.1799999997</v>
      </c>
      <c r="Z3">
        <v>1529990</v>
      </c>
      <c r="AA3">
        <v>617285.11</v>
      </c>
      <c r="AB3">
        <v>55376</v>
      </c>
    </row>
    <row r="4" spans="1:28" x14ac:dyDescent="0.25">
      <c r="A4" t="s">
        <v>2939</v>
      </c>
      <c r="B4">
        <v>943799.8</v>
      </c>
      <c r="C4"/>
      <c r="D4">
        <v>51196</v>
      </c>
      <c r="E4"/>
      <c r="F4">
        <v>8</v>
      </c>
      <c r="G4">
        <v>308223.05</v>
      </c>
      <c r="H4"/>
      <c r="I4">
        <v>8539.08</v>
      </c>
      <c r="J4">
        <v>25500</v>
      </c>
      <c r="K4">
        <v>0</v>
      </c>
      <c r="N4">
        <v>824418.46</v>
      </c>
      <c r="O4">
        <v>560321.12</v>
      </c>
      <c r="P4"/>
      <c r="Q4"/>
      <c r="R4">
        <v>64.67</v>
      </c>
      <c r="S4">
        <v>1060418.6000000001</v>
      </c>
      <c r="T4">
        <v>788693.64</v>
      </c>
      <c r="U4">
        <v>1060418.6000000001</v>
      </c>
      <c r="X4">
        <v>64071.08</v>
      </c>
      <c r="Y4">
        <v>56239.040000000001</v>
      </c>
      <c r="Z4">
        <v>10000</v>
      </c>
    </row>
    <row r="5" spans="1:28" x14ac:dyDescent="0.25">
      <c r="A5" t="s">
        <v>2940</v>
      </c>
      <c r="B5">
        <v>6250</v>
      </c>
      <c r="C5">
        <v>59250</v>
      </c>
      <c r="D5">
        <v>10520</v>
      </c>
      <c r="E5"/>
      <c r="F5">
        <v>245707.12</v>
      </c>
      <c r="G5">
        <v>144678.18</v>
      </c>
      <c r="H5">
        <v>2880</v>
      </c>
      <c r="I5">
        <v>25734.79</v>
      </c>
      <c r="J5"/>
      <c r="K5">
        <v>0</v>
      </c>
      <c r="N5">
        <v>-1571973.08</v>
      </c>
      <c r="O5">
        <v>2026803.02</v>
      </c>
      <c r="P5"/>
      <c r="Q5">
        <v>70000</v>
      </c>
      <c r="R5"/>
      <c r="S5">
        <v>400512</v>
      </c>
      <c r="T5">
        <v>472500</v>
      </c>
      <c r="U5">
        <v>412512</v>
      </c>
      <c r="X5">
        <v>43777.15</v>
      </c>
      <c r="Y5">
        <v>43262.28</v>
      </c>
    </row>
    <row r="6" spans="1:28" x14ac:dyDescent="0.25">
      <c r="A6" t="s">
        <v>2941</v>
      </c>
      <c r="B6">
        <v>12651.69</v>
      </c>
      <c r="C6"/>
      <c r="D6">
        <v>27477</v>
      </c>
      <c r="E6"/>
      <c r="F6">
        <v>2403040.69</v>
      </c>
      <c r="G6">
        <v>6769.01</v>
      </c>
      <c r="H6">
        <v>15200</v>
      </c>
      <c r="I6">
        <v>28973.42</v>
      </c>
      <c r="J6">
        <v>8000</v>
      </c>
      <c r="K6">
        <v>0</v>
      </c>
      <c r="N6">
        <v>1813384.7</v>
      </c>
      <c r="O6">
        <v>716949.66</v>
      </c>
      <c r="P6"/>
      <c r="Q6"/>
      <c r="R6"/>
      <c r="S6">
        <v>471678.7</v>
      </c>
      <c r="T6">
        <v>832040</v>
      </c>
      <c r="U6">
        <v>489778.7</v>
      </c>
      <c r="X6">
        <v>99389.42</v>
      </c>
      <c r="Y6">
        <v>37679.97</v>
      </c>
      <c r="Z6">
        <v>224440</v>
      </c>
    </row>
    <row r="7" spans="1:28" x14ac:dyDescent="0.25">
      <c r="A7" t="s">
        <v>2942</v>
      </c>
      <c r="B7">
        <v>6249.24</v>
      </c>
      <c r="C7"/>
      <c r="D7">
        <v>59440.33</v>
      </c>
      <c r="E7"/>
      <c r="F7">
        <v>3066961.67</v>
      </c>
      <c r="G7">
        <v>139804.79999999999</v>
      </c>
      <c r="H7">
        <v>20136</v>
      </c>
      <c r="I7">
        <v>10090.92</v>
      </c>
      <c r="J7"/>
      <c r="K7">
        <v>6180</v>
      </c>
      <c r="N7">
        <v>2795348.73</v>
      </c>
      <c r="O7">
        <v>550717.67000000004</v>
      </c>
      <c r="P7">
        <v>9600</v>
      </c>
      <c r="Q7"/>
      <c r="R7"/>
      <c r="S7">
        <v>405541.5</v>
      </c>
      <c r="T7">
        <v>275620</v>
      </c>
      <c r="U7">
        <v>420541.5</v>
      </c>
      <c r="X7">
        <v>54881.34</v>
      </c>
      <c r="Y7">
        <v>74735.94</v>
      </c>
      <c r="Z7">
        <v>92120</v>
      </c>
    </row>
    <row r="8" spans="1:28" x14ac:dyDescent="0.25">
      <c r="A8" t="s">
        <v>2943</v>
      </c>
      <c r="B8">
        <v>11475.78</v>
      </c>
      <c r="C8">
        <v>18000</v>
      </c>
      <c r="D8">
        <v>10570</v>
      </c>
      <c r="E8">
        <v>0</v>
      </c>
      <c r="F8">
        <v>1839778.33</v>
      </c>
      <c r="G8">
        <v>38410.74</v>
      </c>
      <c r="H8">
        <v>15035</v>
      </c>
      <c r="I8">
        <v>7243.12</v>
      </c>
      <c r="J8">
        <v>8000</v>
      </c>
      <c r="K8">
        <v>0</v>
      </c>
      <c r="N8">
        <v>-259864.07</v>
      </c>
      <c r="O8">
        <v>2257089.6800000002</v>
      </c>
      <c r="P8"/>
      <c r="Q8">
        <v>60000</v>
      </c>
      <c r="R8"/>
      <c r="S8">
        <v>446841</v>
      </c>
      <c r="T8">
        <v>450893.89</v>
      </c>
      <c r="U8">
        <v>484551</v>
      </c>
      <c r="W8">
        <v>11268</v>
      </c>
      <c r="X8">
        <v>114280.42</v>
      </c>
      <c r="Y8">
        <v>52384.35</v>
      </c>
      <c r="Z8">
        <v>215520</v>
      </c>
    </row>
    <row r="9" spans="1:28" x14ac:dyDescent="0.25">
      <c r="A9" t="s">
        <v>2944</v>
      </c>
      <c r="B9">
        <v>8053.5</v>
      </c>
      <c r="C9"/>
      <c r="D9">
        <v>0</v>
      </c>
      <c r="E9"/>
      <c r="F9">
        <v>3599770.29</v>
      </c>
      <c r="G9">
        <v>46202.16</v>
      </c>
      <c r="H9">
        <v>32000</v>
      </c>
      <c r="I9">
        <v>5022.92</v>
      </c>
      <c r="J9">
        <v>1540</v>
      </c>
      <c r="K9">
        <v>0</v>
      </c>
      <c r="N9">
        <v>3488019.75</v>
      </c>
      <c r="O9">
        <v>253201</v>
      </c>
      <c r="P9"/>
      <c r="Q9"/>
      <c r="R9"/>
      <c r="S9">
        <v>230760</v>
      </c>
      <c r="T9">
        <v>329579.21999999997</v>
      </c>
      <c r="U9">
        <v>230760</v>
      </c>
      <c r="X9">
        <v>37022.92</v>
      </c>
      <c r="Y9">
        <v>90304.02</v>
      </c>
      <c r="Z9">
        <v>163010</v>
      </c>
    </row>
    <row r="10" spans="1:28" x14ac:dyDescent="0.25">
      <c r="A10" t="s">
        <v>2945</v>
      </c>
      <c r="B10">
        <v>141340.07</v>
      </c>
      <c r="C10"/>
      <c r="D10">
        <v>3500</v>
      </c>
      <c r="E10"/>
      <c r="F10">
        <v>3139947.54</v>
      </c>
      <c r="G10">
        <v>3</v>
      </c>
      <c r="H10">
        <v>43361</v>
      </c>
      <c r="I10">
        <v>7804.1</v>
      </c>
      <c r="J10">
        <v>3940</v>
      </c>
      <c r="K10">
        <v>130250</v>
      </c>
      <c r="N10">
        <v>3178171.87</v>
      </c>
      <c r="P10"/>
      <c r="Q10"/>
      <c r="R10"/>
      <c r="S10">
        <v>321783</v>
      </c>
      <c r="T10">
        <v>359077.43</v>
      </c>
      <c r="U10">
        <v>337783</v>
      </c>
      <c r="X10">
        <v>50916.81</v>
      </c>
      <c r="Y10">
        <v>43276.98</v>
      </c>
      <c r="Z10">
        <v>90620</v>
      </c>
    </row>
    <row r="11" spans="1:28" x14ac:dyDescent="0.25">
      <c r="A11" t="s">
        <v>2946</v>
      </c>
      <c r="B11">
        <v>22100</v>
      </c>
      <c r="C11"/>
      <c r="D11"/>
      <c r="E11"/>
      <c r="F11">
        <v>3440822.37</v>
      </c>
      <c r="G11">
        <v>14511.32</v>
      </c>
      <c r="H11"/>
      <c r="I11"/>
      <c r="J11"/>
      <c r="K11">
        <v>22100</v>
      </c>
      <c r="N11">
        <v>3401558.66</v>
      </c>
      <c r="O11">
        <v>99610.62</v>
      </c>
      <c r="P11"/>
      <c r="Q11"/>
      <c r="R11"/>
      <c r="S11">
        <v>159169.5</v>
      </c>
      <c r="T11">
        <v>202500</v>
      </c>
      <c r="U11">
        <v>161269.5</v>
      </c>
      <c r="X11">
        <v>15900</v>
      </c>
      <c r="Y11">
        <v>45835.59</v>
      </c>
    </row>
    <row r="12" spans="1:28" x14ac:dyDescent="0.25">
      <c r="A12" t="s">
        <v>2947</v>
      </c>
      <c r="B12">
        <v>502391.41</v>
      </c>
      <c r="C12">
        <v>0</v>
      </c>
      <c r="D12">
        <v>56005.04</v>
      </c>
      <c r="E12"/>
      <c r="F12">
        <v>1106694.8600000001</v>
      </c>
      <c r="G12">
        <v>302638.28000000003</v>
      </c>
      <c r="H12">
        <v>0</v>
      </c>
      <c r="I12"/>
      <c r="J12"/>
      <c r="K12"/>
      <c r="N12">
        <v>1241808.92</v>
      </c>
      <c r="O12">
        <v>685585.33</v>
      </c>
      <c r="P12">
        <v>39518.17</v>
      </c>
      <c r="Q12">
        <v>228000</v>
      </c>
      <c r="R12"/>
      <c r="S12">
        <v>734503.5</v>
      </c>
      <c r="T12"/>
      <c r="U12">
        <v>768898.5</v>
      </c>
      <c r="X12">
        <v>68960.539999999994</v>
      </c>
      <c r="Y12">
        <v>76867.839999999997</v>
      </c>
    </row>
    <row r="13" spans="1:28" x14ac:dyDescent="0.25">
      <c r="A13" t="s">
        <v>2948</v>
      </c>
      <c r="B13">
        <v>121206.03</v>
      </c>
      <c r="C13">
        <v>70174.05</v>
      </c>
      <c r="D13">
        <v>27928.52</v>
      </c>
      <c r="E13"/>
      <c r="F13">
        <v>215636.82</v>
      </c>
      <c r="G13">
        <v>318460.96999999997</v>
      </c>
      <c r="H13">
        <v>0</v>
      </c>
      <c r="I13"/>
      <c r="J13"/>
      <c r="K13">
        <v>0</v>
      </c>
      <c r="N13">
        <v>-574640.5</v>
      </c>
      <c r="O13">
        <v>1517319.83</v>
      </c>
      <c r="P13">
        <v>54805.23</v>
      </c>
      <c r="Q13"/>
      <c r="R13"/>
      <c r="S13">
        <v>717849</v>
      </c>
      <c r="T13"/>
      <c r="U13">
        <v>798642</v>
      </c>
      <c r="X13">
        <v>70162.69</v>
      </c>
      <c r="Y13">
        <v>62922.48</v>
      </c>
    </row>
    <row r="14" spans="1:28" x14ac:dyDescent="0.25">
      <c r="A14" t="s">
        <v>2949</v>
      </c>
      <c r="B14">
        <v>453552.4</v>
      </c>
      <c r="C14">
        <v>0</v>
      </c>
      <c r="D14">
        <v>49307.35</v>
      </c>
      <c r="E14"/>
      <c r="F14">
        <v>818255.53</v>
      </c>
      <c r="G14">
        <v>357064.67</v>
      </c>
      <c r="H14">
        <v>0</v>
      </c>
      <c r="I14"/>
      <c r="J14"/>
      <c r="K14"/>
      <c r="N14">
        <v>-20983.439999999999</v>
      </c>
      <c r="O14">
        <v>1326846.8</v>
      </c>
      <c r="P14">
        <v>24848.76</v>
      </c>
      <c r="Q14">
        <v>684520</v>
      </c>
      <c r="R14"/>
      <c r="S14">
        <v>411274.5</v>
      </c>
      <c r="T14"/>
      <c r="U14">
        <v>452070.5</v>
      </c>
      <c r="X14">
        <v>122983.01</v>
      </c>
      <c r="Y14">
        <v>70805.960000000006</v>
      </c>
    </row>
    <row r="15" spans="1:28" x14ac:dyDescent="0.25">
      <c r="A15" t="s">
        <v>2950</v>
      </c>
      <c r="B15">
        <v>417403.23</v>
      </c>
      <c r="C15">
        <v>14640.66</v>
      </c>
      <c r="D15">
        <v>101717.38</v>
      </c>
      <c r="E15"/>
      <c r="F15">
        <v>19922.95</v>
      </c>
      <c r="G15">
        <v>564809.36</v>
      </c>
      <c r="H15">
        <v>0</v>
      </c>
      <c r="I15"/>
      <c r="J15"/>
      <c r="K15"/>
      <c r="N15">
        <v>-45484.69</v>
      </c>
      <c r="O15">
        <v>1336486.2</v>
      </c>
      <c r="P15">
        <v>48602.33</v>
      </c>
      <c r="Q15"/>
      <c r="R15"/>
      <c r="S15">
        <v>915729</v>
      </c>
      <c r="T15">
        <v>22200</v>
      </c>
      <c r="U15">
        <v>956473.2</v>
      </c>
      <c r="X15">
        <v>105023.98</v>
      </c>
      <c r="Y15">
        <v>58672.08</v>
      </c>
    </row>
    <row r="16" spans="1:28" x14ac:dyDescent="0.25">
      <c r="A16" t="s">
        <v>2951</v>
      </c>
      <c r="B16">
        <v>923843.88</v>
      </c>
      <c r="C16">
        <v>44870</v>
      </c>
      <c r="D16">
        <v>90359.77</v>
      </c>
      <c r="E16"/>
      <c r="F16">
        <v>940655.79</v>
      </c>
      <c r="G16">
        <v>311699.46000000002</v>
      </c>
      <c r="H16">
        <v>11040</v>
      </c>
      <c r="I16"/>
      <c r="J16"/>
      <c r="K16">
        <v>0</v>
      </c>
      <c r="N16">
        <v>514919.28</v>
      </c>
      <c r="O16">
        <v>2146839.4900000002</v>
      </c>
      <c r="P16">
        <v>104514.04</v>
      </c>
      <c r="Q16"/>
      <c r="R16"/>
      <c r="S16">
        <v>732054</v>
      </c>
      <c r="T16"/>
      <c r="U16">
        <v>922631.6</v>
      </c>
      <c r="X16">
        <v>85289.82</v>
      </c>
      <c r="Y16">
        <v>86924.54</v>
      </c>
    </row>
    <row r="17" spans="1:27" x14ac:dyDescent="0.25">
      <c r="A17" t="s">
        <v>2952</v>
      </c>
      <c r="B17">
        <v>245296.26</v>
      </c>
      <c r="C17">
        <v>0</v>
      </c>
      <c r="D17">
        <v>95434.43</v>
      </c>
      <c r="E17"/>
      <c r="F17">
        <v>61107.37</v>
      </c>
      <c r="G17">
        <v>347529.28</v>
      </c>
      <c r="H17">
        <v>0</v>
      </c>
      <c r="I17"/>
      <c r="J17"/>
      <c r="K17">
        <v>0</v>
      </c>
      <c r="N17">
        <v>-606130.19999999995</v>
      </c>
      <c r="O17">
        <v>1602780.76</v>
      </c>
      <c r="P17">
        <v>67682.03</v>
      </c>
      <c r="Q17"/>
      <c r="R17"/>
      <c r="S17">
        <v>707479.5</v>
      </c>
      <c r="T17"/>
      <c r="U17">
        <v>827843.5</v>
      </c>
      <c r="X17">
        <v>116172.93</v>
      </c>
      <c r="Y17">
        <v>58278.32</v>
      </c>
    </row>
    <row r="18" spans="1:27" x14ac:dyDescent="0.25">
      <c r="A18" t="s">
        <v>2953</v>
      </c>
      <c r="B18">
        <v>477630.43</v>
      </c>
      <c r="C18">
        <v>0</v>
      </c>
      <c r="D18">
        <v>18069.64</v>
      </c>
      <c r="E18"/>
      <c r="F18">
        <v>325159.86</v>
      </c>
      <c r="G18">
        <v>1817194.5</v>
      </c>
      <c r="H18">
        <v>0</v>
      </c>
      <c r="I18"/>
      <c r="J18"/>
      <c r="K18"/>
      <c r="N18">
        <v>1018987.31</v>
      </c>
      <c r="O18">
        <v>2036704.82</v>
      </c>
      <c r="P18">
        <v>56334.64</v>
      </c>
      <c r="Q18"/>
      <c r="R18"/>
      <c r="S18">
        <v>429523.5</v>
      </c>
      <c r="T18"/>
      <c r="U18">
        <v>503128.5</v>
      </c>
      <c r="X18">
        <v>125615.21</v>
      </c>
      <c r="Y18">
        <v>232322.48</v>
      </c>
    </row>
    <row r="19" spans="1:27" x14ac:dyDescent="0.25">
      <c r="A19" t="s">
        <v>2954</v>
      </c>
      <c r="B19">
        <v>321200.76</v>
      </c>
      <c r="C19">
        <v>15095.73</v>
      </c>
      <c r="D19">
        <v>92709.5</v>
      </c>
      <c r="E19"/>
      <c r="F19">
        <v>1030651.2</v>
      </c>
      <c r="G19">
        <v>538116.72</v>
      </c>
      <c r="H19">
        <v>0</v>
      </c>
      <c r="I19"/>
      <c r="J19"/>
      <c r="K19"/>
      <c r="N19">
        <v>2075087.12</v>
      </c>
      <c r="O19">
        <v>118427.08</v>
      </c>
      <c r="P19">
        <v>12401.38</v>
      </c>
      <c r="Q19"/>
      <c r="R19"/>
      <c r="S19">
        <v>334680</v>
      </c>
      <c r="T19"/>
      <c r="U19">
        <v>334680</v>
      </c>
      <c r="X19">
        <v>91132.11</v>
      </c>
      <c r="Y19">
        <v>96409.56</v>
      </c>
    </row>
    <row r="20" spans="1:27" x14ac:dyDescent="0.25">
      <c r="A20" t="s">
        <v>2955</v>
      </c>
      <c r="B20">
        <v>1264678.4099999999</v>
      </c>
      <c r="C20">
        <v>293580.2</v>
      </c>
      <c r="D20">
        <v>69827.53</v>
      </c>
      <c r="E20"/>
      <c r="F20">
        <v>23969.61</v>
      </c>
      <c r="G20">
        <v>248353.73</v>
      </c>
      <c r="H20">
        <v>0</v>
      </c>
      <c r="I20"/>
      <c r="J20"/>
      <c r="K20">
        <v>0</v>
      </c>
      <c r="N20">
        <v>52555.24</v>
      </c>
      <c r="O20">
        <v>1863971.92</v>
      </c>
      <c r="P20">
        <v>88334.96</v>
      </c>
      <c r="Q20">
        <v>204000</v>
      </c>
      <c r="R20"/>
      <c r="S20">
        <v>411828</v>
      </c>
      <c r="T20"/>
      <c r="U20">
        <v>480239</v>
      </c>
      <c r="X20">
        <v>156816.95000000001</v>
      </c>
      <c r="Y20">
        <v>66424.69</v>
      </c>
    </row>
    <row r="21" spans="1:27" x14ac:dyDescent="0.25">
      <c r="A21" t="s">
        <v>2956</v>
      </c>
      <c r="B21">
        <v>400387.24</v>
      </c>
      <c r="C21">
        <v>45986</v>
      </c>
      <c r="D21">
        <v>130156.79</v>
      </c>
      <c r="E21"/>
      <c r="F21">
        <v>720466.4</v>
      </c>
      <c r="G21">
        <v>1262859.06</v>
      </c>
      <c r="H21">
        <v>0</v>
      </c>
      <c r="I21"/>
      <c r="J21"/>
      <c r="K21">
        <v>2165.89</v>
      </c>
      <c r="N21">
        <v>672857.1</v>
      </c>
      <c r="O21">
        <v>2519990.75</v>
      </c>
      <c r="P21">
        <v>116492.53</v>
      </c>
      <c r="Q21"/>
      <c r="R21"/>
      <c r="S21">
        <v>616705.5</v>
      </c>
      <c r="T21"/>
      <c r="U21">
        <v>784076.5</v>
      </c>
      <c r="X21">
        <v>309735.84000000003</v>
      </c>
      <c r="Y21">
        <v>196003.94</v>
      </c>
    </row>
    <row r="22" spans="1:27" x14ac:dyDescent="0.25">
      <c r="A22" t="s">
        <v>2957</v>
      </c>
      <c r="B22">
        <v>16077.08</v>
      </c>
      <c r="C22">
        <v>38735</v>
      </c>
      <c r="D22">
        <v>12000</v>
      </c>
      <c r="E22"/>
      <c r="F22">
        <v>392812.19</v>
      </c>
      <c r="G22">
        <v>329361.69</v>
      </c>
      <c r="H22">
        <v>0</v>
      </c>
      <c r="I22"/>
      <c r="J22"/>
      <c r="K22"/>
      <c r="N22">
        <v>-3959678.45</v>
      </c>
      <c r="O22">
        <v>4994895.4800000004</v>
      </c>
      <c r="P22">
        <v>70085.990000000005</v>
      </c>
      <c r="Q22"/>
      <c r="R22"/>
      <c r="S22">
        <v>617892.5</v>
      </c>
      <c r="T22"/>
      <c r="U22">
        <v>617892.5</v>
      </c>
      <c r="X22">
        <v>155626.29999999999</v>
      </c>
      <c r="Y22">
        <v>116750.76</v>
      </c>
      <c r="AA22">
        <v>-5000</v>
      </c>
    </row>
    <row r="23" spans="1:27" x14ac:dyDescent="0.25">
      <c r="A23" t="s">
        <v>2958</v>
      </c>
      <c r="B23">
        <v>38610.11</v>
      </c>
      <c r="C23">
        <v>8637.5</v>
      </c>
      <c r="D23">
        <v>150289.42000000001</v>
      </c>
      <c r="E23"/>
      <c r="F23">
        <v>741458.21</v>
      </c>
      <c r="G23">
        <v>485566.69</v>
      </c>
      <c r="H23">
        <v>21453</v>
      </c>
      <c r="I23"/>
      <c r="J23"/>
      <c r="K23">
        <v>67.430000000000007</v>
      </c>
      <c r="N23">
        <v>119389.72</v>
      </c>
      <c r="O23">
        <v>1550129.81</v>
      </c>
      <c r="P23">
        <v>73719.259999999995</v>
      </c>
      <c r="Q23"/>
      <c r="R23"/>
      <c r="S23">
        <v>851959.5</v>
      </c>
      <c r="T23"/>
      <c r="U23">
        <v>888205.7</v>
      </c>
      <c r="X23">
        <v>166921.41</v>
      </c>
      <c r="Y23">
        <v>103309.68</v>
      </c>
    </row>
    <row r="24" spans="1:27" x14ac:dyDescent="0.25">
      <c r="A24" t="s">
        <v>2959</v>
      </c>
      <c r="B24">
        <v>2555753.8199999998</v>
      </c>
      <c r="C24">
        <v>148055.19</v>
      </c>
      <c r="D24">
        <v>24139.74</v>
      </c>
      <c r="E24"/>
      <c r="F24">
        <v>64990.7</v>
      </c>
      <c r="G24">
        <v>492402.07</v>
      </c>
      <c r="H24">
        <v>0</v>
      </c>
      <c r="I24"/>
      <c r="J24"/>
      <c r="K24">
        <v>0</v>
      </c>
      <c r="N24">
        <v>707475.81</v>
      </c>
      <c r="O24">
        <v>2878887.21</v>
      </c>
      <c r="P24">
        <v>109712.06</v>
      </c>
      <c r="Q24"/>
      <c r="R24"/>
      <c r="S24">
        <v>1153971</v>
      </c>
      <c r="T24"/>
      <c r="U24">
        <v>1209391</v>
      </c>
      <c r="X24">
        <v>205948.04</v>
      </c>
      <c r="Y24">
        <v>98445.52</v>
      </c>
    </row>
    <row r="25" spans="1:27" x14ac:dyDescent="0.25">
      <c r="A25" t="s">
        <v>2960</v>
      </c>
      <c r="B25">
        <v>283003.43</v>
      </c>
      <c r="C25">
        <v>183107.55</v>
      </c>
      <c r="D25">
        <v>44155.35</v>
      </c>
      <c r="E25"/>
      <c r="F25">
        <v>326331.25</v>
      </c>
      <c r="G25">
        <v>324692.82</v>
      </c>
      <c r="H25">
        <v>0</v>
      </c>
      <c r="I25"/>
      <c r="J25"/>
      <c r="K25"/>
      <c r="N25">
        <v>-941233.72</v>
      </c>
      <c r="O25">
        <v>2079998.65</v>
      </c>
      <c r="P25">
        <v>89416.3</v>
      </c>
      <c r="Q25">
        <v>240000</v>
      </c>
      <c r="R25"/>
      <c r="S25">
        <v>612248.19999999995</v>
      </c>
      <c r="T25"/>
      <c r="U25">
        <v>681710.2</v>
      </c>
      <c r="X25">
        <v>133147.24</v>
      </c>
      <c r="Y25">
        <v>79481.59</v>
      </c>
    </row>
    <row r="26" spans="1:27" x14ac:dyDescent="0.25">
      <c r="A26" t="s">
        <v>2961</v>
      </c>
      <c r="B26">
        <v>232691.23</v>
      </c>
      <c r="C26">
        <v>65104.13</v>
      </c>
      <c r="D26">
        <v>46807.65</v>
      </c>
      <c r="E26"/>
      <c r="F26">
        <v>971760.7</v>
      </c>
      <c r="G26">
        <v>240894.18</v>
      </c>
      <c r="H26">
        <v>0</v>
      </c>
      <c r="I26"/>
      <c r="J26"/>
      <c r="K26"/>
      <c r="N26">
        <v>1298016.82</v>
      </c>
      <c r="O26">
        <v>413083.29</v>
      </c>
      <c r="P26">
        <v>81635.12</v>
      </c>
      <c r="Q26"/>
      <c r="R26">
        <v>636.85</v>
      </c>
      <c r="S26">
        <v>662847</v>
      </c>
      <c r="T26"/>
      <c r="U26">
        <v>733375.4</v>
      </c>
      <c r="X26">
        <v>56307.28</v>
      </c>
      <c r="Y26">
        <v>67240.47</v>
      </c>
    </row>
    <row r="27" spans="1:27" x14ac:dyDescent="0.25">
      <c r="A27" t="s">
        <v>2962</v>
      </c>
      <c r="B27">
        <v>422249.64</v>
      </c>
      <c r="C27">
        <v>0</v>
      </c>
      <c r="D27">
        <v>21227.23</v>
      </c>
      <c r="E27"/>
      <c r="F27">
        <v>570912.72</v>
      </c>
      <c r="G27">
        <v>249743.45</v>
      </c>
      <c r="H27">
        <v>0</v>
      </c>
      <c r="I27"/>
      <c r="J27"/>
      <c r="K27"/>
      <c r="N27">
        <v>-927882.57</v>
      </c>
      <c r="O27">
        <v>2337378.21</v>
      </c>
      <c r="P27">
        <v>32357.23</v>
      </c>
      <c r="Q27"/>
      <c r="R27"/>
      <c r="S27">
        <v>513561</v>
      </c>
      <c r="T27"/>
      <c r="U27">
        <v>513561</v>
      </c>
      <c r="X27">
        <v>97258.99</v>
      </c>
      <c r="Y27">
        <v>62860.84</v>
      </c>
    </row>
    <row r="28" spans="1:27" x14ac:dyDescent="0.25">
      <c r="A28" t="s">
        <v>2963</v>
      </c>
      <c r="B28">
        <v>148862.94</v>
      </c>
      <c r="C28">
        <v>0</v>
      </c>
      <c r="D28">
        <v>20315.849999999999</v>
      </c>
      <c r="E28"/>
      <c r="F28">
        <v>289384.63</v>
      </c>
      <c r="G28">
        <v>317012.39</v>
      </c>
      <c r="H28">
        <v>2500</v>
      </c>
      <c r="I28"/>
      <c r="J28"/>
      <c r="K28">
        <v>0</v>
      </c>
      <c r="N28">
        <v>-1485904.77</v>
      </c>
      <c r="O28">
        <v>2446216.73</v>
      </c>
      <c r="P28">
        <v>31265.1</v>
      </c>
      <c r="Q28">
        <v>20000</v>
      </c>
      <c r="R28"/>
      <c r="S28">
        <v>413017.5</v>
      </c>
      <c r="T28"/>
      <c r="U28">
        <v>473902.5</v>
      </c>
      <c r="X28">
        <v>75250.05</v>
      </c>
      <c r="Y28">
        <v>77266.2</v>
      </c>
    </row>
    <row r="29" spans="1:27" x14ac:dyDescent="0.25">
      <c r="A29" t="s">
        <v>2964</v>
      </c>
      <c r="B29">
        <v>1030143.83</v>
      </c>
      <c r="C29">
        <v>418767.75</v>
      </c>
      <c r="D29">
        <v>19749.669999999998</v>
      </c>
      <c r="E29"/>
      <c r="F29">
        <v>624120.93999999994</v>
      </c>
      <c r="G29">
        <v>372175.9</v>
      </c>
      <c r="H29"/>
      <c r="I29"/>
      <c r="J29"/>
      <c r="K29">
        <v>10016</v>
      </c>
      <c r="N29">
        <v>758562.94</v>
      </c>
      <c r="O29">
        <v>1940194.37</v>
      </c>
      <c r="P29">
        <v>130959.77</v>
      </c>
      <c r="Q29"/>
      <c r="R29"/>
      <c r="S29">
        <v>602445</v>
      </c>
      <c r="T29"/>
      <c r="U29">
        <v>688444</v>
      </c>
      <c r="X29">
        <v>116416.5</v>
      </c>
      <c r="Y29">
        <v>80219.490000000005</v>
      </c>
    </row>
    <row r="30" spans="1:27" x14ac:dyDescent="0.25">
      <c r="A30" t="s">
        <v>2965</v>
      </c>
      <c r="B30">
        <v>421055.57</v>
      </c>
      <c r="C30">
        <v>415274.96</v>
      </c>
      <c r="D30">
        <v>39101.58</v>
      </c>
      <c r="E30"/>
      <c r="F30">
        <v>1998662.91</v>
      </c>
      <c r="G30">
        <v>940190.41</v>
      </c>
      <c r="H30"/>
      <c r="I30"/>
      <c r="J30"/>
      <c r="K30"/>
      <c r="N30">
        <v>3934026.61</v>
      </c>
      <c r="O30">
        <v>225942.27</v>
      </c>
      <c r="P30">
        <v>62425.73</v>
      </c>
      <c r="Q30"/>
      <c r="R30"/>
      <c r="S30">
        <v>315751.5</v>
      </c>
      <c r="T30"/>
      <c r="U30">
        <v>398616.5</v>
      </c>
      <c r="X30">
        <v>123937.22</v>
      </c>
      <c r="Y30">
        <v>126336.96000000001</v>
      </c>
    </row>
    <row r="31" spans="1:27" x14ac:dyDescent="0.25">
      <c r="A31" t="s">
        <v>2966</v>
      </c>
      <c r="B31">
        <v>1195466.06</v>
      </c>
      <c r="C31">
        <v>461135.2</v>
      </c>
      <c r="D31">
        <v>19593.73</v>
      </c>
      <c r="E31"/>
      <c r="F31">
        <v>1047361.77</v>
      </c>
      <c r="G31">
        <v>235333.12</v>
      </c>
      <c r="H31"/>
      <c r="I31"/>
      <c r="J31"/>
      <c r="K31"/>
      <c r="N31">
        <v>2783148.7</v>
      </c>
      <c r="O31">
        <v>519805.36</v>
      </c>
      <c r="P31">
        <v>261036.11</v>
      </c>
      <c r="Q31"/>
      <c r="R31">
        <v>314.95999999999998</v>
      </c>
      <c r="S31">
        <v>1017041</v>
      </c>
      <c r="T31"/>
      <c r="U31">
        <v>1189132</v>
      </c>
      <c r="X31">
        <v>271469.82</v>
      </c>
      <c r="Y31">
        <v>45164.43</v>
      </c>
    </row>
    <row r="32" spans="1:27" x14ac:dyDescent="0.25">
      <c r="A32" t="s">
        <v>2967</v>
      </c>
      <c r="B32">
        <v>961133.17</v>
      </c>
      <c r="C32">
        <v>219345.6</v>
      </c>
      <c r="D32">
        <v>46133.01</v>
      </c>
      <c r="E32"/>
      <c r="F32">
        <v>2115093.15</v>
      </c>
      <c r="G32">
        <v>700325.18</v>
      </c>
      <c r="H32"/>
      <c r="I32"/>
      <c r="J32"/>
      <c r="K32"/>
      <c r="N32">
        <v>4118472.33</v>
      </c>
      <c r="O32">
        <v>164243.42000000001</v>
      </c>
      <c r="P32">
        <v>158195.57</v>
      </c>
      <c r="Q32"/>
      <c r="R32"/>
      <c r="S32">
        <v>441903</v>
      </c>
      <c r="T32"/>
      <c r="U32">
        <v>526165</v>
      </c>
      <c r="X32">
        <v>128593.68</v>
      </c>
      <c r="Y32">
        <v>108675.53</v>
      </c>
    </row>
    <row r="33" spans="1:25" x14ac:dyDescent="0.25">
      <c r="A33" t="s">
        <v>2968</v>
      </c>
      <c r="B33">
        <v>266162.76</v>
      </c>
      <c r="C33">
        <v>270406.5</v>
      </c>
      <c r="D33">
        <v>259.36</v>
      </c>
      <c r="E33"/>
      <c r="F33">
        <v>596011.68000000005</v>
      </c>
      <c r="G33">
        <v>388438.85</v>
      </c>
      <c r="H33"/>
      <c r="I33"/>
      <c r="J33"/>
      <c r="K33"/>
      <c r="N33">
        <v>-1795569.8</v>
      </c>
      <c r="O33">
        <v>3631737.05</v>
      </c>
      <c r="P33">
        <v>247250.93</v>
      </c>
      <c r="Q33"/>
      <c r="R33"/>
      <c r="S33">
        <v>729624</v>
      </c>
      <c r="T33"/>
      <c r="U33">
        <v>818279</v>
      </c>
      <c r="X33">
        <v>312087.67</v>
      </c>
      <c r="Y33">
        <v>54276.36</v>
      </c>
    </row>
    <row r="34" spans="1:25" x14ac:dyDescent="0.25">
      <c r="A34" t="s">
        <v>2969</v>
      </c>
      <c r="B34">
        <v>191451.02</v>
      </c>
      <c r="C34">
        <v>240233.84</v>
      </c>
      <c r="D34">
        <v>18738.689999999999</v>
      </c>
      <c r="E34"/>
      <c r="F34">
        <v>289655.58</v>
      </c>
      <c r="G34">
        <v>534358.17000000004</v>
      </c>
      <c r="H34"/>
      <c r="I34"/>
      <c r="J34"/>
      <c r="K34"/>
      <c r="N34">
        <v>1006210.96</v>
      </c>
      <c r="O34">
        <v>669957.9</v>
      </c>
      <c r="P34">
        <v>239480.99</v>
      </c>
      <c r="Q34"/>
      <c r="R34"/>
      <c r="S34">
        <v>149310</v>
      </c>
      <c r="T34"/>
      <c r="U34">
        <v>303225</v>
      </c>
      <c r="X34">
        <v>267085.8</v>
      </c>
      <c r="Y34">
        <v>49971.75</v>
      </c>
    </row>
    <row r="35" spans="1:25" x14ac:dyDescent="0.25">
      <c r="A35" t="s">
        <v>2970</v>
      </c>
      <c r="B35">
        <v>1260352.9099999999</v>
      </c>
      <c r="C35">
        <v>305041.62</v>
      </c>
      <c r="D35">
        <v>26658.16</v>
      </c>
      <c r="E35"/>
      <c r="F35">
        <v>541322.74</v>
      </c>
      <c r="G35">
        <v>309032.45</v>
      </c>
      <c r="H35"/>
      <c r="I35"/>
      <c r="J35"/>
      <c r="K35"/>
      <c r="N35">
        <v>263714.21999999997</v>
      </c>
      <c r="O35">
        <v>2501284.2200000002</v>
      </c>
      <c r="P35">
        <v>218410.23</v>
      </c>
      <c r="Q35"/>
      <c r="R35"/>
      <c r="S35">
        <v>621576</v>
      </c>
      <c r="T35"/>
      <c r="U35">
        <v>756135</v>
      </c>
      <c r="X35">
        <v>207680.18</v>
      </c>
      <c r="Y35">
        <v>47861.61</v>
      </c>
    </row>
    <row r="36" spans="1:25" x14ac:dyDescent="0.25">
      <c r="A36" t="s">
        <v>2971</v>
      </c>
      <c r="B36">
        <v>372686.64</v>
      </c>
      <c r="C36">
        <v>114429.5</v>
      </c>
      <c r="D36">
        <v>4672.6499999999996</v>
      </c>
      <c r="E36"/>
      <c r="F36">
        <v>2001333.27</v>
      </c>
      <c r="G36">
        <v>588469.94999999995</v>
      </c>
      <c r="H36"/>
      <c r="I36"/>
      <c r="J36"/>
      <c r="K36"/>
      <c r="N36">
        <v>1716880.81</v>
      </c>
      <c r="O36">
        <v>1692932.58</v>
      </c>
      <c r="P36">
        <v>143036.56</v>
      </c>
      <c r="Q36"/>
      <c r="R36"/>
      <c r="S36">
        <v>433030.5</v>
      </c>
      <c r="T36"/>
      <c r="U36">
        <v>541120.5</v>
      </c>
      <c r="X36">
        <v>153870.59</v>
      </c>
      <c r="Y36">
        <v>98307.35</v>
      </c>
    </row>
    <row r="37" spans="1:25" x14ac:dyDescent="0.25">
      <c r="A37" t="s">
        <v>2972</v>
      </c>
      <c r="B37">
        <v>161707.89000000001</v>
      </c>
      <c r="C37">
        <v>255737.42</v>
      </c>
      <c r="D37">
        <v>12954.8</v>
      </c>
      <c r="E37"/>
      <c r="F37">
        <v>1159197.25</v>
      </c>
      <c r="G37">
        <v>338451.42</v>
      </c>
      <c r="H37"/>
      <c r="I37"/>
      <c r="J37"/>
      <c r="K37"/>
      <c r="N37">
        <v>2118262.31</v>
      </c>
      <c r="P37">
        <v>124071.1</v>
      </c>
      <c r="Q37"/>
      <c r="R37"/>
      <c r="S37">
        <v>160911.45000000001</v>
      </c>
      <c r="T37"/>
      <c r="U37">
        <v>214908.45</v>
      </c>
      <c r="X37">
        <v>108719.28</v>
      </c>
      <c r="Y37">
        <v>82918.350000000006</v>
      </c>
    </row>
    <row r="38" spans="1:25" x14ac:dyDescent="0.25">
      <c r="A38" t="s">
        <v>2973</v>
      </c>
      <c r="B38">
        <v>341527.94</v>
      </c>
      <c r="C38">
        <v>287725.55</v>
      </c>
      <c r="D38">
        <v>8474.2800000000007</v>
      </c>
      <c r="E38"/>
      <c r="F38">
        <v>861201.01</v>
      </c>
      <c r="G38">
        <v>388790.2</v>
      </c>
      <c r="H38"/>
      <c r="I38"/>
      <c r="J38"/>
      <c r="K38">
        <v>0</v>
      </c>
      <c r="N38">
        <v>2088244.73</v>
      </c>
      <c r="P38">
        <v>230604.85</v>
      </c>
      <c r="Q38"/>
      <c r="R38"/>
      <c r="S38">
        <v>996970.5</v>
      </c>
      <c r="T38"/>
      <c r="U38">
        <v>1116639.5</v>
      </c>
      <c r="X38">
        <v>158840.88</v>
      </c>
      <c r="Y38">
        <v>49500.72</v>
      </c>
    </row>
    <row r="39" spans="1:25" x14ac:dyDescent="0.25">
      <c r="A39" t="s">
        <v>2974</v>
      </c>
      <c r="B39">
        <v>1569536.53</v>
      </c>
      <c r="C39">
        <v>58314.15</v>
      </c>
      <c r="D39">
        <v>32346</v>
      </c>
      <c r="E39"/>
      <c r="F39">
        <v>398094.34</v>
      </c>
      <c r="G39">
        <v>851983.53</v>
      </c>
      <c r="H39">
        <v>21410.2</v>
      </c>
      <c r="I39"/>
      <c r="J39"/>
      <c r="K39">
        <v>160.12</v>
      </c>
      <c r="L39">
        <v>31687.5</v>
      </c>
      <c r="N39">
        <v>580485.52</v>
      </c>
      <c r="O39">
        <v>1814650.86</v>
      </c>
      <c r="P39">
        <v>815869.01</v>
      </c>
      <c r="Q39">
        <v>1234.5</v>
      </c>
      <c r="R39"/>
      <c r="S39">
        <v>807682</v>
      </c>
      <c r="T39">
        <v>6600</v>
      </c>
      <c r="U39">
        <v>900560</v>
      </c>
      <c r="X39">
        <v>116794.49</v>
      </c>
      <c r="Y39">
        <v>82250.67</v>
      </c>
    </row>
    <row r="40" spans="1:25" x14ac:dyDescent="0.25">
      <c r="A40" t="s">
        <v>2975</v>
      </c>
      <c r="B40">
        <v>564406.72</v>
      </c>
      <c r="C40">
        <v>19107.8</v>
      </c>
      <c r="D40">
        <v>63298.34</v>
      </c>
      <c r="E40"/>
      <c r="F40">
        <v>1305907.93</v>
      </c>
      <c r="G40">
        <v>133234.45000000001</v>
      </c>
      <c r="H40">
        <v>10211.799999999999</v>
      </c>
      <c r="I40"/>
      <c r="J40"/>
      <c r="K40">
        <v>106483.31</v>
      </c>
      <c r="N40">
        <v>-53782.74</v>
      </c>
      <c r="O40">
        <v>1633793.05</v>
      </c>
      <c r="P40">
        <v>680750.46</v>
      </c>
      <c r="Q40"/>
      <c r="R40"/>
      <c r="S40">
        <v>566513.28</v>
      </c>
      <c r="T40">
        <v>41500</v>
      </c>
      <c r="U40">
        <v>645416.28</v>
      </c>
      <c r="X40">
        <v>160357.70000000001</v>
      </c>
      <c r="Y40">
        <v>65239.94</v>
      </c>
    </row>
    <row r="41" spans="1:25" x14ac:dyDescent="0.25">
      <c r="A41" t="s">
        <v>2976</v>
      </c>
      <c r="B41">
        <v>845165.89</v>
      </c>
      <c r="C41">
        <v>37406.81</v>
      </c>
      <c r="D41">
        <v>25213.11</v>
      </c>
      <c r="E41"/>
      <c r="F41">
        <v>1164282.1100000001</v>
      </c>
      <c r="G41">
        <v>168801.11</v>
      </c>
      <c r="H41">
        <v>9059.2000000000007</v>
      </c>
      <c r="I41"/>
      <c r="J41"/>
      <c r="K41">
        <v>912.69</v>
      </c>
      <c r="N41">
        <v>1922248.18</v>
      </c>
      <c r="O41">
        <v>174893.33</v>
      </c>
      <c r="P41">
        <v>434358.32</v>
      </c>
      <c r="Q41"/>
      <c r="R41"/>
      <c r="S41">
        <v>672879.6</v>
      </c>
      <c r="T41">
        <v>4500</v>
      </c>
      <c r="U41">
        <v>763524.6</v>
      </c>
      <c r="X41">
        <v>100715.37</v>
      </c>
      <c r="Y41">
        <v>47092.32</v>
      </c>
    </row>
    <row r="42" spans="1:25" x14ac:dyDescent="0.25">
      <c r="A42" t="s">
        <v>2977</v>
      </c>
      <c r="B42">
        <v>1573037.68</v>
      </c>
      <c r="C42">
        <v>132682.04</v>
      </c>
      <c r="D42">
        <v>95960.09</v>
      </c>
      <c r="E42"/>
      <c r="F42">
        <v>1063706.1200000001</v>
      </c>
      <c r="G42">
        <v>286875.03000000003</v>
      </c>
      <c r="H42">
        <v>44512.3</v>
      </c>
      <c r="I42"/>
      <c r="J42"/>
      <c r="K42">
        <v>2913.68</v>
      </c>
      <c r="L42">
        <v>474973.43</v>
      </c>
      <c r="N42">
        <v>1493866.76</v>
      </c>
      <c r="O42">
        <v>1781475.04</v>
      </c>
      <c r="P42">
        <v>790623.81</v>
      </c>
      <c r="Q42">
        <v>8654.91</v>
      </c>
      <c r="R42"/>
      <c r="S42">
        <v>691521</v>
      </c>
      <c r="T42">
        <v>9000</v>
      </c>
      <c r="U42">
        <v>858429</v>
      </c>
      <c r="X42">
        <v>1158990.03</v>
      </c>
      <c r="Y42">
        <v>81260.94</v>
      </c>
    </row>
    <row r="43" spans="1:25" x14ac:dyDescent="0.25">
      <c r="A43" t="s">
        <v>2978</v>
      </c>
      <c r="B43">
        <v>1595290.8</v>
      </c>
      <c r="C43">
        <v>34940.93</v>
      </c>
      <c r="D43">
        <v>19662.57</v>
      </c>
      <c r="E43"/>
      <c r="F43">
        <v>235277.26</v>
      </c>
      <c r="G43">
        <v>210211.63</v>
      </c>
      <c r="H43">
        <v>22177.200000000001</v>
      </c>
      <c r="I43"/>
      <c r="J43"/>
      <c r="K43">
        <v>1622.16</v>
      </c>
      <c r="N43">
        <v>-271253.71000000002</v>
      </c>
      <c r="O43">
        <v>1769380.27</v>
      </c>
      <c r="P43">
        <v>907513.98</v>
      </c>
      <c r="Q43"/>
      <c r="R43"/>
      <c r="S43">
        <v>714991.2</v>
      </c>
      <c r="T43">
        <v>13500</v>
      </c>
      <c r="U43">
        <v>794816.2</v>
      </c>
      <c r="X43">
        <v>148351.54</v>
      </c>
      <c r="Y43">
        <v>48440.17</v>
      </c>
    </row>
    <row r="44" spans="1:25" x14ac:dyDescent="0.25">
      <c r="A44" t="s">
        <v>2979</v>
      </c>
      <c r="B44">
        <v>548511.32999999996</v>
      </c>
      <c r="C44">
        <v>20703.830000000002</v>
      </c>
      <c r="D44">
        <v>39397.1</v>
      </c>
      <c r="E44"/>
      <c r="F44">
        <v>874919.88</v>
      </c>
      <c r="G44">
        <v>655497.55000000005</v>
      </c>
      <c r="H44">
        <v>10992</v>
      </c>
      <c r="I44"/>
      <c r="J44"/>
      <c r="K44">
        <v>0</v>
      </c>
      <c r="N44">
        <v>-1722903.05</v>
      </c>
      <c r="O44">
        <v>2854151.72</v>
      </c>
      <c r="P44">
        <v>1370976.03</v>
      </c>
      <c r="Q44"/>
      <c r="R44"/>
      <c r="S44">
        <v>311860.5</v>
      </c>
      <c r="T44">
        <v>4500</v>
      </c>
      <c r="U44">
        <v>419524.5</v>
      </c>
      <c r="X44">
        <v>116088.63</v>
      </c>
      <c r="Y44">
        <v>96334.38</v>
      </c>
    </row>
    <row r="45" spans="1:25" x14ac:dyDescent="0.25">
      <c r="A45" t="s">
        <v>2980</v>
      </c>
      <c r="B45">
        <v>759364.67</v>
      </c>
      <c r="C45">
        <v>14736.1</v>
      </c>
      <c r="D45">
        <v>17504.12</v>
      </c>
      <c r="E45"/>
      <c r="F45">
        <v>505511.86</v>
      </c>
      <c r="G45">
        <v>110652.56</v>
      </c>
      <c r="H45">
        <v>37293.599999999999</v>
      </c>
      <c r="I45"/>
      <c r="J45"/>
      <c r="K45">
        <v>1104.5</v>
      </c>
      <c r="N45">
        <v>-539074.26</v>
      </c>
      <c r="O45">
        <v>1653756.5</v>
      </c>
      <c r="P45">
        <v>532413.25</v>
      </c>
      <c r="Q45"/>
      <c r="R45"/>
      <c r="S45">
        <v>323917.5</v>
      </c>
      <c r="T45">
        <v>4500</v>
      </c>
      <c r="U45">
        <v>433690.5</v>
      </c>
      <c r="X45">
        <v>106544.61</v>
      </c>
      <c r="Y45">
        <v>25646.67</v>
      </c>
    </row>
    <row r="46" spans="1:25" x14ac:dyDescent="0.25">
      <c r="A46" t="s">
        <v>2981</v>
      </c>
      <c r="B46">
        <v>91577.5</v>
      </c>
      <c r="C46">
        <v>201341.12</v>
      </c>
      <c r="D46">
        <v>19364.95</v>
      </c>
      <c r="E46"/>
      <c r="F46">
        <v>603570.30000000005</v>
      </c>
      <c r="G46">
        <v>214631.33</v>
      </c>
      <c r="H46">
        <v>6188.2</v>
      </c>
      <c r="I46"/>
      <c r="J46"/>
      <c r="K46">
        <v>26.9</v>
      </c>
      <c r="N46">
        <v>-178419.37</v>
      </c>
      <c r="O46">
        <v>1474437.8</v>
      </c>
      <c r="P46">
        <v>95800.15</v>
      </c>
      <c r="Q46"/>
      <c r="R46"/>
      <c r="S46">
        <v>317024.5</v>
      </c>
      <c r="T46">
        <v>2100</v>
      </c>
      <c r="U46">
        <v>390644.5</v>
      </c>
      <c r="X46">
        <v>93559.65</v>
      </c>
      <c r="Y46">
        <v>68287.820000000007</v>
      </c>
    </row>
    <row r="47" spans="1:25" x14ac:dyDescent="0.25">
      <c r="A47" t="s">
        <v>2982</v>
      </c>
      <c r="B47">
        <v>712856.1</v>
      </c>
      <c r="C47">
        <v>58580.05</v>
      </c>
      <c r="D47">
        <v>62510.58</v>
      </c>
      <c r="E47"/>
      <c r="F47">
        <v>1272497.1200000001</v>
      </c>
      <c r="G47">
        <v>210287.91</v>
      </c>
      <c r="H47">
        <v>67020.42</v>
      </c>
      <c r="I47"/>
      <c r="J47"/>
      <c r="K47">
        <v>380.68</v>
      </c>
      <c r="N47">
        <v>-249928.94</v>
      </c>
      <c r="O47">
        <v>2017007.85</v>
      </c>
      <c r="P47">
        <v>1010251.64</v>
      </c>
      <c r="Q47"/>
      <c r="R47">
        <v>499.66</v>
      </c>
      <c r="S47">
        <v>652165</v>
      </c>
      <c r="T47">
        <v>10500</v>
      </c>
      <c r="U47">
        <v>813909</v>
      </c>
      <c r="X47">
        <v>280170.77</v>
      </c>
      <c r="Y47">
        <v>76584.78</v>
      </c>
    </row>
    <row r="48" spans="1:25" x14ac:dyDescent="0.25">
      <c r="A48" t="s">
        <v>2983</v>
      </c>
      <c r="B48">
        <v>413459.45</v>
      </c>
      <c r="C48">
        <v>5838.09</v>
      </c>
      <c r="D48">
        <v>16779.259999999998</v>
      </c>
      <c r="E48"/>
      <c r="F48">
        <v>1089838.1100000001</v>
      </c>
      <c r="G48">
        <v>90073.46</v>
      </c>
      <c r="H48">
        <v>21851.200000000001</v>
      </c>
      <c r="I48"/>
      <c r="J48"/>
      <c r="K48">
        <v>65.41</v>
      </c>
      <c r="N48">
        <v>1392874.65</v>
      </c>
      <c r="O48">
        <v>216270.07999999999</v>
      </c>
      <c r="P48">
        <v>389127.75</v>
      </c>
      <c r="Q48"/>
      <c r="R48"/>
      <c r="S48">
        <v>482674.5</v>
      </c>
      <c r="T48">
        <v>4500</v>
      </c>
      <c r="U48">
        <v>587057.5</v>
      </c>
      <c r="X48">
        <v>218580.23</v>
      </c>
      <c r="Y48">
        <v>48037.49</v>
      </c>
    </row>
    <row r="49" spans="1:28" x14ac:dyDescent="0.25">
      <c r="A49" t="s">
        <v>2984</v>
      </c>
      <c r="B49">
        <v>1122014.6499999999</v>
      </c>
      <c r="C49">
        <v>36244.379999999997</v>
      </c>
      <c r="D49">
        <v>80945.98</v>
      </c>
      <c r="E49"/>
      <c r="F49">
        <v>1165564.97</v>
      </c>
      <c r="G49">
        <v>335377.46000000002</v>
      </c>
      <c r="H49">
        <v>12641.2</v>
      </c>
      <c r="I49"/>
      <c r="J49"/>
      <c r="K49">
        <v>1484.76</v>
      </c>
      <c r="L49">
        <v>269918.17</v>
      </c>
      <c r="N49">
        <v>-94365.1</v>
      </c>
      <c r="O49">
        <v>2076002.99</v>
      </c>
      <c r="P49">
        <v>1034468.76</v>
      </c>
      <c r="Q49">
        <v>1832</v>
      </c>
      <c r="R49"/>
      <c r="S49">
        <v>569875</v>
      </c>
      <c r="T49">
        <v>13500</v>
      </c>
      <c r="U49">
        <v>729118</v>
      </c>
      <c r="V49">
        <v>3000</v>
      </c>
      <c r="X49">
        <v>279943.18</v>
      </c>
      <c r="Y49">
        <v>61069.16</v>
      </c>
    </row>
    <row r="50" spans="1:28" x14ac:dyDescent="0.25">
      <c r="A50" t="s">
        <v>2985</v>
      </c>
      <c r="B50">
        <v>623376.48</v>
      </c>
      <c r="C50">
        <v>65468.77</v>
      </c>
      <c r="D50">
        <v>12492.04</v>
      </c>
      <c r="E50"/>
      <c r="F50">
        <v>645265.52</v>
      </c>
      <c r="G50">
        <v>153134.35999999999</v>
      </c>
      <c r="H50">
        <v>16811.599999999999</v>
      </c>
      <c r="I50"/>
      <c r="J50"/>
      <c r="K50">
        <v>1414.9</v>
      </c>
      <c r="N50">
        <v>-1508822.4</v>
      </c>
      <c r="O50">
        <v>2700044.99</v>
      </c>
      <c r="P50">
        <v>590723</v>
      </c>
      <c r="Q50">
        <v>-21940</v>
      </c>
      <c r="R50"/>
      <c r="S50">
        <v>433020</v>
      </c>
      <c r="T50">
        <v>9000</v>
      </c>
      <c r="U50">
        <v>529474</v>
      </c>
      <c r="X50">
        <v>140235.13</v>
      </c>
      <c r="Y50">
        <v>45071.81</v>
      </c>
    </row>
    <row r="51" spans="1:28" x14ac:dyDescent="0.25">
      <c r="A51" t="s">
        <v>2986</v>
      </c>
      <c r="B51">
        <v>706465.12</v>
      </c>
      <c r="C51">
        <v>41551.56</v>
      </c>
      <c r="D51">
        <v>35168.39</v>
      </c>
      <c r="E51"/>
      <c r="F51">
        <v>629498.68999999994</v>
      </c>
      <c r="G51">
        <v>56009.14</v>
      </c>
      <c r="H51">
        <v>12180.2</v>
      </c>
      <c r="I51"/>
      <c r="J51"/>
      <c r="K51">
        <v>1081.27</v>
      </c>
      <c r="L51">
        <v>46428.11</v>
      </c>
      <c r="N51">
        <v>-620405.68000000005</v>
      </c>
      <c r="O51">
        <v>1671717.03</v>
      </c>
      <c r="P51">
        <v>605317.94999999995</v>
      </c>
      <c r="Q51">
        <v>1016.64</v>
      </c>
      <c r="R51"/>
      <c r="S51">
        <v>364490</v>
      </c>
      <c r="T51">
        <v>3000</v>
      </c>
      <c r="U51">
        <v>424856</v>
      </c>
      <c r="X51">
        <v>130348.83</v>
      </c>
      <c r="Y51">
        <v>27127.79</v>
      </c>
    </row>
    <row r="52" spans="1:28" x14ac:dyDescent="0.25">
      <c r="A52" t="s">
        <v>2987</v>
      </c>
      <c r="B52">
        <v>667936.59</v>
      </c>
      <c r="C52">
        <v>21982.05</v>
      </c>
      <c r="D52">
        <v>40179</v>
      </c>
      <c r="E52"/>
      <c r="F52">
        <v>796138.54</v>
      </c>
      <c r="G52">
        <v>135698.72</v>
      </c>
      <c r="H52">
        <v>14813.3</v>
      </c>
      <c r="I52"/>
      <c r="J52"/>
      <c r="K52">
        <v>36.450000000000003</v>
      </c>
      <c r="N52">
        <v>804785.92</v>
      </c>
      <c r="O52">
        <v>579857.57999999996</v>
      </c>
      <c r="P52">
        <v>599065.53</v>
      </c>
      <c r="Q52"/>
      <c r="R52"/>
      <c r="S52">
        <v>337713</v>
      </c>
      <c r="T52">
        <v>7578</v>
      </c>
      <c r="U52">
        <v>434785</v>
      </c>
      <c r="X52">
        <v>162731.95000000001</v>
      </c>
      <c r="Y52">
        <v>44447.93</v>
      </c>
    </row>
    <row r="53" spans="1:28" x14ac:dyDescent="0.25">
      <c r="A53" t="s">
        <v>2988</v>
      </c>
      <c r="B53">
        <v>927927.54</v>
      </c>
      <c r="C53">
        <v>164080.17000000001</v>
      </c>
      <c r="D53">
        <v>29898.87</v>
      </c>
      <c r="E53"/>
      <c r="F53">
        <v>1148596.1499999999</v>
      </c>
      <c r="G53">
        <v>96193.54</v>
      </c>
      <c r="H53">
        <v>17271.599999999999</v>
      </c>
      <c r="I53"/>
      <c r="J53"/>
      <c r="K53">
        <v>841.28</v>
      </c>
      <c r="L53">
        <v>9333.35</v>
      </c>
      <c r="N53">
        <v>1583682.61</v>
      </c>
      <c r="O53">
        <v>446722.69</v>
      </c>
      <c r="P53">
        <v>581393.29</v>
      </c>
      <c r="Q53">
        <v>1333.32</v>
      </c>
      <c r="R53"/>
      <c r="S53">
        <v>585139.5</v>
      </c>
      <c r="T53">
        <v>4500</v>
      </c>
      <c r="U53">
        <v>661962.5</v>
      </c>
      <c r="X53">
        <v>120777.78</v>
      </c>
      <c r="Y53">
        <v>45081.09</v>
      </c>
    </row>
    <row r="54" spans="1:28" x14ac:dyDescent="0.25">
      <c r="A54" t="s">
        <v>2991</v>
      </c>
      <c r="B54">
        <v>269911.46000000002</v>
      </c>
      <c r="C54">
        <v>5000</v>
      </c>
      <c r="D54">
        <v>58147.17</v>
      </c>
      <c r="E54"/>
      <c r="F54">
        <v>4</v>
      </c>
      <c r="G54">
        <v>2428409.17</v>
      </c>
      <c r="H54">
        <v>0</v>
      </c>
      <c r="I54"/>
      <c r="J54"/>
      <c r="K54">
        <v>72.89</v>
      </c>
      <c r="N54">
        <v>1319935.3400000001</v>
      </c>
      <c r="O54">
        <v>1557377.06</v>
      </c>
      <c r="P54">
        <v>239281.84</v>
      </c>
      <c r="Q54"/>
      <c r="R54"/>
      <c r="S54">
        <v>383271</v>
      </c>
      <c r="T54">
        <v>7150</v>
      </c>
      <c r="U54">
        <v>475399</v>
      </c>
      <c r="X54">
        <v>61473.31</v>
      </c>
      <c r="Y54">
        <v>162270.73000000001</v>
      </c>
      <c r="AA54">
        <v>32000</v>
      </c>
    </row>
    <row r="55" spans="1:28" x14ac:dyDescent="0.25">
      <c r="A55" t="s">
        <v>2992</v>
      </c>
      <c r="B55">
        <v>258254.42</v>
      </c>
      <c r="C55">
        <v>16750</v>
      </c>
      <c r="D55">
        <v>51576.87</v>
      </c>
      <c r="E55"/>
      <c r="F55">
        <v>863138.07</v>
      </c>
      <c r="G55">
        <v>2829130.49</v>
      </c>
      <c r="H55">
        <v>0</v>
      </c>
      <c r="I55"/>
      <c r="J55"/>
      <c r="K55">
        <v>29.5</v>
      </c>
      <c r="N55">
        <v>2785106.66</v>
      </c>
      <c r="O55">
        <v>1296912.72</v>
      </c>
      <c r="P55">
        <v>413605.57</v>
      </c>
      <c r="Q55"/>
      <c r="R55"/>
      <c r="S55">
        <v>379878.5</v>
      </c>
      <c r="T55"/>
      <c r="U55">
        <v>463829.5</v>
      </c>
      <c r="X55">
        <v>114574.77</v>
      </c>
      <c r="Y55">
        <v>252253.83</v>
      </c>
      <c r="AB55">
        <v>7000</v>
      </c>
    </row>
    <row r="56" spans="1:28" x14ac:dyDescent="0.25">
      <c r="A56" t="s">
        <v>2993</v>
      </c>
      <c r="B56">
        <v>586152.80000000005</v>
      </c>
      <c r="C56">
        <v>0</v>
      </c>
      <c r="D56">
        <v>34154.17</v>
      </c>
      <c r="E56"/>
      <c r="F56">
        <v>454223.28</v>
      </c>
      <c r="G56">
        <v>2411484.91</v>
      </c>
      <c r="H56">
        <v>9120</v>
      </c>
      <c r="I56"/>
      <c r="J56"/>
      <c r="K56">
        <v>0</v>
      </c>
      <c r="N56">
        <v>1934477.58</v>
      </c>
      <c r="O56">
        <v>1593000.06</v>
      </c>
      <c r="P56">
        <v>338101.8</v>
      </c>
      <c r="Q56">
        <v>406.5</v>
      </c>
      <c r="R56"/>
      <c r="S56">
        <v>363339.9</v>
      </c>
      <c r="T56"/>
      <c r="U56">
        <v>439092.9</v>
      </c>
      <c r="X56">
        <v>65692.05</v>
      </c>
      <c r="Y56">
        <v>182059.53</v>
      </c>
      <c r="AB56">
        <v>47876</v>
      </c>
    </row>
    <row r="57" spans="1:28" x14ac:dyDescent="0.25">
      <c r="A57" t="s">
        <v>2994</v>
      </c>
      <c r="B57">
        <v>558467.09</v>
      </c>
      <c r="C57">
        <v>0</v>
      </c>
      <c r="D57">
        <v>23446.89</v>
      </c>
      <c r="E57"/>
      <c r="F57">
        <v>2</v>
      </c>
      <c r="G57">
        <v>2403106.59</v>
      </c>
      <c r="H57">
        <v>11600</v>
      </c>
      <c r="I57"/>
      <c r="J57"/>
      <c r="K57">
        <v>411.59</v>
      </c>
      <c r="N57">
        <v>1972645.69</v>
      </c>
      <c r="O57">
        <v>1261656.71</v>
      </c>
      <c r="P57">
        <v>236363.51999999999</v>
      </c>
      <c r="Q57"/>
      <c r="R57"/>
      <c r="S57">
        <v>566076</v>
      </c>
      <c r="T57"/>
      <c r="U57">
        <v>671470</v>
      </c>
      <c r="X57">
        <v>199290.99</v>
      </c>
      <c r="Y57">
        <v>170164.51</v>
      </c>
      <c r="Z57">
        <v>10500</v>
      </c>
    </row>
    <row r="58" spans="1:28" x14ac:dyDescent="0.25">
      <c r="A58" t="s">
        <v>3018</v>
      </c>
      <c r="B58">
        <v>178494.28</v>
      </c>
      <c r="C58">
        <v>0</v>
      </c>
      <c r="D58">
        <v>33608.879999999997</v>
      </c>
      <c r="E58"/>
      <c r="F58">
        <v>3</v>
      </c>
      <c r="G58">
        <v>2312928.02</v>
      </c>
      <c r="H58">
        <v>0</v>
      </c>
      <c r="I58"/>
      <c r="J58"/>
      <c r="K58">
        <v>56.08</v>
      </c>
      <c r="N58">
        <v>2647421.0299999998</v>
      </c>
      <c r="P58">
        <v>199805.44</v>
      </c>
      <c r="Q58"/>
      <c r="R58"/>
      <c r="S58">
        <v>281232</v>
      </c>
      <c r="T58"/>
      <c r="U58">
        <v>367638</v>
      </c>
      <c r="X58">
        <v>61389.94</v>
      </c>
      <c r="Y58">
        <v>161726.47</v>
      </c>
      <c r="AA58">
        <v>960</v>
      </c>
    </row>
    <row r="59" spans="1:28" x14ac:dyDescent="0.25">
      <c r="A59" t="s">
        <v>3019</v>
      </c>
      <c r="B59">
        <v>1008900.43</v>
      </c>
      <c r="C59">
        <v>5000</v>
      </c>
      <c r="D59">
        <v>14168.5</v>
      </c>
      <c r="E59"/>
      <c r="F59">
        <v>261560.91</v>
      </c>
      <c r="G59">
        <v>2090149.21</v>
      </c>
      <c r="H59">
        <v>0</v>
      </c>
      <c r="I59"/>
      <c r="J59"/>
      <c r="K59">
        <v>0</v>
      </c>
      <c r="N59">
        <v>3546586.96</v>
      </c>
      <c r="P59">
        <v>232126.5</v>
      </c>
      <c r="Q59"/>
      <c r="R59"/>
      <c r="S59">
        <v>567541</v>
      </c>
      <c r="T59"/>
      <c r="U59">
        <v>656702</v>
      </c>
      <c r="X59">
        <v>67889.119999999995</v>
      </c>
      <c r="Y59">
        <v>180122.85</v>
      </c>
      <c r="AA59">
        <v>49000</v>
      </c>
      <c r="AB59">
        <v>500</v>
      </c>
    </row>
    <row r="60" spans="1:28" x14ac:dyDescent="0.25">
      <c r="A60" t="s">
        <v>2998</v>
      </c>
      <c r="B60">
        <v>252371.22</v>
      </c>
      <c r="C60">
        <v>0</v>
      </c>
      <c r="D60">
        <v>35813.51</v>
      </c>
      <c r="E60"/>
      <c r="F60">
        <v>117947.26</v>
      </c>
      <c r="G60">
        <v>122840.37</v>
      </c>
      <c r="H60"/>
      <c r="I60"/>
      <c r="J60">
        <v>216000</v>
      </c>
      <c r="K60">
        <v>882</v>
      </c>
      <c r="M60">
        <v>-71729.52</v>
      </c>
      <c r="N60">
        <v>875.54</v>
      </c>
      <c r="O60">
        <v>280935.62</v>
      </c>
      <c r="P60">
        <v>360261.97</v>
      </c>
      <c r="Q60"/>
      <c r="R60"/>
      <c r="S60">
        <v>365232.4</v>
      </c>
      <c r="T60"/>
      <c r="U60">
        <v>452944.4</v>
      </c>
      <c r="X60">
        <v>117959.7</v>
      </c>
      <c r="Y60">
        <v>9373.32</v>
      </c>
    </row>
    <row r="61" spans="1:28" x14ac:dyDescent="0.25">
      <c r="A61" t="s">
        <v>2999</v>
      </c>
      <c r="B61">
        <v>767367.97</v>
      </c>
      <c r="C61">
        <v>68550</v>
      </c>
      <c r="D61">
        <v>37578.94</v>
      </c>
      <c r="E61"/>
      <c r="F61">
        <v>3136931.12</v>
      </c>
      <c r="G61">
        <v>3015087.35</v>
      </c>
      <c r="H61"/>
      <c r="I61"/>
      <c r="J61"/>
      <c r="K61"/>
      <c r="N61">
        <v>7067013.1799999997</v>
      </c>
      <c r="O61">
        <v>179132.84</v>
      </c>
      <c r="P61">
        <v>542584.43000000005</v>
      </c>
      <c r="Q61"/>
      <c r="R61"/>
      <c r="S61">
        <v>626614.5</v>
      </c>
      <c r="T61"/>
      <c r="U61">
        <v>856041.93</v>
      </c>
      <c r="X61">
        <v>186766.52</v>
      </c>
      <c r="Y61">
        <v>127011.12</v>
      </c>
    </row>
    <row r="62" spans="1:28" x14ac:dyDescent="0.25">
      <c r="A62" t="s">
        <v>3000</v>
      </c>
      <c r="B62">
        <v>252561.3</v>
      </c>
      <c r="C62">
        <v>16500</v>
      </c>
      <c r="D62">
        <v>41291.620000000003</v>
      </c>
      <c r="E62"/>
      <c r="F62">
        <v>12188</v>
      </c>
      <c r="G62">
        <v>128178.57</v>
      </c>
      <c r="H62"/>
      <c r="I62"/>
      <c r="J62"/>
      <c r="K62">
        <v>1126</v>
      </c>
      <c r="N62">
        <v>-2836441.22</v>
      </c>
      <c r="O62">
        <v>2768470.84</v>
      </c>
      <c r="P62">
        <v>442284.72</v>
      </c>
      <c r="Q62"/>
      <c r="R62"/>
      <c r="S62">
        <v>250831.2</v>
      </c>
      <c r="T62">
        <v>100000</v>
      </c>
      <c r="U62">
        <v>392263.2</v>
      </c>
      <c r="X62">
        <v>41528.92</v>
      </c>
      <c r="Y62">
        <v>13379.42</v>
      </c>
    </row>
    <row r="63" spans="1:28" x14ac:dyDescent="0.25">
      <c r="A63" t="s">
        <v>3001</v>
      </c>
      <c r="B63">
        <v>519618.71</v>
      </c>
      <c r="C63">
        <v>0</v>
      </c>
      <c r="D63">
        <v>8169.48</v>
      </c>
      <c r="E63"/>
      <c r="F63">
        <v>247458.86</v>
      </c>
      <c r="G63">
        <v>139088.14000000001</v>
      </c>
      <c r="H63"/>
      <c r="I63"/>
      <c r="J63"/>
      <c r="K63">
        <v>2837.38</v>
      </c>
      <c r="N63">
        <v>-957894.61</v>
      </c>
      <c r="O63">
        <v>2027508.56</v>
      </c>
      <c r="P63">
        <v>477882.3</v>
      </c>
      <c r="Q63"/>
      <c r="R63"/>
      <c r="S63">
        <v>462893.9</v>
      </c>
      <c r="T63"/>
      <c r="U63">
        <v>599834.9</v>
      </c>
      <c r="X63">
        <v>314013.99</v>
      </c>
      <c r="Y63">
        <v>72391.72</v>
      </c>
      <c r="AA63">
        <v>503.73</v>
      </c>
    </row>
    <row r="64" spans="1:28" x14ac:dyDescent="0.25">
      <c r="A64" t="s">
        <v>3002</v>
      </c>
      <c r="B64">
        <v>544836.16</v>
      </c>
      <c r="C64">
        <v>0</v>
      </c>
      <c r="D64">
        <v>57842.75</v>
      </c>
      <c r="E64"/>
      <c r="F64">
        <v>1639869.91</v>
      </c>
      <c r="G64">
        <v>325879.95</v>
      </c>
      <c r="H64"/>
      <c r="I64"/>
      <c r="J64"/>
      <c r="K64">
        <v>83800</v>
      </c>
      <c r="N64">
        <v>4109396.36</v>
      </c>
      <c r="O64">
        <v>179132.84</v>
      </c>
      <c r="P64">
        <v>425886.31</v>
      </c>
      <c r="Q64"/>
      <c r="R64"/>
      <c r="S64">
        <v>233100</v>
      </c>
      <c r="T64">
        <v>18000</v>
      </c>
      <c r="U64">
        <v>390829</v>
      </c>
      <c r="X64">
        <v>393648.39</v>
      </c>
      <c r="Y64">
        <v>151116.21</v>
      </c>
      <c r="AA64">
        <v>160000</v>
      </c>
    </row>
    <row r="65" spans="1:27" x14ac:dyDescent="0.25">
      <c r="A65" t="s">
        <v>3003</v>
      </c>
      <c r="B65">
        <v>764028.38</v>
      </c>
      <c r="C65">
        <v>54295.5</v>
      </c>
      <c r="D65">
        <v>47747.33</v>
      </c>
      <c r="E65"/>
      <c r="F65">
        <v>1521256.7</v>
      </c>
      <c r="G65">
        <v>293889.86</v>
      </c>
      <c r="H65"/>
      <c r="I65"/>
      <c r="J65"/>
      <c r="K65">
        <v>0</v>
      </c>
      <c r="N65">
        <v>-116660.08</v>
      </c>
      <c r="O65">
        <v>2752937.45</v>
      </c>
      <c r="P65">
        <v>338375.36</v>
      </c>
      <c r="Q65"/>
      <c r="R65"/>
      <c r="S65">
        <v>661512</v>
      </c>
      <c r="T65">
        <v>61450</v>
      </c>
      <c r="U65">
        <v>759017</v>
      </c>
      <c r="X65">
        <v>147845.48000000001</v>
      </c>
      <c r="Y65">
        <v>77899.320000000007</v>
      </c>
    </row>
    <row r="66" spans="1:27" x14ac:dyDescent="0.25">
      <c r="A66" t="s">
        <v>3004</v>
      </c>
      <c r="B66">
        <v>516901.87</v>
      </c>
      <c r="C66">
        <v>0</v>
      </c>
      <c r="D66">
        <v>37366.519999999997</v>
      </c>
      <c r="E66"/>
      <c r="F66">
        <v>586302.5</v>
      </c>
      <c r="G66">
        <v>965032.75</v>
      </c>
      <c r="H66">
        <v>0</v>
      </c>
      <c r="I66"/>
      <c r="J66"/>
      <c r="K66">
        <v>5505.5</v>
      </c>
      <c r="N66">
        <v>-617694.13</v>
      </c>
      <c r="O66">
        <v>3437556.74</v>
      </c>
      <c r="P66">
        <v>307987.03000000003</v>
      </c>
      <c r="Q66"/>
      <c r="R66"/>
      <c r="S66">
        <v>702793.5</v>
      </c>
      <c r="T66">
        <v>51750</v>
      </c>
      <c r="U66">
        <v>822564.5</v>
      </c>
      <c r="X66">
        <v>119139.12</v>
      </c>
      <c r="Y66">
        <v>166179.75</v>
      </c>
    </row>
    <row r="67" spans="1:27" x14ac:dyDescent="0.25">
      <c r="A67" t="s">
        <v>3005</v>
      </c>
      <c r="B67">
        <v>1003446.57</v>
      </c>
      <c r="C67">
        <v>0</v>
      </c>
      <c r="D67">
        <v>56530.18</v>
      </c>
      <c r="E67"/>
      <c r="F67">
        <v>1299021.17</v>
      </c>
      <c r="G67">
        <v>245561.91</v>
      </c>
      <c r="H67">
        <v>0</v>
      </c>
      <c r="I67"/>
      <c r="J67"/>
      <c r="K67">
        <v>13331</v>
      </c>
      <c r="N67">
        <v>1634176.38</v>
      </c>
      <c r="O67">
        <v>785641.8</v>
      </c>
      <c r="P67">
        <v>375065.49</v>
      </c>
      <c r="Q67"/>
      <c r="R67"/>
      <c r="S67">
        <v>588432</v>
      </c>
      <c r="T67">
        <v>51350</v>
      </c>
      <c r="U67">
        <v>662458</v>
      </c>
      <c r="X67">
        <v>137101.15</v>
      </c>
      <c r="Y67">
        <v>49985.919999999998</v>
      </c>
    </row>
    <row r="68" spans="1:27" x14ac:dyDescent="0.25">
      <c r="A68" t="s">
        <v>3006</v>
      </c>
      <c r="B68">
        <v>1851003.58</v>
      </c>
      <c r="C68">
        <v>0</v>
      </c>
      <c r="D68">
        <v>44728.86</v>
      </c>
      <c r="E68"/>
      <c r="F68">
        <v>330103.15000000002</v>
      </c>
      <c r="G68">
        <v>94723.15</v>
      </c>
      <c r="H68">
        <v>486</v>
      </c>
      <c r="I68"/>
      <c r="J68"/>
      <c r="K68">
        <v>5138.88</v>
      </c>
      <c r="N68">
        <v>1477626.06</v>
      </c>
      <c r="P68">
        <v>1657169.51</v>
      </c>
      <c r="Q68"/>
      <c r="R68"/>
      <c r="S68">
        <v>572315</v>
      </c>
      <c r="T68"/>
      <c r="U68">
        <v>864445</v>
      </c>
      <c r="W68">
        <v>7088</v>
      </c>
      <c r="X68">
        <v>367640.79</v>
      </c>
      <c r="Y68">
        <v>87359.4</v>
      </c>
      <c r="AA68">
        <v>18806.25</v>
      </c>
    </row>
    <row r="69" spans="1:27" x14ac:dyDescent="0.25">
      <c r="A69" t="s">
        <v>3007</v>
      </c>
      <c r="B69">
        <v>369076.45</v>
      </c>
      <c r="C69">
        <v>0</v>
      </c>
      <c r="D69">
        <v>3000</v>
      </c>
      <c r="E69"/>
      <c r="F69">
        <v>1489407.19</v>
      </c>
      <c r="G69">
        <v>63608.68</v>
      </c>
      <c r="H69"/>
      <c r="I69"/>
      <c r="J69"/>
      <c r="K69">
        <v>-49494.85</v>
      </c>
      <c r="N69">
        <v>2194985.21</v>
      </c>
      <c r="P69">
        <v>67924.259999999995</v>
      </c>
      <c r="Q69"/>
      <c r="R69"/>
      <c r="S69">
        <v>330631.90000000002</v>
      </c>
      <c r="T69"/>
      <c r="U69">
        <v>371755.9</v>
      </c>
      <c r="X69">
        <v>113881.01</v>
      </c>
      <c r="Y69">
        <v>57293.04</v>
      </c>
      <c r="AA69">
        <v>27254.25</v>
      </c>
    </row>
    <row r="70" spans="1:27" x14ac:dyDescent="0.25">
      <c r="A70" t="s">
        <v>3008</v>
      </c>
      <c r="B70">
        <v>1102697.27</v>
      </c>
      <c r="C70">
        <v>0</v>
      </c>
      <c r="D70">
        <v>67008.56</v>
      </c>
      <c r="E70"/>
      <c r="F70">
        <v>113239.51</v>
      </c>
      <c r="G70">
        <v>248976.12</v>
      </c>
      <c r="H70"/>
      <c r="I70"/>
      <c r="J70"/>
      <c r="K70">
        <v>5690</v>
      </c>
      <c r="N70">
        <v>804552.5</v>
      </c>
      <c r="P70">
        <v>1463612.96</v>
      </c>
      <c r="Q70"/>
      <c r="R70">
        <v>968.18</v>
      </c>
      <c r="S70">
        <v>766907</v>
      </c>
      <c r="T70"/>
      <c r="U70">
        <v>975842</v>
      </c>
      <c r="X70">
        <v>398793.61</v>
      </c>
      <c r="Y70">
        <v>34876.980000000003</v>
      </c>
      <c r="AA70">
        <v>28856.59</v>
      </c>
    </row>
    <row r="71" spans="1:27" x14ac:dyDescent="0.25">
      <c r="A71" t="s">
        <v>3009</v>
      </c>
      <c r="B71">
        <v>2525495.9700000002</v>
      </c>
      <c r="C71">
        <v>0</v>
      </c>
      <c r="D71">
        <v>54260.01</v>
      </c>
      <c r="E71"/>
      <c r="F71">
        <v>1280320.4099999999</v>
      </c>
      <c r="G71">
        <v>36472.339999999997</v>
      </c>
      <c r="H71"/>
      <c r="I71"/>
      <c r="J71"/>
      <c r="K71">
        <v>-251884.5</v>
      </c>
      <c r="N71">
        <v>3047469.94</v>
      </c>
      <c r="P71">
        <v>1619156.32</v>
      </c>
      <c r="Q71"/>
      <c r="R71"/>
      <c r="S71">
        <v>493479</v>
      </c>
      <c r="T71"/>
      <c r="U71">
        <v>633709</v>
      </c>
      <c r="X71">
        <v>181059.92</v>
      </c>
      <c r="Y71">
        <v>83389.78</v>
      </c>
      <c r="AA71">
        <v>24693.33</v>
      </c>
    </row>
    <row r="72" spans="1:27" x14ac:dyDescent="0.25">
      <c r="A72" t="s">
        <v>3010</v>
      </c>
      <c r="B72">
        <v>3022622.96</v>
      </c>
      <c r="C72">
        <v>0</v>
      </c>
      <c r="D72">
        <v>6300.88</v>
      </c>
      <c r="E72"/>
      <c r="F72">
        <v>1806010.61</v>
      </c>
      <c r="G72">
        <v>543341.32999999996</v>
      </c>
      <c r="H72"/>
      <c r="I72"/>
      <c r="J72">
        <v>13000</v>
      </c>
      <c r="K72">
        <v>-267</v>
      </c>
      <c r="N72">
        <v>3831120.25</v>
      </c>
      <c r="P72">
        <v>2368332.33</v>
      </c>
      <c r="Q72"/>
      <c r="R72"/>
      <c r="S72">
        <v>1074094.6000000001</v>
      </c>
      <c r="T72"/>
      <c r="U72">
        <v>1203905.6000000001</v>
      </c>
      <c r="X72">
        <v>378303.71</v>
      </c>
      <c r="Y72">
        <v>129024.84</v>
      </c>
      <c r="AA72">
        <v>23744.25</v>
      </c>
    </row>
    <row r="73" spans="1:27" x14ac:dyDescent="0.25">
      <c r="A73" t="s">
        <v>3011</v>
      </c>
      <c r="B73">
        <v>1293644.5</v>
      </c>
      <c r="C73">
        <v>0</v>
      </c>
      <c r="D73">
        <v>35272.54</v>
      </c>
      <c r="E73"/>
      <c r="F73">
        <v>139288.87</v>
      </c>
      <c r="G73">
        <v>84798.92</v>
      </c>
      <c r="H73"/>
      <c r="I73"/>
      <c r="J73"/>
      <c r="K73">
        <v>2254</v>
      </c>
      <c r="N73">
        <v>1209449.57</v>
      </c>
      <c r="P73">
        <v>731006.1</v>
      </c>
      <c r="Q73"/>
      <c r="R73"/>
      <c r="S73">
        <v>460008</v>
      </c>
      <c r="T73"/>
      <c r="U73">
        <v>460008</v>
      </c>
      <c r="X73">
        <v>165742.82</v>
      </c>
      <c r="Y73">
        <v>70002.52</v>
      </c>
      <c r="AA73">
        <v>5659.5</v>
      </c>
    </row>
    <row r="74" spans="1:27" x14ac:dyDescent="0.25">
      <c r="A74" t="s">
        <v>3012</v>
      </c>
      <c r="B74">
        <v>994100.69</v>
      </c>
      <c r="C74">
        <v>0</v>
      </c>
      <c r="D74">
        <v>46176.92</v>
      </c>
      <c r="E74"/>
      <c r="F74">
        <v>1070330.92</v>
      </c>
      <c r="G74">
        <v>139832.39000000001</v>
      </c>
      <c r="H74">
        <v>162</v>
      </c>
      <c r="I74"/>
      <c r="J74"/>
      <c r="K74">
        <v>26958.27</v>
      </c>
      <c r="N74">
        <v>1472668.6</v>
      </c>
      <c r="P74">
        <v>1194495.94</v>
      </c>
      <c r="Q74"/>
      <c r="R74">
        <v>17</v>
      </c>
      <c r="S74">
        <v>285901</v>
      </c>
      <c r="T74"/>
      <c r="U74">
        <v>453029</v>
      </c>
      <c r="X74">
        <v>84170.85</v>
      </c>
      <c r="Y74">
        <v>58293.1</v>
      </c>
      <c r="AA74">
        <v>19326.75</v>
      </c>
    </row>
    <row r="75" spans="1:27" x14ac:dyDescent="0.25">
      <c r="A75" t="s">
        <v>3013</v>
      </c>
      <c r="B75">
        <v>832327.59</v>
      </c>
      <c r="C75">
        <v>59783.68</v>
      </c>
      <c r="D75">
        <v>26220</v>
      </c>
      <c r="E75"/>
      <c r="F75">
        <v>909001.94</v>
      </c>
      <c r="G75">
        <v>1564560.86</v>
      </c>
      <c r="H75"/>
      <c r="I75">
        <v>1980</v>
      </c>
      <c r="J75"/>
      <c r="K75">
        <v>3082.57</v>
      </c>
      <c r="N75">
        <v>842520.71</v>
      </c>
      <c r="O75">
        <v>2174520.91</v>
      </c>
      <c r="P75">
        <v>876973.82</v>
      </c>
      <c r="Q75"/>
      <c r="R75"/>
      <c r="S75">
        <v>512828.75</v>
      </c>
      <c r="T75"/>
      <c r="U75">
        <v>636201.75</v>
      </c>
      <c r="X75">
        <v>154510.85</v>
      </c>
      <c r="Y75">
        <v>166872.24</v>
      </c>
      <c r="AA75">
        <v>21327.85</v>
      </c>
    </row>
    <row r="76" spans="1:27" x14ac:dyDescent="0.25">
      <c r="A76" t="s">
        <v>3014</v>
      </c>
      <c r="B76">
        <v>1007587.53</v>
      </c>
      <c r="C76">
        <v>50647.25</v>
      </c>
      <c r="D76">
        <v>61022.27</v>
      </c>
      <c r="E76"/>
      <c r="F76">
        <v>1091399.32</v>
      </c>
      <c r="G76">
        <v>787811.68</v>
      </c>
      <c r="H76"/>
      <c r="I76">
        <v>3430</v>
      </c>
      <c r="J76"/>
      <c r="K76">
        <v>3460.84</v>
      </c>
      <c r="N76">
        <v>581969.43999999994</v>
      </c>
      <c r="O76">
        <v>2426315.1</v>
      </c>
      <c r="P76">
        <v>1031702.93</v>
      </c>
      <c r="Q76"/>
      <c r="R76"/>
      <c r="S76">
        <v>560504</v>
      </c>
      <c r="T76"/>
      <c r="U76">
        <v>830524</v>
      </c>
      <c r="V76">
        <v>160</v>
      </c>
      <c r="W76">
        <v>740</v>
      </c>
      <c r="X76">
        <v>385691.54</v>
      </c>
      <c r="Y76">
        <v>198092.72</v>
      </c>
      <c r="AA76">
        <v>76056</v>
      </c>
    </row>
    <row r="77" spans="1:27" x14ac:dyDescent="0.25">
      <c r="A77" t="s">
        <v>3015</v>
      </c>
      <c r="B77">
        <v>877498.03</v>
      </c>
      <c r="C77">
        <v>198001.31</v>
      </c>
      <c r="D77">
        <v>8167.94</v>
      </c>
      <c r="E77"/>
      <c r="F77">
        <v>55937.760000000002</v>
      </c>
      <c r="G77">
        <v>180891.32</v>
      </c>
      <c r="H77"/>
      <c r="I77"/>
      <c r="J77"/>
      <c r="K77">
        <v>259.76</v>
      </c>
      <c r="N77">
        <v>-436742.72</v>
      </c>
      <c r="O77">
        <v>1120243.3</v>
      </c>
      <c r="P77">
        <v>936691.71</v>
      </c>
      <c r="Q77"/>
      <c r="R77"/>
      <c r="S77">
        <v>265650</v>
      </c>
      <c r="T77"/>
      <c r="U77">
        <v>326404</v>
      </c>
      <c r="X77">
        <v>170531</v>
      </c>
      <c r="Y77">
        <v>50686.29</v>
      </c>
      <c r="AA77">
        <v>3984.4</v>
      </c>
    </row>
    <row r="78" spans="1:27" x14ac:dyDescent="0.25">
      <c r="A78" t="s">
        <v>3016</v>
      </c>
      <c r="B78">
        <v>535149.43000000005</v>
      </c>
      <c r="C78">
        <v>160357.48000000001</v>
      </c>
      <c r="D78">
        <v>22798</v>
      </c>
      <c r="E78"/>
      <c r="F78">
        <v>962970.8</v>
      </c>
      <c r="G78">
        <v>368085.1</v>
      </c>
      <c r="H78"/>
      <c r="I78">
        <v>2490</v>
      </c>
      <c r="J78"/>
      <c r="K78">
        <v>2551.1799999999998</v>
      </c>
      <c r="N78">
        <v>-791622.32</v>
      </c>
      <c r="O78">
        <v>2732486.08</v>
      </c>
      <c r="P78">
        <v>502442.06</v>
      </c>
      <c r="Q78"/>
      <c r="R78"/>
      <c r="S78">
        <v>869564.5</v>
      </c>
      <c r="T78"/>
      <c r="U78">
        <v>1007796.5</v>
      </c>
      <c r="X78">
        <v>147563.89000000001</v>
      </c>
      <c r="Y78">
        <v>88629.53</v>
      </c>
      <c r="AA78">
        <v>7133.51</v>
      </c>
    </row>
    <row r="79" spans="1:27" x14ac:dyDescent="0.25">
      <c r="A79" t="s">
        <v>3017</v>
      </c>
      <c r="B79">
        <v>792877.68</v>
      </c>
      <c r="C79">
        <v>45473</v>
      </c>
      <c r="D79">
        <v>17000</v>
      </c>
      <c r="E79"/>
      <c r="F79">
        <v>1779776.52</v>
      </c>
      <c r="G79">
        <v>341464.46</v>
      </c>
      <c r="H79"/>
      <c r="I79">
        <v>2589</v>
      </c>
      <c r="J79"/>
      <c r="K79">
        <v>2010.05</v>
      </c>
      <c r="N79">
        <v>-269528.77</v>
      </c>
      <c r="O79">
        <v>3283107.89</v>
      </c>
      <c r="P79">
        <v>523751.32</v>
      </c>
      <c r="Q79"/>
      <c r="R79"/>
      <c r="S79">
        <v>462241.5</v>
      </c>
      <c r="T79"/>
      <c r="U79">
        <v>575250.5</v>
      </c>
      <c r="X79">
        <v>231471.51</v>
      </c>
      <c r="Y79">
        <v>70152.62</v>
      </c>
      <c r="AA79">
        <v>112544.7</v>
      </c>
    </row>
    <row r="80" spans="1:27" x14ac:dyDescent="0.25">
      <c r="A80" t="s">
        <v>3020</v>
      </c>
      <c r="B80">
        <v>922150.6</v>
      </c>
      <c r="C80">
        <v>27167</v>
      </c>
      <c r="D80">
        <v>14538</v>
      </c>
      <c r="E80"/>
      <c r="F80">
        <v>373474.76</v>
      </c>
      <c r="G80">
        <v>233618.95</v>
      </c>
      <c r="H80"/>
      <c r="I80"/>
      <c r="J80"/>
      <c r="K80">
        <v>-480436.12</v>
      </c>
      <c r="N80">
        <v>349784.12</v>
      </c>
      <c r="O80">
        <v>1600443.98</v>
      </c>
      <c r="P80">
        <v>369839.33</v>
      </c>
      <c r="Q80"/>
      <c r="R80"/>
      <c r="S80">
        <v>356958</v>
      </c>
      <c r="T80"/>
      <c r="U80">
        <v>405298</v>
      </c>
      <c r="X80">
        <v>121399.71</v>
      </c>
      <c r="Y80">
        <v>67333.289999999994</v>
      </c>
      <c r="AA80">
        <v>10434</v>
      </c>
    </row>
    <row r="81" spans="1:25" x14ac:dyDescent="0.25">
      <c r="A81" t="s">
        <v>2989</v>
      </c>
      <c r="B81">
        <v>160787.04</v>
      </c>
      <c r="C81">
        <v>0</v>
      </c>
      <c r="D81">
        <v>9661.48</v>
      </c>
      <c r="E81"/>
      <c r="F81">
        <v>2704566.73</v>
      </c>
      <c r="G81">
        <v>107584.54</v>
      </c>
      <c r="H81"/>
      <c r="I81"/>
      <c r="J81"/>
      <c r="K81"/>
      <c r="N81">
        <v>3093216.46</v>
      </c>
      <c r="P81">
        <v>102284.77</v>
      </c>
      <c r="Q81"/>
      <c r="R81"/>
      <c r="S81">
        <v>275886</v>
      </c>
      <c r="T81"/>
      <c r="U81">
        <v>326822</v>
      </c>
      <c r="V81">
        <v>868</v>
      </c>
      <c r="X81">
        <v>27237.48</v>
      </c>
      <c r="Y81">
        <v>82961.960000000006</v>
      </c>
    </row>
    <row r="82" spans="1:25" x14ac:dyDescent="0.25">
      <c r="A82" t="s">
        <v>2990</v>
      </c>
      <c r="B82">
        <v>550611.97</v>
      </c>
      <c r="C82">
        <v>39000</v>
      </c>
      <c r="D82">
        <v>14441.44</v>
      </c>
      <c r="E82"/>
      <c r="F82">
        <v>2678080.39</v>
      </c>
      <c r="G82">
        <v>103934.59</v>
      </c>
      <c r="H82"/>
      <c r="I82"/>
      <c r="J82"/>
      <c r="K82">
        <v>1385</v>
      </c>
      <c r="N82">
        <v>1780357.41</v>
      </c>
      <c r="O82">
        <v>1891769.64</v>
      </c>
      <c r="P82">
        <v>109948.54</v>
      </c>
      <c r="Q82"/>
      <c r="R82"/>
      <c r="S82">
        <v>95515</v>
      </c>
      <c r="T82"/>
      <c r="U82">
        <v>182771</v>
      </c>
      <c r="V82">
        <v>1500</v>
      </c>
      <c r="X82">
        <v>109267.64</v>
      </c>
      <c r="Y82">
        <v>174770.83</v>
      </c>
    </row>
    <row r="83" spans="1:25" x14ac:dyDescent="0.25">
      <c r="A83" t="s">
        <v>2995</v>
      </c>
      <c r="B83">
        <v>164743.03</v>
      </c>
      <c r="C83">
        <v>0</v>
      </c>
      <c r="D83">
        <v>17561.560000000001</v>
      </c>
      <c r="E83"/>
      <c r="F83">
        <v>782209.2</v>
      </c>
      <c r="G83">
        <v>1612901.8</v>
      </c>
      <c r="H83"/>
      <c r="I83"/>
      <c r="J83"/>
      <c r="K83">
        <v>0</v>
      </c>
      <c r="M83">
        <v>-541668.11</v>
      </c>
      <c r="N83">
        <v>1428073.88</v>
      </c>
      <c r="O83">
        <v>1861215.28</v>
      </c>
      <c r="P83">
        <v>126117.69</v>
      </c>
      <c r="Q83"/>
      <c r="R83"/>
      <c r="S83">
        <v>413154</v>
      </c>
      <c r="T83"/>
      <c r="U83">
        <v>516368</v>
      </c>
      <c r="X83">
        <v>84142.43</v>
      </c>
      <c r="Y83">
        <v>25203.13</v>
      </c>
    </row>
    <row r="84" spans="1:25" x14ac:dyDescent="0.25">
      <c r="A84" t="s">
        <v>2996</v>
      </c>
      <c r="B84">
        <v>11534.43</v>
      </c>
      <c r="C84">
        <v>0</v>
      </c>
      <c r="D84">
        <v>3863.98</v>
      </c>
      <c r="E84"/>
      <c r="F84">
        <v>302503.17</v>
      </c>
      <c r="G84">
        <v>133731.68</v>
      </c>
      <c r="H84"/>
      <c r="I84"/>
      <c r="J84"/>
      <c r="K84"/>
      <c r="N84">
        <v>627996.49</v>
      </c>
      <c r="P84">
        <v>100883.12</v>
      </c>
      <c r="Q84"/>
      <c r="R84"/>
      <c r="S84">
        <v>521554.5</v>
      </c>
      <c r="T84"/>
      <c r="U84">
        <v>628054.5</v>
      </c>
      <c r="X84">
        <v>58924.61</v>
      </c>
      <c r="Y84">
        <v>21582.74</v>
      </c>
    </row>
    <row r="85" spans="1:25" x14ac:dyDescent="0.25">
      <c r="A85" t="s">
        <v>2997</v>
      </c>
      <c r="B85">
        <v>164510.04</v>
      </c>
      <c r="C85">
        <v>0</v>
      </c>
      <c r="D85">
        <v>20159.88</v>
      </c>
      <c r="E85"/>
      <c r="F85">
        <v>2561306.1</v>
      </c>
      <c r="G85">
        <v>2099106.37</v>
      </c>
      <c r="H85"/>
      <c r="I85"/>
      <c r="J85"/>
      <c r="K85">
        <v>1516.04</v>
      </c>
      <c r="N85">
        <v>1168272.1200000001</v>
      </c>
      <c r="O85">
        <v>4000000</v>
      </c>
      <c r="P85">
        <v>148625.79</v>
      </c>
      <c r="Q85"/>
      <c r="R85"/>
      <c r="S85">
        <v>361178.28</v>
      </c>
      <c r="T85"/>
      <c r="U85">
        <v>458962.28</v>
      </c>
      <c r="V85">
        <v>1500</v>
      </c>
      <c r="X85">
        <v>93183.98</v>
      </c>
      <c r="Y85">
        <v>219851.37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2022-02-03T08:39:06Z</cp:lastPrinted>
  <dcterms:created xsi:type="dcterms:W3CDTF">2018-02-08T06:24:17Z</dcterms:created>
  <dcterms:modified xsi:type="dcterms:W3CDTF">2022-02-03T08:39:07Z</dcterms:modified>
</cp:coreProperties>
</file>