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 ตุลาคม 2564\"/>
    </mc:Choice>
  </mc:AlternateContent>
  <bookViews>
    <workbookView xWindow="4332" yWindow="252" windowWidth="11028" windowHeight="5316" tabRatio="884" activeTab="5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นครพนม!$A$1:$AM$154</definedName>
    <definedName name="_xlnm._FilterDatabase" localSheetId="1" hidden="1">บึงกาฬ!$A$1:$AM$71</definedName>
    <definedName name="_xlnm._FilterDatabase" localSheetId="7" hidden="1">'เลย '!$A$1:$AO$130</definedName>
    <definedName name="_xlnm._FilterDatabase" localSheetId="3" hidden="1">หนองบัวลำภู!$A$1:$AC$86</definedName>
    <definedName name="_xlnm._FilterDatabase" localSheetId="4" hidden="1">อด!#REF!</definedName>
    <definedName name="_xlnm._FilterDatabase" localSheetId="5" hidden="1">อุดรธานี!$A$1:$AM$221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M395" i="61" l="1"/>
  <c r="M396" i="61"/>
  <c r="M397" i="61"/>
  <c r="M394" i="61"/>
  <c r="L395" i="61"/>
  <c r="L396" i="61"/>
  <c r="L397" i="61"/>
  <c r="L394" i="61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65" i="30"/>
  <c r="AI66" i="30"/>
  <c r="AI67" i="30"/>
  <c r="AI68" i="30"/>
  <c r="AI69" i="30"/>
  <c r="AI70" i="30"/>
  <c r="AI71" i="30"/>
  <c r="AI72" i="30"/>
  <c r="AI73" i="30"/>
  <c r="AI74" i="30"/>
  <c r="AI75" i="30"/>
  <c r="AI76" i="30"/>
  <c r="AI77" i="30"/>
  <c r="AI78" i="30"/>
  <c r="AI79" i="30"/>
  <c r="AI80" i="30"/>
  <c r="AI81" i="30"/>
  <c r="AI82" i="30"/>
  <c r="AI83" i="30"/>
  <c r="AI84" i="30"/>
  <c r="AI85" i="30"/>
  <c r="AI86" i="30"/>
  <c r="AI87" i="30"/>
  <c r="AI88" i="30"/>
  <c r="AI89" i="30"/>
  <c r="AI90" i="30"/>
  <c r="AI91" i="30"/>
  <c r="AI92" i="30"/>
  <c r="AI93" i="30"/>
  <c r="AI94" i="30"/>
  <c r="AI95" i="30"/>
  <c r="AI96" i="30"/>
  <c r="AI97" i="30"/>
  <c r="AI98" i="30"/>
  <c r="AI99" i="30"/>
  <c r="AI100" i="30"/>
  <c r="AI101" i="30"/>
  <c r="AI102" i="30"/>
  <c r="AI103" i="30"/>
  <c r="AI104" i="30"/>
  <c r="AI105" i="30"/>
  <c r="AI106" i="30"/>
  <c r="AI107" i="30"/>
  <c r="AI108" i="30"/>
  <c r="AI109" i="30"/>
  <c r="AI110" i="30"/>
  <c r="AI111" i="30"/>
  <c r="AI112" i="30"/>
  <c r="AI113" i="30"/>
  <c r="AI114" i="30"/>
  <c r="AI115" i="30"/>
  <c r="AI116" i="30"/>
  <c r="AI117" i="30"/>
  <c r="AI118" i="30"/>
  <c r="AI119" i="30"/>
  <c r="AI120" i="30"/>
  <c r="AI121" i="30"/>
  <c r="AI122" i="30"/>
  <c r="AI123" i="30"/>
  <c r="AI124" i="30"/>
  <c r="AI125" i="30"/>
  <c r="AI126" i="30"/>
  <c r="AI127" i="30"/>
  <c r="AI128" i="30"/>
  <c r="AI129" i="30"/>
  <c r="AI130" i="30"/>
  <c r="AI131" i="30"/>
  <c r="AI132" i="30"/>
  <c r="AI133" i="30"/>
  <c r="AI134" i="30"/>
  <c r="AI135" i="30"/>
  <c r="AI136" i="30"/>
  <c r="AI137" i="30"/>
  <c r="AI138" i="30"/>
  <c r="AI139" i="30"/>
  <c r="AI140" i="30"/>
  <c r="AI141" i="30"/>
  <c r="AI142" i="30"/>
  <c r="AI143" i="30"/>
  <c r="AI144" i="30"/>
  <c r="AI145" i="30"/>
  <c r="AI146" i="30"/>
  <c r="AI147" i="30"/>
  <c r="AI148" i="30"/>
  <c r="AI149" i="30"/>
  <c r="AI150" i="30"/>
  <c r="AI151" i="30"/>
  <c r="AI152" i="30"/>
  <c r="AI153" i="30"/>
  <c r="AI154" i="30"/>
  <c r="AI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56" i="30"/>
  <c r="AH57" i="30"/>
  <c r="AH58" i="30"/>
  <c r="AH59" i="30"/>
  <c r="AH60" i="30"/>
  <c r="AH61" i="30"/>
  <c r="AH62" i="30"/>
  <c r="AH63" i="30"/>
  <c r="AH64" i="30"/>
  <c r="AH65" i="30"/>
  <c r="AH66" i="30"/>
  <c r="AH67" i="30"/>
  <c r="AH68" i="30"/>
  <c r="AH69" i="30"/>
  <c r="AH70" i="30"/>
  <c r="AH71" i="30"/>
  <c r="AH72" i="30"/>
  <c r="AH73" i="30"/>
  <c r="AH74" i="30"/>
  <c r="AH75" i="30"/>
  <c r="AH76" i="30"/>
  <c r="AH77" i="30"/>
  <c r="AH78" i="30"/>
  <c r="AH79" i="30"/>
  <c r="AH80" i="30"/>
  <c r="AH81" i="30"/>
  <c r="AH82" i="30"/>
  <c r="AH83" i="30"/>
  <c r="AH84" i="30"/>
  <c r="AH85" i="30"/>
  <c r="AH86" i="30"/>
  <c r="AH87" i="30"/>
  <c r="AH88" i="30"/>
  <c r="AH89" i="30"/>
  <c r="AH90" i="30"/>
  <c r="AH91" i="30"/>
  <c r="AH92" i="30"/>
  <c r="AH93" i="30"/>
  <c r="AH94" i="30"/>
  <c r="AH95" i="30"/>
  <c r="AH96" i="30"/>
  <c r="AH97" i="30"/>
  <c r="AH98" i="30"/>
  <c r="AH99" i="30"/>
  <c r="AH100" i="30"/>
  <c r="AH101" i="30"/>
  <c r="AH102" i="30"/>
  <c r="AH103" i="30"/>
  <c r="AH104" i="30"/>
  <c r="AH105" i="30"/>
  <c r="AH106" i="30"/>
  <c r="AH107" i="30"/>
  <c r="AH108" i="30"/>
  <c r="AH109" i="30"/>
  <c r="AH110" i="30"/>
  <c r="AH111" i="30"/>
  <c r="AH112" i="30"/>
  <c r="AH113" i="30"/>
  <c r="AH114" i="30"/>
  <c r="AH115" i="30"/>
  <c r="AH116" i="30"/>
  <c r="AH117" i="30"/>
  <c r="AH118" i="30"/>
  <c r="AH119" i="30"/>
  <c r="AH120" i="30"/>
  <c r="AH121" i="30"/>
  <c r="AH122" i="30"/>
  <c r="AH123" i="30"/>
  <c r="AH124" i="30"/>
  <c r="AH125" i="30"/>
  <c r="AH126" i="30"/>
  <c r="AH127" i="30"/>
  <c r="AH128" i="30"/>
  <c r="AH129" i="30"/>
  <c r="AH130" i="30"/>
  <c r="AH131" i="30"/>
  <c r="AH132" i="30"/>
  <c r="AH133" i="30"/>
  <c r="AH134" i="30"/>
  <c r="AH135" i="30"/>
  <c r="AH136" i="30"/>
  <c r="AH137" i="30"/>
  <c r="AH138" i="30"/>
  <c r="AH139" i="30"/>
  <c r="AH140" i="30"/>
  <c r="AH141" i="30"/>
  <c r="AH142" i="30"/>
  <c r="AH143" i="30"/>
  <c r="AH144" i="30"/>
  <c r="AH145" i="30"/>
  <c r="AH146" i="30"/>
  <c r="AH147" i="30"/>
  <c r="AH148" i="30"/>
  <c r="AH149" i="30"/>
  <c r="AH150" i="30"/>
  <c r="AH151" i="30"/>
  <c r="AH152" i="30"/>
  <c r="AH153" i="30"/>
  <c r="AH154" i="30"/>
  <c r="AH4" i="30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22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E22" i="32"/>
  <c r="AD23" i="32"/>
  <c r="AD24" i="32"/>
  <c r="AD25" i="32"/>
  <c r="AD26" i="32"/>
  <c r="AD27" i="32"/>
  <c r="AD28" i="32"/>
  <c r="AD29" i="32"/>
  <c r="AD30" i="32"/>
  <c r="AD31" i="32"/>
  <c r="AD32" i="32"/>
  <c r="AD33" i="32"/>
  <c r="AD34" i="32"/>
  <c r="AD35" i="32"/>
  <c r="AD36" i="32"/>
  <c r="AD37" i="32"/>
  <c r="AD38" i="32"/>
  <c r="AD39" i="32"/>
  <c r="AD40" i="32"/>
  <c r="AD41" i="32"/>
  <c r="AD42" i="32"/>
  <c r="AD43" i="32"/>
  <c r="AD44" i="32"/>
  <c r="AD45" i="32"/>
  <c r="AD46" i="32"/>
  <c r="AD47" i="32"/>
  <c r="AD48" i="32"/>
  <c r="AD49" i="32"/>
  <c r="AD50" i="32"/>
  <c r="AD51" i="32"/>
  <c r="AD52" i="32"/>
  <c r="AD53" i="32"/>
  <c r="AD54" i="32"/>
  <c r="AD55" i="32"/>
  <c r="AD56" i="32"/>
  <c r="AD57" i="32"/>
  <c r="AD58" i="32"/>
  <c r="AD59" i="32"/>
  <c r="AD60" i="32"/>
  <c r="AD61" i="32"/>
  <c r="AD62" i="32"/>
  <c r="AD63" i="32"/>
  <c r="AD64" i="32"/>
  <c r="AD65" i="32"/>
  <c r="AD66" i="32"/>
  <c r="AD67" i="32"/>
  <c r="AD68" i="32"/>
  <c r="AD69" i="32"/>
  <c r="AD70" i="32"/>
  <c r="AD71" i="32"/>
  <c r="AD72" i="32"/>
  <c r="AD73" i="32"/>
  <c r="AD74" i="32"/>
  <c r="AD75" i="32"/>
  <c r="AD76" i="32"/>
  <c r="AD77" i="32"/>
  <c r="AD78" i="32"/>
  <c r="AD79" i="32"/>
  <c r="AD80" i="32"/>
  <c r="AD81" i="32"/>
  <c r="AD82" i="32"/>
  <c r="AD83" i="32"/>
  <c r="AD84" i="32"/>
  <c r="AD85" i="32"/>
  <c r="AD86" i="32"/>
  <c r="AD87" i="32"/>
  <c r="AD88" i="32"/>
  <c r="AD89" i="32"/>
  <c r="AD90" i="32"/>
  <c r="AD91" i="32"/>
  <c r="AD92" i="32"/>
  <c r="AD93" i="32"/>
  <c r="AD94" i="32"/>
  <c r="AD95" i="32"/>
  <c r="AD96" i="32"/>
  <c r="AD97" i="32"/>
  <c r="AD98" i="32"/>
  <c r="AD99" i="32"/>
  <c r="AD100" i="32"/>
  <c r="AD101" i="32"/>
  <c r="AD102" i="32"/>
  <c r="AD103" i="32"/>
  <c r="AD104" i="32"/>
  <c r="AD105" i="32"/>
  <c r="AD106" i="32"/>
  <c r="AD107" i="32"/>
  <c r="AD108" i="32"/>
  <c r="AD109" i="32"/>
  <c r="AD110" i="32"/>
  <c r="AD111" i="32"/>
  <c r="AD112" i="32"/>
  <c r="AD113" i="32"/>
  <c r="AD114" i="32"/>
  <c r="AD115" i="32"/>
  <c r="AD116" i="32"/>
  <c r="AD117" i="32"/>
  <c r="AD118" i="32"/>
  <c r="AD119" i="32"/>
  <c r="AD120" i="32"/>
  <c r="AD121" i="32"/>
  <c r="AD122" i="32"/>
  <c r="AD123" i="32"/>
  <c r="AD124" i="32"/>
  <c r="AD125" i="32"/>
  <c r="AD126" i="32"/>
  <c r="AD127" i="32"/>
  <c r="AD128" i="32"/>
  <c r="AD129" i="32"/>
  <c r="AD130" i="32"/>
  <c r="AD131" i="32"/>
  <c r="AD132" i="32"/>
  <c r="AD133" i="32"/>
  <c r="AD134" i="32"/>
  <c r="AD135" i="32"/>
  <c r="AD136" i="32"/>
  <c r="AD137" i="32"/>
  <c r="AD138" i="32"/>
  <c r="AD139" i="32"/>
  <c r="AD140" i="32"/>
  <c r="AD141" i="32"/>
  <c r="AD142" i="32"/>
  <c r="AD143" i="32"/>
  <c r="AD144" i="32"/>
  <c r="AD145" i="32"/>
  <c r="AD146" i="32"/>
  <c r="AD147" i="32"/>
  <c r="AD148" i="32"/>
  <c r="AD149" i="32"/>
  <c r="AD150" i="32"/>
  <c r="AD151" i="32"/>
  <c r="AD152" i="32"/>
  <c r="AD153" i="32"/>
  <c r="AD154" i="32"/>
  <c r="AD155" i="32"/>
  <c r="AD156" i="32"/>
  <c r="AD157" i="32"/>
  <c r="AD158" i="32"/>
  <c r="AD159" i="32"/>
  <c r="AD160" i="32"/>
  <c r="AD161" i="32"/>
  <c r="AD162" i="32"/>
  <c r="AD163" i="32"/>
  <c r="AD164" i="32"/>
  <c r="AD165" i="32"/>
  <c r="AD166" i="32"/>
  <c r="AD167" i="32"/>
  <c r="AD168" i="32"/>
  <c r="AD169" i="32"/>
  <c r="AD170" i="32"/>
  <c r="AD171" i="32"/>
  <c r="AD172" i="32"/>
  <c r="AD173" i="32"/>
  <c r="AD174" i="32"/>
  <c r="AD175" i="32"/>
  <c r="AD176" i="32"/>
  <c r="AD177" i="32"/>
  <c r="AD178" i="32"/>
  <c r="AD179" i="32"/>
  <c r="AD180" i="32"/>
  <c r="AD181" i="32"/>
  <c r="AD182" i="32"/>
  <c r="AD183" i="32"/>
  <c r="AD184" i="32"/>
  <c r="AD185" i="32"/>
  <c r="AD186" i="32"/>
  <c r="AD187" i="32"/>
  <c r="AD188" i="32"/>
  <c r="AD189" i="32"/>
  <c r="AD22" i="32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L88" i="39" s="1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10" i="16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4" i="15"/>
  <c r="AA5" i="15"/>
  <c r="AA6" i="15"/>
  <c r="AA7" i="15"/>
  <c r="AA8" i="15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AA30" i="15"/>
  <c r="AA31" i="15"/>
  <c r="AA32" i="15"/>
  <c r="AA33" i="15"/>
  <c r="AA34" i="15"/>
  <c r="AA35" i="15"/>
  <c r="AA36" i="15"/>
  <c r="AA37" i="15"/>
  <c r="AA38" i="15"/>
  <c r="AA39" i="15"/>
  <c r="AA40" i="15"/>
  <c r="AA41" i="15"/>
  <c r="AA42" i="15"/>
  <c r="AA43" i="15"/>
  <c r="AA44" i="15"/>
  <c r="AA45" i="15"/>
  <c r="AA46" i="15"/>
  <c r="AA47" i="15"/>
  <c r="AA48" i="15"/>
  <c r="AA49" i="15"/>
  <c r="AA50" i="15"/>
  <c r="AA51" i="15"/>
  <c r="AA52" i="15"/>
  <c r="AA53" i="15"/>
  <c r="AA54" i="15"/>
  <c r="AA55" i="15"/>
  <c r="AA56" i="15"/>
  <c r="AA57" i="15"/>
  <c r="AA58" i="15"/>
  <c r="AA59" i="15"/>
  <c r="AA60" i="15"/>
  <c r="AA61" i="15"/>
  <c r="AA62" i="15"/>
  <c r="AA63" i="15"/>
  <c r="AA64" i="15"/>
  <c r="AA65" i="15"/>
  <c r="AA66" i="15"/>
  <c r="AA67" i="15"/>
  <c r="AA68" i="15"/>
  <c r="AA69" i="15"/>
  <c r="AA70" i="15"/>
  <c r="AA71" i="15"/>
  <c r="AA72" i="15"/>
  <c r="AA73" i="15"/>
  <c r="AA74" i="15"/>
  <c r="AA75" i="15"/>
  <c r="AA76" i="15"/>
  <c r="AA77" i="15"/>
  <c r="AA78" i="15"/>
  <c r="AA79" i="15"/>
  <c r="AA80" i="15"/>
  <c r="AA81" i="15"/>
  <c r="AA82" i="15"/>
  <c r="AA83" i="15"/>
  <c r="AA84" i="15"/>
  <c r="AA85" i="15"/>
  <c r="AA86" i="15"/>
  <c r="AA4" i="15"/>
  <c r="Z5" i="15"/>
  <c r="Z6" i="15"/>
  <c r="Z7" i="15"/>
  <c r="Z8" i="15"/>
  <c r="Z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Z47" i="15"/>
  <c r="Z48" i="15"/>
  <c r="Z49" i="15"/>
  <c r="Z50" i="15"/>
  <c r="Z51" i="15"/>
  <c r="Z52" i="15"/>
  <c r="Z53" i="15"/>
  <c r="Z54" i="15"/>
  <c r="Z55" i="15"/>
  <c r="Z56" i="15"/>
  <c r="Z57" i="15"/>
  <c r="Z58" i="15"/>
  <c r="Z59" i="15"/>
  <c r="Z60" i="15"/>
  <c r="Z61" i="15"/>
  <c r="Z62" i="15"/>
  <c r="Z63" i="15"/>
  <c r="Z64" i="15"/>
  <c r="Z65" i="15"/>
  <c r="Z66" i="15"/>
  <c r="Z67" i="15"/>
  <c r="Z68" i="15"/>
  <c r="Z69" i="15"/>
  <c r="Z70" i="15"/>
  <c r="Z71" i="15"/>
  <c r="Z72" i="15"/>
  <c r="Z73" i="15"/>
  <c r="Z74" i="15"/>
  <c r="Z75" i="15"/>
  <c r="Z76" i="15"/>
  <c r="Z77" i="15"/>
  <c r="Z78" i="15"/>
  <c r="Z79" i="15"/>
  <c r="Z80" i="15"/>
  <c r="Z81" i="15"/>
  <c r="Z82" i="15"/>
  <c r="Z83" i="15"/>
  <c r="Z84" i="15"/>
  <c r="Z85" i="15"/>
  <c r="Z86" i="15"/>
  <c r="Z4" i="15"/>
  <c r="Y5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41" i="15"/>
  <c r="Y42" i="15"/>
  <c r="Y43" i="15"/>
  <c r="Y44" i="15"/>
  <c r="Y45" i="15"/>
  <c r="Y46" i="15"/>
  <c r="Y47" i="15"/>
  <c r="Y48" i="15"/>
  <c r="Y49" i="15"/>
  <c r="Y50" i="15"/>
  <c r="Y51" i="15"/>
  <c r="Y52" i="15"/>
  <c r="Y53" i="15"/>
  <c r="Y54" i="15"/>
  <c r="Y55" i="15"/>
  <c r="Y56" i="15"/>
  <c r="Y57" i="15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Y79" i="15"/>
  <c r="Y80" i="15"/>
  <c r="Y81" i="15"/>
  <c r="Y82" i="15"/>
  <c r="Y83" i="15"/>
  <c r="Y84" i="15"/>
  <c r="Y85" i="15"/>
  <c r="Y86" i="15"/>
  <c r="Y4" i="15"/>
  <c r="X5" i="15"/>
  <c r="X6" i="15"/>
  <c r="X7" i="15"/>
  <c r="X8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58" i="15"/>
  <c r="X59" i="15"/>
  <c r="X60" i="15"/>
  <c r="X61" i="15"/>
  <c r="X62" i="15"/>
  <c r="X63" i="15"/>
  <c r="X64" i="15"/>
  <c r="X65" i="15"/>
  <c r="X66" i="15"/>
  <c r="X67" i="15"/>
  <c r="X68" i="15"/>
  <c r="X69" i="15"/>
  <c r="X70" i="15"/>
  <c r="X71" i="15"/>
  <c r="X72" i="15"/>
  <c r="X73" i="15"/>
  <c r="X74" i="15"/>
  <c r="X75" i="15"/>
  <c r="X76" i="15"/>
  <c r="X77" i="15"/>
  <c r="X78" i="15"/>
  <c r="X79" i="15"/>
  <c r="X80" i="15"/>
  <c r="X81" i="15"/>
  <c r="X82" i="15"/>
  <c r="X83" i="15"/>
  <c r="X84" i="15"/>
  <c r="X85" i="15"/>
  <c r="X86" i="15"/>
  <c r="X4" i="15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10" i="19"/>
  <c r="M428" i="61" l="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43" i="61"/>
  <c r="M238" i="61"/>
  <c r="M239" i="61"/>
  <c r="M240" i="61"/>
  <c r="M241" i="61"/>
  <c r="L251" i="61"/>
  <c r="L252" i="61"/>
  <c r="L248" i="61"/>
  <c r="L249" i="61"/>
  <c r="L250" i="61"/>
  <c r="L243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J217" i="61"/>
  <c r="J218" i="61"/>
  <c r="J219" i="61"/>
  <c r="J220" i="61"/>
  <c r="J221" i="61"/>
  <c r="J212" i="61"/>
  <c r="J213" i="61"/>
  <c r="J214" i="61"/>
  <c r="J215" i="61"/>
  <c r="J216" i="61"/>
  <c r="M211" i="61"/>
  <c r="L211" i="61"/>
  <c r="J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J248" i="61"/>
  <c r="J249" i="61"/>
  <c r="J250" i="61"/>
  <c r="J251" i="61"/>
  <c r="J252" i="61"/>
  <c r="J245" i="61"/>
  <c r="J246" i="61"/>
  <c r="J247" i="61"/>
  <c r="J244" i="61"/>
  <c r="J238" i="61"/>
  <c r="J239" i="61"/>
  <c r="J240" i="61"/>
  <c r="J241" i="61"/>
  <c r="J242" i="61"/>
  <c r="J243" i="61"/>
  <c r="J237" i="61"/>
  <c r="J232" i="61"/>
  <c r="J233" i="61"/>
  <c r="J234" i="61"/>
  <c r="J229" i="61"/>
  <c r="J230" i="61"/>
  <c r="J231" i="61"/>
  <c r="J225" i="61"/>
  <c r="J226" i="61"/>
  <c r="J227" i="61"/>
  <c r="J228" i="61"/>
  <c r="J224" i="61"/>
  <c r="J200" i="61"/>
  <c r="J201" i="61"/>
  <c r="J202" i="61"/>
  <c r="J203" i="61"/>
  <c r="J204" i="61"/>
  <c r="J205" i="61"/>
  <c r="J206" i="61"/>
  <c r="J207" i="61"/>
  <c r="J208" i="61"/>
  <c r="J193" i="61"/>
  <c r="J194" i="61"/>
  <c r="J195" i="61"/>
  <c r="J196" i="61"/>
  <c r="J197" i="61"/>
  <c r="J198" i="61"/>
  <c r="J199" i="61"/>
  <c r="J187" i="61"/>
  <c r="J188" i="61"/>
  <c r="J189" i="61"/>
  <c r="J190" i="61"/>
  <c r="J191" i="61"/>
  <c r="J192" i="61"/>
  <c r="J183" i="61"/>
  <c r="J184" i="61"/>
  <c r="J185" i="61"/>
  <c r="J186" i="61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218" i="16"/>
  <c r="AS219" i="16"/>
  <c r="L420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2" i="61"/>
  <c r="K203" i="61"/>
  <c r="K204" i="61"/>
  <c r="K205" i="61"/>
  <c r="K206" i="61"/>
  <c r="K207" i="61"/>
  <c r="K208" i="61"/>
  <c r="K211" i="61"/>
  <c r="K212" i="61"/>
  <c r="K213" i="61"/>
  <c r="K214" i="61"/>
  <c r="K215" i="61"/>
  <c r="K216" i="61"/>
  <c r="K217" i="61"/>
  <c r="K218" i="61"/>
  <c r="K219" i="61"/>
  <c r="K220" i="61"/>
  <c r="K221" i="61"/>
  <c r="K224" i="61"/>
  <c r="K225" i="61"/>
  <c r="K226" i="61"/>
  <c r="K227" i="61"/>
  <c r="K228" i="61"/>
  <c r="K229" i="61"/>
  <c r="K230" i="61"/>
  <c r="K231" i="61"/>
  <c r="K232" i="61"/>
  <c r="K234" i="61"/>
  <c r="K237" i="61"/>
  <c r="K238" i="61"/>
  <c r="K239" i="61"/>
  <c r="K240" i="61"/>
  <c r="K241" i="61"/>
  <c r="K242" i="61"/>
  <c r="K417" i="61"/>
  <c r="K244" i="61"/>
  <c r="K246" i="61"/>
  <c r="K247" i="61"/>
  <c r="K248" i="61"/>
  <c r="K249" i="61"/>
  <c r="K250" i="61"/>
  <c r="K251" i="61"/>
  <c r="K252" i="61"/>
  <c r="K255" i="61"/>
  <c r="K256" i="61"/>
  <c r="K257" i="61"/>
  <c r="K258" i="61"/>
  <c r="K259" i="61"/>
  <c r="K260" i="61"/>
  <c r="K261" i="61"/>
  <c r="K262" i="61"/>
  <c r="K263" i="61"/>
  <c r="K266" i="61"/>
  <c r="K267" i="61"/>
  <c r="K268" i="61"/>
  <c r="K269" i="61"/>
  <c r="K270" i="61"/>
  <c r="K271" i="61"/>
  <c r="K272" i="61"/>
  <c r="K273" i="61"/>
  <c r="K274" i="61"/>
  <c r="K275" i="61"/>
  <c r="K276" i="61"/>
  <c r="K278" i="61"/>
  <c r="K279" i="61"/>
  <c r="K282" i="61"/>
  <c r="K283" i="61"/>
  <c r="K284" i="61"/>
  <c r="K285" i="61"/>
  <c r="K286" i="61"/>
  <c r="K287" i="61"/>
  <c r="K291" i="61"/>
  <c r="K292" i="61"/>
  <c r="K293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10" i="61"/>
  <c r="K311" i="61"/>
  <c r="K312" i="61"/>
  <c r="K313" i="61"/>
  <c r="K314" i="61"/>
  <c r="K315" i="61"/>
  <c r="K316" i="61"/>
  <c r="K317" i="61"/>
  <c r="K318" i="61"/>
  <c r="K319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9" i="61"/>
  <c r="K340" i="61"/>
  <c r="K341" i="61"/>
  <c r="K342" i="61"/>
  <c r="K343" i="61"/>
  <c r="K344" i="61"/>
  <c r="K345" i="61"/>
  <c r="K346" i="61"/>
  <c r="K347" i="61"/>
  <c r="K348" i="61"/>
  <c r="K349" i="61"/>
  <c r="K351" i="61"/>
  <c r="K352" i="61"/>
  <c r="K353" i="61"/>
  <c r="K354" i="61"/>
  <c r="K355" i="61"/>
  <c r="K356" i="61"/>
  <c r="K357" i="61"/>
  <c r="K358" i="61"/>
  <c r="K361" i="61"/>
  <c r="K362" i="61"/>
  <c r="K363" i="61"/>
  <c r="K364" i="61"/>
  <c r="K365" i="61"/>
  <c r="K366" i="61"/>
  <c r="K367" i="61"/>
  <c r="K368" i="61"/>
  <c r="K369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7" i="61"/>
  <c r="K388" i="61"/>
  <c r="K389" i="61"/>
  <c r="K390" i="61"/>
  <c r="K391" i="61"/>
  <c r="K394" i="61"/>
  <c r="K395" i="61"/>
  <c r="K396" i="61"/>
  <c r="K397" i="61"/>
  <c r="K400" i="61"/>
  <c r="K401" i="61"/>
  <c r="K402" i="61"/>
  <c r="K404" i="61"/>
  <c r="K405" i="61"/>
  <c r="K406" i="61"/>
  <c r="K407" i="61"/>
  <c r="K408" i="61"/>
  <c r="K411" i="61"/>
  <c r="K412" i="61"/>
  <c r="K414" i="61"/>
  <c r="K420" i="61"/>
  <c r="K421" i="61"/>
  <c r="K422" i="61"/>
  <c r="K423" i="61"/>
  <c r="K424" i="61"/>
  <c r="K427" i="61"/>
  <c r="K428" i="61"/>
  <c r="K429" i="61"/>
  <c r="K430" i="61"/>
  <c r="K182" i="61"/>
  <c r="AC4" i="15"/>
  <c r="K243" i="61" l="1"/>
  <c r="K245" i="61"/>
  <c r="AS83" i="16"/>
  <c r="AS82" i="16"/>
  <c r="AS81" i="16"/>
  <c r="AS77" i="16"/>
  <c r="AS76" i="16"/>
  <c r="AS75" i="16"/>
  <c r="AS74" i="16"/>
  <c r="AS73" i="16"/>
  <c r="AS70" i="16"/>
  <c r="AS69" i="16"/>
  <c r="AS68" i="16"/>
  <c r="AS67" i="16"/>
  <c r="AS49" i="16"/>
  <c r="AS45" i="16"/>
  <c r="AS37" i="16"/>
  <c r="AS26" i="16"/>
  <c r="AS25" i="16"/>
  <c r="AS22" i="16"/>
  <c r="AS21" i="16"/>
  <c r="AS17" i="16"/>
  <c r="AS14" i="16"/>
  <c r="AS13" i="16"/>
  <c r="AS11" i="16"/>
  <c r="AS10" i="16"/>
  <c r="AR9" i="16"/>
  <c r="AQ9" i="16"/>
  <c r="AO9" i="16"/>
  <c r="AN9" i="16"/>
  <c r="AR8" i="16"/>
  <c r="AQ8" i="16"/>
  <c r="AO8" i="16"/>
  <c r="AN8" i="16"/>
  <c r="AR7" i="16"/>
  <c r="AQ7" i="16"/>
  <c r="AS7" i="16" s="1"/>
  <c r="AO7" i="16"/>
  <c r="AN7" i="16"/>
  <c r="AR6" i="16"/>
  <c r="AQ6" i="16"/>
  <c r="AS6" i="16" s="1"/>
  <c r="AO6" i="16"/>
  <c r="AN6" i="16"/>
  <c r="AR5" i="16"/>
  <c r="AQ5" i="16"/>
  <c r="AO5" i="16"/>
  <c r="AN5" i="16"/>
  <c r="AR4" i="16"/>
  <c r="AQ4" i="16"/>
  <c r="AO4" i="16"/>
  <c r="AN4" i="16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H4" i="19"/>
  <c r="AI4" i="19"/>
  <c r="AK4" i="19"/>
  <c r="AH5" i="19"/>
  <c r="AI5" i="19"/>
  <c r="AK5" i="19"/>
  <c r="AH6" i="19"/>
  <c r="AI6" i="19"/>
  <c r="AK6" i="19"/>
  <c r="AH7" i="19"/>
  <c r="AI7" i="19"/>
  <c r="AK7" i="19"/>
  <c r="AH8" i="19"/>
  <c r="AI8" i="19"/>
  <c r="AK8" i="19"/>
  <c r="AH9" i="19"/>
  <c r="AI9" i="19"/>
  <c r="AK9" i="19"/>
  <c r="AP4" i="16" l="1"/>
  <c r="AS84" i="16"/>
  <c r="AS85" i="16"/>
  <c r="AS41" i="16"/>
  <c r="AQ3" i="16"/>
  <c r="AS32" i="16"/>
  <c r="AS52" i="16"/>
  <c r="AS56" i="16"/>
  <c r="AO3" i="16"/>
  <c r="AP6" i="16"/>
  <c r="AS36" i="16"/>
  <c r="AS40" i="16"/>
  <c r="AR3" i="16"/>
  <c r="AS44" i="16"/>
  <c r="AS48" i="16"/>
  <c r="AS53" i="16"/>
  <c r="AS57" i="16"/>
  <c r="AS58" i="16"/>
  <c r="AS80" i="16"/>
  <c r="AP7" i="16"/>
  <c r="AP8" i="16"/>
  <c r="AS29" i="16"/>
  <c r="AS33" i="16"/>
  <c r="AS59" i="16"/>
  <c r="AS60" i="16"/>
  <c r="AS61" i="16"/>
  <c r="AS62" i="16"/>
  <c r="AS65" i="16"/>
  <c r="AS66" i="16"/>
  <c r="AS4" i="16"/>
  <c r="AS5" i="16"/>
  <c r="AP9" i="16"/>
  <c r="AS12" i="16"/>
  <c r="AS18" i="16"/>
  <c r="AS19" i="16"/>
  <c r="AS20" i="16"/>
  <c r="AS27" i="16"/>
  <c r="AS28" i="16"/>
  <c r="AS34" i="16"/>
  <c r="AS35" i="16"/>
  <c r="AS42" i="16"/>
  <c r="AS43" i="16"/>
  <c r="AS50" i="16"/>
  <c r="AS51" i="16"/>
  <c r="AN3" i="16"/>
  <c r="AP5" i="16"/>
  <c r="AS8" i="16"/>
  <c r="AS9" i="16"/>
  <c r="AS15" i="16"/>
  <c r="AS16" i="16"/>
  <c r="AS23" i="16"/>
  <c r="AS24" i="16"/>
  <c r="AS30" i="16"/>
  <c r="AS31" i="16"/>
  <c r="AS38" i="16"/>
  <c r="AS39" i="16"/>
  <c r="AS46" i="16"/>
  <c r="AS47" i="16"/>
  <c r="AS54" i="16"/>
  <c r="AS55" i="16"/>
  <c r="AS63" i="16"/>
  <c r="AS64" i="16"/>
  <c r="AS71" i="16"/>
  <c r="AS72" i="16"/>
  <c r="AS78" i="16"/>
  <c r="AS79" i="16"/>
  <c r="AJ4" i="19"/>
  <c r="AJ9" i="19"/>
  <c r="AJ5" i="19"/>
  <c r="AH3" i="30"/>
  <c r="AD3" i="32"/>
  <c r="AK3" i="39"/>
  <c r="AJ3" i="39"/>
  <c r="AJ6" i="19"/>
  <c r="AJ7" i="19"/>
  <c r="AJ8" i="19"/>
  <c r="AK3" i="19"/>
  <c r="AI3" i="19"/>
  <c r="AH3" i="19"/>
  <c r="A2" i="61"/>
  <c r="A3" i="11"/>
  <c r="AS3" i="16" l="1"/>
  <c r="AP3" i="16"/>
  <c r="AJ3" i="19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H4" i="32"/>
  <c r="AG4" i="32"/>
  <c r="AE4" i="32"/>
  <c r="AK4" i="34"/>
  <c r="AJ4" i="34"/>
  <c r="AH4" i="34"/>
  <c r="AG4" i="34"/>
  <c r="AL5" i="19"/>
  <c r="AL6" i="19"/>
  <c r="AL7" i="19"/>
  <c r="AL8" i="19"/>
  <c r="AL9" i="19"/>
  <c r="AL4" i="19"/>
  <c r="AK5" i="34" l="1"/>
  <c r="AK6" i="34"/>
  <c r="AK7" i="34"/>
  <c r="AK8" i="34"/>
  <c r="AK9" i="34"/>
  <c r="AK10" i="34"/>
  <c r="AK11" i="34"/>
  <c r="AJ5" i="34"/>
  <c r="AJ6" i="34"/>
  <c r="AJ7" i="34"/>
  <c r="AJ8" i="34"/>
  <c r="AJ9" i="34"/>
  <c r="AJ10" i="34"/>
  <c r="AJ11" i="34"/>
  <c r="AH5" i="34"/>
  <c r="AH6" i="34"/>
  <c r="AH7" i="34"/>
  <c r="AH8" i="34"/>
  <c r="AH9" i="34"/>
  <c r="AH10" i="34"/>
  <c r="AH11" i="34"/>
  <c r="AF4" i="32" l="1"/>
  <c r="AG5" i="34"/>
  <c r="AG6" i="34"/>
  <c r="AG7" i="34"/>
  <c r="AG8" i="34"/>
  <c r="AG9" i="34"/>
  <c r="AG10" i="34"/>
  <c r="AG11" i="34"/>
  <c r="H24" i="11" l="1"/>
  <c r="J697" i="61"/>
  <c r="J124" i="61"/>
  <c r="J110" i="61" l="1"/>
  <c r="J698" i="61"/>
  <c r="J23" i="61"/>
  <c r="J427" i="61" l="1"/>
  <c r="H47" i="61" l="1"/>
  <c r="AL85" i="34" l="1"/>
  <c r="AL86" i="34"/>
  <c r="P20" i="61" l="1"/>
  <c r="J16" i="61"/>
  <c r="M16" i="61"/>
  <c r="L16" i="61"/>
  <c r="K16" i="61" l="1"/>
  <c r="AM4" i="19"/>
  <c r="AF6" i="32"/>
  <c r="AF7" i="32"/>
  <c r="AF10" i="32"/>
  <c r="AF11" i="32"/>
  <c r="AF14" i="32"/>
  <c r="AF15" i="32"/>
  <c r="AF18" i="32"/>
  <c r="AF19" i="32"/>
  <c r="AF21" i="32" l="1"/>
  <c r="AF17" i="32"/>
  <c r="AF13" i="32"/>
  <c r="AF9" i="32"/>
  <c r="AF5" i="32"/>
  <c r="AF20" i="32"/>
  <c r="AF16" i="32"/>
  <c r="AF12" i="32"/>
  <c r="AF8" i="32"/>
  <c r="O179" i="61" l="1"/>
  <c r="AL3" i="19" l="1"/>
  <c r="J62" i="61"/>
  <c r="AM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I10" i="34" l="1"/>
  <c r="AI4" i="34"/>
  <c r="AI7" i="34" l="1"/>
  <c r="AI11" i="34"/>
  <c r="AI5" i="34"/>
  <c r="AI6" i="34"/>
  <c r="AI9" i="34"/>
  <c r="AI8" i="34"/>
  <c r="AE3" i="32"/>
  <c r="J851" i="61"/>
  <c r="Z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X3" i="15" l="1"/>
  <c r="AK3" i="30"/>
  <c r="O432" i="61"/>
  <c r="H418" i="61"/>
  <c r="H415" i="61"/>
  <c r="H235" i="61"/>
  <c r="H425" i="61"/>
  <c r="P235" i="61"/>
  <c r="P418" i="61"/>
  <c r="J417" i="61"/>
  <c r="J418" i="61" s="1"/>
  <c r="M418" i="61" l="1"/>
  <c r="K418" i="61" l="1"/>
  <c r="R417" i="61"/>
  <c r="L418" i="61"/>
  <c r="Q417" i="61"/>
  <c r="AG3" i="34"/>
  <c r="Y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G36" i="11"/>
  <c r="H36" i="11" s="1"/>
  <c r="F36" i="11"/>
  <c r="F20" i="11"/>
  <c r="B18" i="11"/>
  <c r="J15" i="11"/>
  <c r="D14" i="11"/>
  <c r="L12" i="11"/>
  <c r="AK3" i="34" l="1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G13" i="83" s="1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D22" i="83" l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28" i="61"/>
  <c r="J429" i="61"/>
  <c r="J430" i="61"/>
  <c r="J412" i="61" l="1"/>
  <c r="J413" i="61"/>
  <c r="J414" i="61"/>
  <c r="J401" i="61"/>
  <c r="J402" i="61"/>
  <c r="J403" i="61"/>
  <c r="J404" i="61"/>
  <c r="J405" i="61"/>
  <c r="J406" i="61"/>
  <c r="J407" i="61"/>
  <c r="J408" i="61"/>
  <c r="J395" i="61"/>
  <c r="J396" i="61"/>
  <c r="J397" i="61"/>
  <c r="J388" i="61"/>
  <c r="J389" i="61"/>
  <c r="J390" i="61"/>
  <c r="J391" i="61"/>
  <c r="J376" i="61"/>
  <c r="J377" i="61"/>
  <c r="J378" i="61"/>
  <c r="J379" i="61"/>
  <c r="J380" i="61"/>
  <c r="J381" i="61"/>
  <c r="J382" i="61"/>
  <c r="J383" i="61"/>
  <c r="J384" i="61"/>
  <c r="J373" i="61"/>
  <c r="J374" i="61"/>
  <c r="J375" i="61"/>
  <c r="J362" i="61"/>
  <c r="J363" i="61"/>
  <c r="J364" i="61"/>
  <c r="J365" i="61"/>
  <c r="J366" i="61"/>
  <c r="J367" i="61"/>
  <c r="J368" i="61"/>
  <c r="J369" i="61"/>
  <c r="J34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23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11" i="61"/>
  <c r="J312" i="61"/>
  <c r="J313" i="61"/>
  <c r="J314" i="61"/>
  <c r="J315" i="61"/>
  <c r="J316" i="61"/>
  <c r="J317" i="61"/>
  <c r="J318" i="61"/>
  <c r="J319" i="61"/>
  <c r="J297" i="61"/>
  <c r="J298" i="61"/>
  <c r="J299" i="61"/>
  <c r="J300" i="61"/>
  <c r="J301" i="61"/>
  <c r="J302" i="61"/>
  <c r="J303" i="61"/>
  <c r="J304" i="61"/>
  <c r="J305" i="61"/>
  <c r="J306" i="61"/>
  <c r="J307" i="61"/>
  <c r="J291" i="61"/>
  <c r="J292" i="61"/>
  <c r="J293" i="61"/>
  <c r="J283" i="61"/>
  <c r="J284" i="61"/>
  <c r="J285" i="61"/>
  <c r="J286" i="61"/>
  <c r="J287" i="61"/>
  <c r="J267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56" i="61"/>
  <c r="J257" i="61"/>
  <c r="J258" i="61"/>
  <c r="J259" i="61"/>
  <c r="J260" i="61"/>
  <c r="J261" i="61"/>
  <c r="J262" i="61"/>
  <c r="J263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M29" i="19" l="1"/>
  <c r="AM5" i="19"/>
  <c r="AM63" i="19"/>
  <c r="AM54" i="19"/>
  <c r="AM22" i="19"/>
  <c r="AM6" i="19"/>
  <c r="AM66" i="19"/>
  <c r="AM57" i="19"/>
  <c r="AM49" i="19"/>
  <c r="AM41" i="19"/>
  <c r="AM33" i="19"/>
  <c r="AM25" i="19"/>
  <c r="AM17" i="19"/>
  <c r="AM9" i="19"/>
  <c r="AM32" i="19"/>
  <c r="AM24" i="19"/>
  <c r="AM8" i="19"/>
  <c r="AM69" i="19"/>
  <c r="AM61" i="19"/>
  <c r="AM36" i="19"/>
  <c r="AM20" i="19"/>
  <c r="AM12" i="19"/>
  <c r="AM64" i="19"/>
  <c r="AM47" i="19"/>
  <c r="AM7" i="19"/>
  <c r="AM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M56" i="19"/>
  <c r="AM55" i="19"/>
  <c r="AM48" i="19"/>
  <c r="AM16" i="19"/>
  <c r="AM23" i="19"/>
  <c r="AM15" i="19"/>
  <c r="L31" i="61"/>
  <c r="L41" i="61"/>
  <c r="L30" i="61"/>
  <c r="AM68" i="19"/>
  <c r="AM60" i="19"/>
  <c r="AM51" i="19"/>
  <c r="AM43" i="19"/>
  <c r="AM19" i="19"/>
  <c r="AM11" i="19"/>
  <c r="AM39" i="19"/>
  <c r="L27" i="61"/>
  <c r="AM40" i="19"/>
  <c r="AM67" i="19"/>
  <c r="AM58" i="19"/>
  <c r="AM50" i="19"/>
  <c r="AM42" i="19"/>
  <c r="AM34" i="19"/>
  <c r="AM26" i="19"/>
  <c r="AM18" i="19"/>
  <c r="AM10" i="19"/>
  <c r="AM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M71" i="19"/>
  <c r="AM46" i="19"/>
  <c r="AM38" i="19"/>
  <c r="AM30" i="19"/>
  <c r="AM14" i="19"/>
  <c r="L14" i="61"/>
  <c r="AM70" i="19"/>
  <c r="AM62" i="19"/>
  <c r="AM53" i="19"/>
  <c r="AM45" i="19"/>
  <c r="AM37" i="19"/>
  <c r="AM21" i="19"/>
  <c r="AM13" i="19"/>
  <c r="L13" i="61"/>
  <c r="M18" i="61"/>
  <c r="L64" i="61"/>
  <c r="L8" i="61"/>
  <c r="L15" i="61"/>
  <c r="AM52" i="19"/>
  <c r="AM44" i="19"/>
  <c r="AM28" i="19"/>
  <c r="L51" i="61"/>
  <c r="L63" i="61"/>
  <c r="AM27" i="19"/>
  <c r="AM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M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I7" i="32"/>
  <c r="AI8" i="32"/>
  <c r="AI9" i="32"/>
  <c r="AI10" i="32"/>
  <c r="AI15" i="32"/>
  <c r="AI16" i="32"/>
  <c r="AI17" i="32"/>
  <c r="AI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I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I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I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I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I160" i="32"/>
  <c r="L851" i="61"/>
  <c r="L852" i="61"/>
  <c r="L853" i="61"/>
  <c r="L857" i="61"/>
  <c r="L858" i="61"/>
  <c r="L859" i="61"/>
  <c r="L860" i="61"/>
  <c r="AI169" i="32"/>
  <c r="L864" i="61"/>
  <c r="L865" i="61"/>
  <c r="L866" i="61"/>
  <c r="L867" i="61"/>
  <c r="L868" i="61"/>
  <c r="AI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L5" i="34"/>
  <c r="AL7" i="34"/>
  <c r="AL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L29" i="34"/>
  <c r="L612" i="61"/>
  <c r="L613" i="61"/>
  <c r="L614" i="61"/>
  <c r="L615" i="61"/>
  <c r="L616" i="61"/>
  <c r="L617" i="61"/>
  <c r="L618" i="61"/>
  <c r="L619" i="61"/>
  <c r="L620" i="61"/>
  <c r="AL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L54" i="34"/>
  <c r="L641" i="61"/>
  <c r="L642" i="61"/>
  <c r="L643" i="61"/>
  <c r="L644" i="61"/>
  <c r="L645" i="61"/>
  <c r="AL60" i="34"/>
  <c r="L649" i="61"/>
  <c r="L650" i="61"/>
  <c r="L651" i="61"/>
  <c r="L652" i="61"/>
  <c r="L656" i="61"/>
  <c r="L657" i="61"/>
  <c r="AL68" i="34"/>
  <c r="L661" i="61"/>
  <c r="L662" i="61"/>
  <c r="L663" i="61"/>
  <c r="L664" i="61"/>
  <c r="L665" i="61"/>
  <c r="L666" i="61"/>
  <c r="AL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AO49" i="39"/>
  <c r="AO113" i="39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AO42" i="39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AO65" i="39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M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M64" i="30"/>
  <c r="K1056" i="61"/>
  <c r="K972" i="61"/>
  <c r="K936" i="61"/>
  <c r="K900" i="61"/>
  <c r="K1046" i="61"/>
  <c r="K1018" i="61"/>
  <c r="K1000" i="61"/>
  <c r="K964" i="61"/>
  <c r="K926" i="61"/>
  <c r="AM146" i="30"/>
  <c r="AI178" i="32"/>
  <c r="K866" i="61"/>
  <c r="K816" i="61"/>
  <c r="AI182" i="32"/>
  <c r="AI78" i="32"/>
  <c r="AI46" i="32"/>
  <c r="AI22" i="32"/>
  <c r="AI14" i="32"/>
  <c r="AI6" i="32"/>
  <c r="AI146" i="32"/>
  <c r="AI186" i="32"/>
  <c r="AI106" i="32"/>
  <c r="AI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I58" i="32"/>
  <c r="AI170" i="32"/>
  <c r="AI82" i="32"/>
  <c r="AI154" i="32"/>
  <c r="AI74" i="32"/>
  <c r="K886" i="61"/>
  <c r="K826" i="61"/>
  <c r="K798" i="61"/>
  <c r="K778" i="61"/>
  <c r="K758" i="61"/>
  <c r="K738" i="61"/>
  <c r="K692" i="61"/>
  <c r="AI156" i="32"/>
  <c r="AI20" i="32"/>
  <c r="K885" i="61"/>
  <c r="K865" i="61"/>
  <c r="K841" i="61"/>
  <c r="K825" i="61"/>
  <c r="K805" i="61"/>
  <c r="K785" i="61"/>
  <c r="K757" i="61"/>
  <c r="K737" i="61"/>
  <c r="K717" i="61"/>
  <c r="K699" i="61"/>
  <c r="AI91" i="32"/>
  <c r="AI11" i="32"/>
  <c r="AI138" i="32"/>
  <c r="AI4" i="32"/>
  <c r="AI122" i="32"/>
  <c r="AI42" i="32"/>
  <c r="K876" i="61"/>
  <c r="K806" i="61"/>
  <c r="K786" i="61"/>
  <c r="K770" i="61"/>
  <c r="K748" i="61"/>
  <c r="K730" i="61"/>
  <c r="K708" i="61"/>
  <c r="K700" i="61"/>
  <c r="AI164" i="32"/>
  <c r="AI52" i="32"/>
  <c r="AI12" i="32"/>
  <c r="K875" i="61"/>
  <c r="K853" i="61"/>
  <c r="K833" i="61"/>
  <c r="K815" i="61"/>
  <c r="K777" i="61"/>
  <c r="K747" i="61"/>
  <c r="K729" i="61"/>
  <c r="K707" i="61"/>
  <c r="K691" i="61"/>
  <c r="AI115" i="32"/>
  <c r="AI19" i="32"/>
  <c r="AI50" i="32"/>
  <c r="AI114" i="32"/>
  <c r="AI26" i="32"/>
  <c r="AL6" i="34"/>
  <c r="AL12" i="34"/>
  <c r="AL35" i="34"/>
  <c r="AL10" i="34"/>
  <c r="AL4" i="34"/>
  <c r="AL81" i="34"/>
  <c r="AL65" i="34"/>
  <c r="AL9" i="34"/>
  <c r="K613" i="61"/>
  <c r="K603" i="61"/>
  <c r="K595" i="61"/>
  <c r="AL67" i="34"/>
  <c r="AL27" i="34"/>
  <c r="AL83" i="34"/>
  <c r="K665" i="61"/>
  <c r="K643" i="61"/>
  <c r="K633" i="61"/>
  <c r="K625" i="61"/>
  <c r="K615" i="61"/>
  <c r="K605" i="61"/>
  <c r="K597" i="61"/>
  <c r="AL8" i="34"/>
  <c r="AL51" i="34"/>
  <c r="AL19" i="34"/>
  <c r="AL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L43" i="34"/>
  <c r="AO26" i="39"/>
  <c r="AO89" i="39"/>
  <c r="K542" i="61"/>
  <c r="K466" i="61"/>
  <c r="AO73" i="39"/>
  <c r="AO9" i="39"/>
  <c r="AO90" i="39"/>
  <c r="AO112" i="39"/>
  <c r="AO25" i="39"/>
  <c r="K553" i="61"/>
  <c r="K535" i="61"/>
  <c r="K485" i="61"/>
  <c r="K475" i="61"/>
  <c r="K457" i="61"/>
  <c r="AO130" i="39"/>
  <c r="AO66" i="39"/>
  <c r="AO129" i="39"/>
  <c r="AO121" i="39"/>
  <c r="AO57" i="39"/>
  <c r="AO114" i="39"/>
  <c r="AO50" i="39"/>
  <c r="AO72" i="39"/>
  <c r="AO8" i="39"/>
  <c r="K587" i="61"/>
  <c r="K567" i="61"/>
  <c r="K545" i="61"/>
  <c r="K527" i="61"/>
  <c r="K497" i="61"/>
  <c r="K459" i="61"/>
  <c r="K441" i="61"/>
  <c r="AO126" i="39"/>
  <c r="AO102" i="39"/>
  <c r="AO98" i="39"/>
  <c r="AO80" i="39"/>
  <c r="AO34" i="39"/>
  <c r="AO16" i="39"/>
  <c r="AO23" i="39"/>
  <c r="AO120" i="39"/>
  <c r="AO97" i="39"/>
  <c r="AO74" i="39"/>
  <c r="AO56" i="39"/>
  <c r="AO33" i="39"/>
  <c r="AO10" i="39"/>
  <c r="AO96" i="39"/>
  <c r="AO32" i="39"/>
  <c r="K555" i="61"/>
  <c r="K517" i="61"/>
  <c r="K487" i="61"/>
  <c r="K449" i="61"/>
  <c r="AO118" i="39"/>
  <c r="AO70" i="39"/>
  <c r="K586" i="61"/>
  <c r="K576" i="61"/>
  <c r="K554" i="61"/>
  <c r="K536" i="61"/>
  <c r="K516" i="61"/>
  <c r="K496" i="61"/>
  <c r="K476" i="61"/>
  <c r="K458" i="61"/>
  <c r="K440" i="61"/>
  <c r="AO85" i="39"/>
  <c r="AO106" i="39"/>
  <c r="AO88" i="39"/>
  <c r="AO24" i="39"/>
  <c r="AO76" i="39"/>
  <c r="AO52" i="39"/>
  <c r="AO28" i="39"/>
  <c r="AO128" i="39"/>
  <c r="AO105" i="39"/>
  <c r="AO82" i="39"/>
  <c r="AO64" i="39"/>
  <c r="AO41" i="39"/>
  <c r="AO18" i="39"/>
  <c r="K577" i="61"/>
  <c r="K537" i="61"/>
  <c r="K507" i="61"/>
  <c r="K469" i="61"/>
  <c r="AO48" i="39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AO107" i="39"/>
  <c r="AO122" i="39"/>
  <c r="AO104" i="39"/>
  <c r="AO81" i="39"/>
  <c r="AO58" i="39"/>
  <c r="AO40" i="39"/>
  <c r="AO17" i="39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M29" i="30"/>
  <c r="AM128" i="30"/>
  <c r="AM82" i="30"/>
  <c r="K1051" i="61"/>
  <c r="K1033" i="61"/>
  <c r="K1015" i="61"/>
  <c r="K997" i="61"/>
  <c r="K979" i="61"/>
  <c r="K961" i="61"/>
  <c r="AM89" i="30"/>
  <c r="AM18" i="30"/>
  <c r="K1050" i="61"/>
  <c r="K1032" i="61"/>
  <c r="K1014" i="61"/>
  <c r="K996" i="61"/>
  <c r="K978" i="61"/>
  <c r="K950" i="61"/>
  <c r="K940" i="61"/>
  <c r="K932" i="61"/>
  <c r="K922" i="61"/>
  <c r="K904" i="61"/>
  <c r="AM145" i="30"/>
  <c r="AM122" i="30"/>
  <c r="AM104" i="30"/>
  <c r="AM81" i="30"/>
  <c r="AM58" i="30"/>
  <c r="AM40" i="30"/>
  <c r="AM17" i="30"/>
  <c r="K951" i="61"/>
  <c r="K941" i="61"/>
  <c r="K933" i="61"/>
  <c r="K923" i="61"/>
  <c r="K913" i="61"/>
  <c r="K905" i="61"/>
  <c r="K897" i="61"/>
  <c r="AM151" i="30"/>
  <c r="AM135" i="30"/>
  <c r="AM79" i="30"/>
  <c r="AM55" i="30"/>
  <c r="AM144" i="30"/>
  <c r="AM121" i="30"/>
  <c r="AM98" i="30"/>
  <c r="AM80" i="30"/>
  <c r="AM57" i="30"/>
  <c r="AM34" i="30"/>
  <c r="AM16" i="30"/>
  <c r="AM105" i="30"/>
  <c r="AM41" i="30"/>
  <c r="AM138" i="30"/>
  <c r="AM120" i="30"/>
  <c r="AM97" i="30"/>
  <c r="AM56" i="30"/>
  <c r="AM33" i="30"/>
  <c r="AM10" i="30"/>
  <c r="AM137" i="30"/>
  <c r="AM114" i="30"/>
  <c r="AM96" i="30"/>
  <c r="AM73" i="30"/>
  <c r="AM50" i="30"/>
  <c r="AM32" i="30"/>
  <c r="AM9" i="30"/>
  <c r="AM74" i="30"/>
  <c r="AM126" i="30"/>
  <c r="AM38" i="30"/>
  <c r="AM154" i="30"/>
  <c r="AM136" i="30"/>
  <c r="AM113" i="30"/>
  <c r="AM90" i="30"/>
  <c r="AM72" i="30"/>
  <c r="AM49" i="30"/>
  <c r="AM26" i="30"/>
  <c r="AM8" i="30"/>
  <c r="AM153" i="30"/>
  <c r="AM130" i="30"/>
  <c r="AM112" i="30"/>
  <c r="AM66" i="30"/>
  <c r="AM48" i="30"/>
  <c r="AM25" i="30"/>
  <c r="AM152" i="30"/>
  <c r="AM129" i="30"/>
  <c r="AM106" i="30"/>
  <c r="AM88" i="30"/>
  <c r="AM65" i="30"/>
  <c r="AM42" i="30"/>
  <c r="AM24" i="30"/>
  <c r="R1058" i="61"/>
  <c r="Q1058" i="61"/>
  <c r="AM143" i="30"/>
  <c r="AM127" i="30"/>
  <c r="AM119" i="30"/>
  <c r="AM111" i="30"/>
  <c r="AM103" i="30"/>
  <c r="AM95" i="30"/>
  <c r="AM87" i="30"/>
  <c r="AM71" i="30"/>
  <c r="AM63" i="30"/>
  <c r="AM47" i="30"/>
  <c r="AM39" i="30"/>
  <c r="AM31" i="30"/>
  <c r="AM23" i="30"/>
  <c r="AM15" i="30"/>
  <c r="AM7" i="30"/>
  <c r="AM150" i="30"/>
  <c r="AM142" i="30"/>
  <c r="AM134" i="30"/>
  <c r="AM118" i="30"/>
  <c r="AM110" i="30"/>
  <c r="AM102" i="30"/>
  <c r="AM94" i="30"/>
  <c r="AM86" i="30"/>
  <c r="AM78" i="30"/>
  <c r="AM70" i="30"/>
  <c r="AM62" i="30"/>
  <c r="AM54" i="30"/>
  <c r="AM46" i="30"/>
  <c r="AM30" i="30"/>
  <c r="AM22" i="30"/>
  <c r="AM14" i="30"/>
  <c r="AM6" i="30"/>
  <c r="AM149" i="30"/>
  <c r="AM133" i="30"/>
  <c r="AM117" i="30"/>
  <c r="AM101" i="30"/>
  <c r="AM85" i="30"/>
  <c r="AM69" i="30"/>
  <c r="AM37" i="30"/>
  <c r="AM148" i="30"/>
  <c r="AM140" i="30"/>
  <c r="AM132" i="30"/>
  <c r="AM124" i="30"/>
  <c r="AM116" i="30"/>
  <c r="AM100" i="30"/>
  <c r="AM92" i="30"/>
  <c r="AM84" i="30"/>
  <c r="AM76" i="30"/>
  <c r="AM68" i="30"/>
  <c r="AM60" i="30"/>
  <c r="AM52" i="30"/>
  <c r="AM44" i="30"/>
  <c r="AM36" i="30"/>
  <c r="AM28" i="30"/>
  <c r="AM20" i="30"/>
  <c r="AM12" i="30"/>
  <c r="AM141" i="30"/>
  <c r="AM125" i="30"/>
  <c r="AM109" i="30"/>
  <c r="AM93" i="30"/>
  <c r="AM77" i="30"/>
  <c r="AM61" i="30"/>
  <c r="AM53" i="30"/>
  <c r="AM45" i="30"/>
  <c r="AM21" i="30"/>
  <c r="AM13" i="30"/>
  <c r="AM5" i="30"/>
  <c r="K956" i="61"/>
  <c r="AM147" i="30"/>
  <c r="AM139" i="30"/>
  <c r="AM131" i="30"/>
  <c r="AM123" i="30"/>
  <c r="AM115" i="30"/>
  <c r="AM107" i="30"/>
  <c r="AM99" i="30"/>
  <c r="AM91" i="30"/>
  <c r="AM83" i="30"/>
  <c r="AM75" i="30"/>
  <c r="AM67" i="30"/>
  <c r="AM59" i="30"/>
  <c r="AM51" i="30"/>
  <c r="AM43" i="30"/>
  <c r="AM35" i="30"/>
  <c r="AM27" i="30"/>
  <c r="AM19" i="30"/>
  <c r="AM11" i="30"/>
  <c r="AI129" i="32"/>
  <c r="AI33" i="32"/>
  <c r="AI185" i="32"/>
  <c r="AI25" i="32"/>
  <c r="AI125" i="32"/>
  <c r="AI109" i="32"/>
  <c r="AI21" i="32"/>
  <c r="AI13" i="32"/>
  <c r="AI5" i="32"/>
  <c r="AI177" i="32"/>
  <c r="AI145" i="32"/>
  <c r="AI113" i="32"/>
  <c r="AI81" i="32"/>
  <c r="AI49" i="32"/>
  <c r="AI97" i="32"/>
  <c r="AI153" i="32"/>
  <c r="AI137" i="32"/>
  <c r="AI105" i="32"/>
  <c r="AI73" i="32"/>
  <c r="AI41" i="32"/>
  <c r="AI161" i="32"/>
  <c r="AI65" i="32"/>
  <c r="AI121" i="32"/>
  <c r="AI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I162" i="32"/>
  <c r="AI130" i="32"/>
  <c r="AI98" i="32"/>
  <c r="AI66" i="32"/>
  <c r="AI34" i="32"/>
  <c r="AI176" i="32"/>
  <c r="AI152" i="32"/>
  <c r="AI128" i="32"/>
  <c r="AI104" i="32"/>
  <c r="AI88" i="32"/>
  <c r="AI64" i="32"/>
  <c r="AI48" i="32"/>
  <c r="AI40" i="32"/>
  <c r="AI32" i="32"/>
  <c r="AI183" i="32"/>
  <c r="AI167" i="32"/>
  <c r="AI159" i="32"/>
  <c r="AI151" i="32"/>
  <c r="AI143" i="32"/>
  <c r="AI135" i="32"/>
  <c r="AI127" i="32"/>
  <c r="AI119" i="32"/>
  <c r="AI111" i="32"/>
  <c r="AI103" i="32"/>
  <c r="AI95" i="32"/>
  <c r="AI79" i="32"/>
  <c r="AI63" i="32"/>
  <c r="AI55" i="32"/>
  <c r="AI47" i="32"/>
  <c r="AI39" i="32"/>
  <c r="AI31" i="32"/>
  <c r="AI23" i="32"/>
  <c r="AI174" i="32"/>
  <c r="AI166" i="32"/>
  <c r="AI158" i="32"/>
  <c r="AI150" i="32"/>
  <c r="AI142" i="32"/>
  <c r="AI134" i="32"/>
  <c r="AI126" i="32"/>
  <c r="AI118" i="32"/>
  <c r="AI110" i="32"/>
  <c r="AI102" i="32"/>
  <c r="AI94" i="32"/>
  <c r="AI86" i="32"/>
  <c r="AI70" i="32"/>
  <c r="AI62" i="32"/>
  <c r="AI54" i="32"/>
  <c r="AI38" i="32"/>
  <c r="AI30" i="32"/>
  <c r="AI168" i="32"/>
  <c r="AI144" i="32"/>
  <c r="AI120" i="32"/>
  <c r="AI96" i="32"/>
  <c r="AI72" i="32"/>
  <c r="AI181" i="32"/>
  <c r="AI165" i="32"/>
  <c r="AI141" i="32"/>
  <c r="AI93" i="32"/>
  <c r="AI77" i="32"/>
  <c r="AI61" i="32"/>
  <c r="AI45" i="32"/>
  <c r="AI188" i="32"/>
  <c r="AI180" i="32"/>
  <c r="AI172" i="32"/>
  <c r="AI148" i="32"/>
  <c r="AI140" i="32"/>
  <c r="AI132" i="32"/>
  <c r="AI124" i="32"/>
  <c r="AI116" i="32"/>
  <c r="AI108" i="32"/>
  <c r="AI100" i="32"/>
  <c r="AI92" i="32"/>
  <c r="AI84" i="32"/>
  <c r="AI76" i="32"/>
  <c r="AI68" i="32"/>
  <c r="AI60" i="32"/>
  <c r="AI44" i="32"/>
  <c r="AI36" i="32"/>
  <c r="AI28" i="32"/>
  <c r="AI184" i="32"/>
  <c r="AI112" i="32"/>
  <c r="AI80" i="32"/>
  <c r="AI56" i="32"/>
  <c r="AI24" i="32"/>
  <c r="AI189" i="32"/>
  <c r="AI173" i="32"/>
  <c r="AI157" i="32"/>
  <c r="AI149" i="32"/>
  <c r="AI133" i="32"/>
  <c r="AI117" i="32"/>
  <c r="AI101" i="32"/>
  <c r="AI85" i="32"/>
  <c r="AI69" i="32"/>
  <c r="AI53" i="32"/>
  <c r="AI37" i="32"/>
  <c r="AI29" i="32"/>
  <c r="AI187" i="32"/>
  <c r="AI179" i="32"/>
  <c r="AI171" i="32"/>
  <c r="AI163" i="32"/>
  <c r="AI155" i="32"/>
  <c r="AI147" i="32"/>
  <c r="AI139" i="32"/>
  <c r="AI131" i="32"/>
  <c r="AI123" i="32"/>
  <c r="AI107" i="32"/>
  <c r="AI99" i="32"/>
  <c r="AI83" i="32"/>
  <c r="AI75" i="32"/>
  <c r="AI67" i="32"/>
  <c r="AI59" i="32"/>
  <c r="AI51" i="32"/>
  <c r="AI43" i="32"/>
  <c r="AI35" i="32"/>
  <c r="AI27" i="32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680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AN3" i="39"/>
  <c r="AO127" i="39"/>
  <c r="AO119" i="39"/>
  <c r="AO111" i="39"/>
  <c r="AO103" i="39"/>
  <c r="AO95" i="39"/>
  <c r="AO87" i="39"/>
  <c r="AO79" i="39"/>
  <c r="AO71" i="39"/>
  <c r="AO63" i="39"/>
  <c r="AO55" i="39"/>
  <c r="AO47" i="39"/>
  <c r="AO39" i="39"/>
  <c r="AO31" i="39"/>
  <c r="AO15" i="39"/>
  <c r="AO7" i="39"/>
  <c r="AO110" i="39"/>
  <c r="AO94" i="39"/>
  <c r="AO86" i="39"/>
  <c r="AO78" i="39"/>
  <c r="AO62" i="39"/>
  <c r="AO54" i="39"/>
  <c r="AO46" i="39"/>
  <c r="AO38" i="39"/>
  <c r="AO30" i="39"/>
  <c r="AO22" i="39"/>
  <c r="AO14" i="39"/>
  <c r="AO6" i="39"/>
  <c r="AO117" i="39"/>
  <c r="AO101" i="39"/>
  <c r="AO69" i="39"/>
  <c r="AO53" i="39"/>
  <c r="AO37" i="39"/>
  <c r="AO13" i="39"/>
  <c r="AO124" i="39"/>
  <c r="AO116" i="39"/>
  <c r="AO108" i="39"/>
  <c r="AO100" i="39"/>
  <c r="AO92" i="39"/>
  <c r="AO84" i="39"/>
  <c r="AO68" i="39"/>
  <c r="AO60" i="39"/>
  <c r="AO44" i="39"/>
  <c r="AO36" i="39"/>
  <c r="AO20" i="39"/>
  <c r="AO12" i="39"/>
  <c r="AO125" i="39"/>
  <c r="AO109" i="39"/>
  <c r="AO93" i="39"/>
  <c r="AO77" i="39"/>
  <c r="AO61" i="39"/>
  <c r="AO45" i="39"/>
  <c r="AO29" i="39"/>
  <c r="AO21" i="39"/>
  <c r="AO5" i="39"/>
  <c r="AO123" i="39"/>
  <c r="AO115" i="39"/>
  <c r="AO99" i="39"/>
  <c r="AO91" i="39"/>
  <c r="AO83" i="39"/>
  <c r="AO75" i="39"/>
  <c r="AO67" i="39"/>
  <c r="AO59" i="39"/>
  <c r="AO51" i="39"/>
  <c r="AO43" i="39"/>
  <c r="AO35" i="39"/>
  <c r="AO27" i="39"/>
  <c r="AO19" i="39"/>
  <c r="AO11" i="39"/>
  <c r="AA3" i="15"/>
  <c r="J6" i="61"/>
  <c r="J20" i="61" s="1"/>
  <c r="K6" i="61"/>
  <c r="K20" i="61" s="1"/>
  <c r="AL3" i="39" l="1"/>
  <c r="AM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421" i="61" l="1"/>
  <c r="J422" i="61"/>
  <c r="J423" i="61"/>
  <c r="J424" i="61"/>
  <c r="J387" i="61"/>
  <c r="J392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M4" i="30"/>
  <c r="J82" i="61" l="1"/>
  <c r="AO4" i="39"/>
  <c r="AC11" i="15" l="1"/>
  <c r="AC27" i="15"/>
  <c r="AC43" i="15"/>
  <c r="AC59" i="15"/>
  <c r="AC75" i="15"/>
  <c r="AC24" i="15"/>
  <c r="AC36" i="15"/>
  <c r="AC50" i="15"/>
  <c r="AC67" i="15"/>
  <c r="AC80" i="15"/>
  <c r="AC71" i="15" l="1"/>
  <c r="AC55" i="15"/>
  <c r="AC39" i="15"/>
  <c r="AC23" i="15"/>
  <c r="AC7" i="15"/>
  <c r="AC83" i="15"/>
  <c r="AC51" i="15"/>
  <c r="AC35" i="15"/>
  <c r="AC19" i="15"/>
  <c r="AC79" i="15"/>
  <c r="AC63" i="15"/>
  <c r="AC47" i="15"/>
  <c r="AC31" i="15"/>
  <c r="AC15" i="15"/>
  <c r="AC86" i="15"/>
  <c r="AC82" i="15"/>
  <c r="AC78" i="15"/>
  <c r="AC74" i="15"/>
  <c r="AC70" i="15"/>
  <c r="AC66" i="15"/>
  <c r="AC62" i="15"/>
  <c r="AC58" i="15"/>
  <c r="AC54" i="15"/>
  <c r="AC46" i="15"/>
  <c r="AC42" i="15"/>
  <c r="AC38" i="15"/>
  <c r="AC34" i="15"/>
  <c r="AC30" i="15"/>
  <c r="AC26" i="15"/>
  <c r="AC22" i="15"/>
  <c r="AC18" i="15"/>
  <c r="AC14" i="15"/>
  <c r="AC10" i="15"/>
  <c r="AC6" i="15"/>
  <c r="AC85" i="15"/>
  <c r="AC81" i="15"/>
  <c r="AC77" i="15"/>
  <c r="AC73" i="15"/>
  <c r="AC69" i="15"/>
  <c r="AC65" i="15"/>
  <c r="AC61" i="15"/>
  <c r="AC57" i="15"/>
  <c r="AC53" i="15"/>
  <c r="AC49" i="15"/>
  <c r="AC45" i="15"/>
  <c r="AC41" i="15"/>
  <c r="AC37" i="15"/>
  <c r="AC33" i="15"/>
  <c r="AC29" i="15"/>
  <c r="AC25" i="15"/>
  <c r="AC21" i="15"/>
  <c r="AC17" i="15"/>
  <c r="AC13" i="15"/>
  <c r="AC9" i="15"/>
  <c r="AC5" i="15"/>
  <c r="AC84" i="15"/>
  <c r="AC76" i="15"/>
  <c r="AC72" i="15"/>
  <c r="AC68" i="15"/>
  <c r="AC64" i="15"/>
  <c r="AC60" i="15"/>
  <c r="AC56" i="15"/>
  <c r="AC52" i="15"/>
  <c r="AC48" i="15"/>
  <c r="AC44" i="15"/>
  <c r="AC40" i="15"/>
  <c r="AC32" i="15"/>
  <c r="AC28" i="15"/>
  <c r="AC20" i="15"/>
  <c r="AC16" i="15"/>
  <c r="AC12" i="15"/>
  <c r="AC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C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J222" i="61" l="1"/>
  <c r="J182" i="61"/>
  <c r="AH3" i="32" l="1"/>
  <c r="AI3" i="32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31" i="61" l="1"/>
  <c r="J420" i="61"/>
  <c r="J411" i="61"/>
  <c r="J415" i="61" s="1"/>
  <c r="J400" i="61"/>
  <c r="J409" i="61" s="1"/>
  <c r="J394" i="61"/>
  <c r="J398" i="61" s="1"/>
  <c r="J372" i="61"/>
  <c r="J385" i="61" s="1"/>
  <c r="J361" i="61"/>
  <c r="J370" i="61" s="1"/>
  <c r="J339" i="61"/>
  <c r="J359" i="61" s="1"/>
  <c r="J322" i="61"/>
  <c r="J337" i="61" s="1"/>
  <c r="J310" i="61"/>
  <c r="J320" i="61" s="1"/>
  <c r="J296" i="61"/>
  <c r="J308" i="61" s="1"/>
  <c r="J290" i="61"/>
  <c r="J294" i="61" s="1"/>
  <c r="J282" i="61"/>
  <c r="J288" i="61" s="1"/>
  <c r="J266" i="61"/>
  <c r="J280" i="61" s="1"/>
  <c r="J255" i="61"/>
  <c r="J264" i="61" s="1"/>
  <c r="J253" i="61"/>
  <c r="J235" i="61"/>
  <c r="J171" i="61"/>
  <c r="J178" i="61" s="1"/>
  <c r="J156" i="61"/>
  <c r="J169" i="61" s="1"/>
  <c r="J137" i="61"/>
  <c r="J121" i="61"/>
  <c r="J135" i="61" s="1"/>
  <c r="J107" i="61"/>
  <c r="J85" i="61"/>
  <c r="AL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I3" i="30"/>
  <c r="Q746" i="61"/>
  <c r="AG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209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433" i="61" s="1"/>
  <c r="J1066" i="61"/>
  <c r="J1067" i="61" s="1"/>
  <c r="J683" i="61"/>
  <c r="J684" i="61" s="1"/>
  <c r="K686" i="61" l="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F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M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J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H3" i="34"/>
  <c r="AJ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L3" i="34"/>
  <c r="AI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415" i="61"/>
  <c r="L392" i="61"/>
  <c r="L370" i="61"/>
  <c r="L337" i="61"/>
  <c r="L320" i="61"/>
  <c r="L288" i="61"/>
  <c r="L431" i="61"/>
  <c r="L222" i="61"/>
  <c r="M409" i="61"/>
  <c r="M398" i="61"/>
  <c r="M385" i="61"/>
  <c r="M359" i="61"/>
  <c r="M308" i="61"/>
  <c r="M294" i="61"/>
  <c r="M280" i="61"/>
  <c r="M264" i="61"/>
  <c r="M253" i="61"/>
  <c r="M235" i="61"/>
  <c r="L409" i="61"/>
  <c r="L398" i="61"/>
  <c r="L385" i="61"/>
  <c r="L359" i="61"/>
  <c r="L308" i="61"/>
  <c r="L294" i="61"/>
  <c r="L280" i="61"/>
  <c r="L264" i="61"/>
  <c r="L253" i="61"/>
  <c r="L235" i="61"/>
  <c r="M415" i="61"/>
  <c r="M392" i="61"/>
  <c r="M370" i="61"/>
  <c r="M337" i="61"/>
  <c r="M320" i="61"/>
  <c r="M288" i="61"/>
  <c r="M431" i="61"/>
  <c r="M222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O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K253" i="61"/>
  <c r="K235" i="61"/>
  <c r="R320" i="61"/>
  <c r="R370" i="61"/>
  <c r="K370" i="61"/>
  <c r="K337" i="61"/>
  <c r="K409" i="61"/>
  <c r="K398" i="61"/>
  <c r="K385" i="61"/>
  <c r="K359" i="61"/>
  <c r="K308" i="61"/>
  <c r="K294" i="61"/>
  <c r="K222" i="61"/>
  <c r="M209" i="61"/>
  <c r="R294" i="61"/>
  <c r="R308" i="61"/>
  <c r="R359" i="61"/>
  <c r="R385" i="61"/>
  <c r="R398" i="61"/>
  <c r="R409" i="61"/>
  <c r="M425" i="61"/>
  <c r="L209" i="61"/>
  <c r="R209" i="61" s="1"/>
  <c r="R222" i="61"/>
  <c r="R431" i="61"/>
  <c r="R288" i="61"/>
  <c r="R392" i="61"/>
  <c r="R415" i="61"/>
  <c r="K280" i="61"/>
  <c r="K264" i="61"/>
  <c r="R337" i="61"/>
  <c r="K320" i="61"/>
  <c r="K415" i="61"/>
  <c r="K392" i="61"/>
  <c r="K431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B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K28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K209" i="6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<sst xmlns="http://schemas.openxmlformats.org/spreadsheetml/2006/main" count="16483" uniqueCount="3348">
  <si>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</si>
  <si>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</si>
  <si>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</si>
  <si>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</si>
  <si>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</si>
  <si>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</si>
  <si>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</si>
  <si>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</si>
  <si>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</si>
  <si>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</si>
  <si>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</si>
  <si>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</si>
  <si>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</si>
  <si>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</si>
  <si>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</si>
  <si>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</si>
  <si>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</si>
  <si>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</si>
  <si>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</si>
  <si>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</si>
  <si>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</si>
  <si>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</si>
  <si>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</si>
  <si>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</si>
  <si>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</si>
  <si>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</si>
  <si>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</si>
  <si>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</si>
  <si>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15221 เพ็ญ รพสต_บ้านด่าน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</si>
  <si>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</si>
  <si>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</si>
  <si>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</si>
  <si>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</si>
  <si>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</si>
  <si>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</si>
  <si>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</si>
  <si>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</si>
  <si>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</si>
  <si>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</si>
  <si>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</si>
  <si>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</si>
  <si>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</si>
  <si>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</si>
  <si>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</si>
  <si>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</si>
  <si>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</si>
  <si>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</si>
  <si>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</si>
  <si>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</si>
  <si>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</si>
  <si>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</si>
  <si>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</si>
  <si>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</si>
  <si>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</si>
  <si>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</si>
  <si>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</si>
  <si>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</si>
  <si>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</si>
  <si>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</si>
  <si>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</si>
  <si>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</si>
  <si>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</si>
  <si>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</si>
  <si>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</si>
  <si>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</si>
  <si>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</si>
  <si>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</si>
  <si>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</si>
  <si>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</si>
  <si>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</si>
  <si>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</si>
  <si>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</si>
  <si>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</si>
  <si>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</si>
  <si>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</si>
  <si>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</si>
  <si>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</si>
  <si>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</si>
  <si>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</si>
  <si>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</si>
  <si>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</si>
  <si>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</si>
  <si>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</si>
  <si>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</si>
  <si>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</si>
  <si>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</si>
  <si>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</si>
  <si>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</si>
  <si>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</si>
  <si>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</si>
  <si>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</si>
  <si>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</si>
  <si>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</si>
  <si>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</si>
  <si>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</si>
  <si>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</si>
  <si>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</si>
  <si>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</si>
  <si>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</si>
  <si>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</si>
  <si>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</si>
  <si>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</si>
  <si>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</si>
  <si>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</si>
  <si>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</si>
  <si>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</si>
  <si>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</si>
  <si>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</si>
  <si>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</si>
  <si>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</si>
  <si>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</si>
  <si>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</si>
  <si>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</si>
  <si>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</si>
  <si>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</si>
  <si>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</si>
  <si>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</si>
  <si>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</si>
  <si>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</si>
  <si>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</si>
  <si>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</si>
  <si>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</si>
  <si>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</si>
  <si>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</si>
  <si>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</si>
  <si>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</si>
  <si>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</si>
  <si>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</si>
  <si>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</si>
  <si>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</si>
  <si>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</si>
  <si>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</si>
  <si>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</si>
  <si>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</si>
  <si>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</si>
  <si>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</si>
  <si>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</si>
  <si>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</si>
  <si>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</si>
  <si>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</si>
  <si>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</si>
  <si>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</si>
  <si>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</si>
  <si>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</si>
  <si>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</si>
  <si>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</si>
  <si>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</si>
  <si>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</si>
  <si>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</si>
  <si>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</si>
  <si>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</si>
  <si>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</si>
  <si>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</si>
  <si>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</si>
  <si>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</si>
  <si>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</si>
  <si>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</si>
  <si>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</si>
  <si>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</si>
  <si>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</si>
  <si>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</si>
  <si>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</si>
  <si>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</si>
  <si>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</si>
  <si>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</si>
  <si>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</si>
  <si>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</si>
  <si>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</si>
  <si>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</si>
  <si>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</si>
  <si>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</si>
  <si>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</si>
  <si>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</si>
  <si>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</si>
  <si>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</si>
  <si>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</si>
  <si>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</si>
  <si>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</si>
  <si>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</si>
  <si>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</si>
  <si>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</si>
  <si>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</si>
  <si>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</si>
  <si>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</si>
  <si>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</si>
  <si>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</si>
  <si>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</si>
  <si>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</si>
  <si>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</si>
  <si>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</si>
  <si>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</si>
  <si>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</si>
  <si>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</si>
  <si>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</si>
  <si>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</si>
  <si>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</si>
  <si>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</si>
  <si>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</si>
  <si>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</si>
  <si>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</si>
  <si>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</si>
  <si>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</si>
  <si>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</si>
  <si>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</si>
  <si>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</si>
  <si>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</si>
  <si>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</si>
  <si>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</si>
  <si>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</si>
  <si>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</si>
  <si>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</si>
  <si>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</si>
  <si>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</si>
  <si>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</si>
  <si>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</si>
  <si>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</si>
  <si>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</si>
  <si>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</si>
  <si>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</si>
  <si>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</si>
  <si>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</si>
  <si>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</si>
  <si>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</si>
  <si>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</si>
  <si>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</si>
  <si>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</si>
  <si>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</si>
  <si>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</si>
  <si>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</si>
  <si>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</si>
  <si>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</si>
  <si>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</si>
  <si>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</si>
  <si>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</si>
  <si>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</si>
  <si>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</si>
  <si>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</si>
  <si>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</si>
  <si>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</si>
  <si>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</si>
  <si>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</si>
  <si>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</si>
  <si>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</si>
  <si>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</si>
  <si>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</si>
  <si>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</si>
  <si>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</si>
  <si>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</si>
  <si>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</si>
  <si>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</si>
  <si>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</si>
  <si>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</si>
  <si>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</si>
  <si>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</si>
  <si>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</si>
  <si>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</si>
  <si>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</si>
  <si>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</si>
  <si>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</si>
  <si>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</si>
  <si>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</si>
  <si>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</si>
  <si>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</si>
  <si>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</si>
  <si>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</si>
  <si>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</si>
  <si>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</si>
  <si>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</si>
  <si>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</si>
  <si>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</si>
  <si>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</si>
  <si>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</si>
  <si>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</si>
  <si>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</si>
  <si>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</si>
  <si>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</si>
  <si>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</si>
  <si>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</si>
  <si>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</si>
  <si>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</si>
  <si>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</si>
  <si>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</si>
  <si>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</si>
  <si>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</si>
  <si>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</si>
  <si>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</si>
  <si>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</si>
  <si>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</si>
  <si>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</si>
  <si>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</si>
  <si>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</si>
  <si>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</si>
  <si>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</si>
  <si>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</si>
  <si>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</si>
  <si>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</si>
  <si>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</si>
  <si>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</si>
  <si>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</si>
  <si>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</si>
  <si>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</si>
  <si>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</si>
  <si>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</si>
  <si>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</si>
  <si>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</si>
  <si>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</si>
  <si>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</si>
  <si>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</si>
  <si>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</si>
  <si>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</si>
  <si>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</si>
  <si>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</si>
  <si>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</si>
  <si>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</si>
  <si>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</si>
  <si>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</si>
  <si>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</si>
  <si>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</si>
  <si>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</si>
  <si>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</si>
  <si>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</si>
  <si>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</si>
  <si>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</si>
  <si>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</si>
  <si>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</si>
  <si>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</si>
  <si>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</si>
  <si>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</si>
  <si>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</si>
  <si>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</si>
  <si>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</si>
  <si>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</si>
  <si>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</si>
  <si>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</si>
  <si>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</si>
  <si>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</si>
  <si>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</si>
  <si>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</si>
  <si>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</si>
  <si>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</si>
  <si>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</si>
  <si>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</si>
  <si>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</si>
  <si>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</si>
  <si>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</si>
  <si>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</si>
  <si>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</si>
  <si>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</si>
  <si>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</si>
  <si>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</si>
  <si>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</si>
  <si>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</si>
  <si>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</si>
  <si>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</si>
  <si>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</si>
  <si>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</si>
  <si>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</si>
  <si>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</si>
  <si>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</si>
  <si>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</si>
  <si>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</si>
  <si>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</si>
  <si>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</si>
  <si>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</si>
  <si>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</si>
  <si>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</si>
  <si>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</si>
  <si>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</si>
  <si>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</si>
  <si>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</si>
  <si>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</si>
  <si>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</si>
  <si>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</si>
  <si>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</si>
  <si>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</si>
  <si>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</si>
  <si>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</si>
  <si>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</si>
  <si>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</si>
  <si>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</si>
  <si>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</si>
  <si>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</si>
  <si>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</si>
  <si>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</si>
  <si>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</si>
  <si>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</si>
  <si>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</si>
  <si>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</si>
  <si>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</si>
  <si>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</si>
  <si>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</si>
  <si>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</si>
  <si>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</si>
  <si>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</si>
  <si>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</si>
  <si>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</si>
  <si>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</si>
  <si>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</si>
  <si>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</si>
  <si>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</si>
  <si>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</si>
  <si>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</si>
  <si>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</si>
  <si>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</si>
  <si>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</si>
  <si>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</si>
  <si>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</si>
  <si>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</si>
  <si>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</si>
  <si>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</si>
  <si>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</si>
  <si>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</si>
  <si>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</si>
  <si>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</si>
  <si>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</si>
  <si>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</si>
  <si>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</si>
  <si>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</si>
  <si>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</si>
  <si>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</si>
  <si>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</si>
  <si>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</si>
  <si>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</si>
  <si>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</si>
  <si>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</si>
  <si>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</si>
  <si>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</si>
  <si>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</si>
  <si>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</si>
  <si>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</si>
  <si>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</si>
  <si>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</si>
  <si>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</si>
  <si>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</si>
  <si>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</si>
  <si>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</si>
  <si>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</si>
  <si>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</si>
  <si>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</si>
  <si>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</si>
  <si>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</si>
  <si>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</si>
  <si>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</si>
  <si>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</si>
  <si>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</si>
  <si>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</si>
  <si>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</si>
  <si>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</si>
  <si>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</si>
  <si>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</si>
  <si>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</si>
  <si>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</si>
  <si>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</si>
  <si>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</si>
  <si>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</si>
  <si>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</si>
  <si>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</si>
  <si>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</si>
  <si>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</si>
  <si>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</si>
  <si>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</si>
  <si>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</si>
  <si>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</si>
  <si>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</si>
  <si>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</si>
  <si>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</si>
  <si>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</si>
  <si>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</si>
  <si>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</si>
  <si>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</si>
  <si>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</si>
  <si>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</si>
  <si>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</si>
  <si>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</si>
  <si>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</si>
  <si>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</si>
  <si>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</si>
  <si>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</si>
  <si>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</si>
  <si>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</si>
  <si>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</si>
  <si>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</si>
  <si>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</si>
  <si>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</si>
  <si>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</si>
  <si>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</si>
  <si>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</si>
  <si>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</si>
  <si>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</si>
  <si>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</si>
  <si>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</si>
  <si>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</si>
  <si>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</si>
  <si>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</si>
  <si>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</si>
  <si>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</si>
  <si>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</si>
  <si>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</si>
  <si>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</si>
  <si>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</si>
  <si>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</si>
  <si>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</si>
  <si>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</si>
  <si>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</si>
  <si>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</si>
  <si>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</si>
  <si>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</si>
  <si>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</si>
  <si>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</si>
  <si>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</si>
  <si>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</si>
  <si>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</si>
  <si>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</si>
  <si>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</si>
  <si>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</si>
  <si>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</si>
  <si>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</si>
  <si>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</si>
  <si>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</si>
  <si>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</si>
  <si>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</si>
  <si>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</si>
  <si>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</si>
  <si>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</si>
  <si>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</si>
  <si>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</si>
  <si>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</si>
  <si>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</si>
  <si>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</si>
  <si>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</si>
  <si>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</si>
  <si>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</si>
  <si>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</si>
  <si>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</si>
  <si>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</si>
  <si>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</si>
  <si>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</si>
  <si>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</si>
  <si>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</si>
  <si>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</si>
  <si>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</si>
  <si>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</si>
  <si>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</si>
  <si>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</si>
  <si>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</si>
  <si>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</si>
  <si>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</si>
  <si>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</si>
  <si>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</si>
  <si>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</si>
  <si>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</si>
  <si>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</si>
  <si>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</si>
  <si>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</si>
  <si>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</si>
  <si>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</si>
  <si>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</si>
  <si>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</si>
  <si>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</si>
  <si>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</si>
  <si>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</si>
  <si>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</si>
  <si>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</si>
  <si>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</si>
  <si>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</si>
  <si>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</si>
  <si>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</si>
  <si>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</si>
  <si>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</si>
  <si>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</si>
  <si>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</si>
  <si>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</si>
  <si>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</si>
  <si>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</si>
  <si>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</si>
  <si>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</si>
  <si>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</si>
  <si>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</si>
  <si>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</si>
  <si>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</si>
  <si>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</si>
  <si>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</si>
  <si>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</si>
  <si>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</si>
  <si>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</si>
  <si>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</si>
  <si>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</si>
  <si>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</si>
  <si>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</si>
  <si>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</si>
  <si>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</si>
  <si>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</si>
  <si>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</si>
  <si>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</si>
  <si>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</si>
  <si>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</si>
  <si>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</si>
  <si>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</si>
  <si>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</si>
  <si>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</si>
  <si>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</si>
  <si>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</si>
  <si>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</si>
  <si>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</si>
  <si>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</si>
  <si>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</si>
  <si>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</si>
  <si>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</si>
  <si>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</si>
  <si>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</si>
  <si>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</si>
  <si>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</si>
  <si>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</si>
  <si>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</si>
  <si>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</si>
  <si>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</si>
  <si>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</si>
  <si>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</si>
  <si>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</si>
  <si>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</si>
  <si>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</si>
  <si>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</si>
  <si>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</si>
  <si>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</si>
  <si>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</si>
  <si>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</si>
  <si>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</si>
  <si>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</si>
  <si>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</si>
  <si>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</si>
  <si>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</si>
  <si>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</si>
  <si>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</si>
  <si>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</si>
  <si>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</si>
  <si>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</si>
  <si>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</si>
  <si>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</si>
  <si>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</si>
  <si>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</si>
  <si>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</si>
  <si>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</si>
  <si>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</si>
  <si>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</si>
  <si>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</si>
  <si>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</si>
  <si>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</si>
  <si>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</si>
  <si>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</si>
  <si>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</si>
  <si>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</si>
  <si>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</si>
  <si>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</si>
  <si>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</si>
  <si>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</si>
  <si>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</si>
  <si>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</si>
  <si>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</si>
  <si>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</si>
  <si>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</si>
  <si>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</si>
  <si>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</si>
  <si>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</si>
  <si>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</si>
  <si>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</si>
  <si>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</si>
  <si>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</si>
  <si>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</si>
  <si>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</si>
  <si>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</si>
  <si>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</si>
  <si>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</si>
  <si>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</si>
  <si>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</si>
  <si>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</si>
  <si>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</si>
  <si>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</si>
  <si>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</si>
  <si>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</si>
  <si>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</si>
  <si>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</si>
  <si>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</si>
  <si>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</si>
  <si>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</si>
  <si>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</si>
  <si>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</si>
  <si>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</si>
  <si>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</si>
  <si>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</si>
  <si>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</si>
  <si>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</si>
  <si>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</si>
  <si>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</si>
  <si>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</si>
  <si>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</si>
  <si>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</si>
  <si>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</si>
  <si>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</si>
  <si>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</si>
  <si>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</si>
  <si>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</si>
  <si>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</si>
  <si>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</si>
  <si>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</si>
  <si>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</si>
  <si>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</si>
  <si>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</si>
  <si>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</si>
  <si>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</si>
  <si>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</si>
  <si>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</si>
  <si>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</si>
  <si>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</si>
  <si>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</si>
  <si>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</si>
  <si>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</si>
  <si>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</si>
  <si>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</si>
  <si>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</si>
  <si>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</si>
  <si>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</si>
  <si>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</si>
  <si>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</si>
  <si>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</si>
  <si>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</si>
  <si>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</si>
  <si>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</si>
  <si>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</si>
  <si>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</si>
  <si>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</si>
  <si>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</si>
  <si>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</si>
  <si>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</si>
  <si>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</si>
  <si>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</si>
  <si>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</si>
  <si>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</si>
  <si>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</si>
  <si>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</si>
  <si>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</si>
  <si>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</si>
  <si>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</si>
  <si>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</si>
  <si>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</si>
  <si>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</si>
  <si>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</si>
  <si>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</si>
  <si>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</si>
  <si>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</si>
  <si>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</si>
  <si>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</si>
  <si>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</si>
  <si>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</si>
  <si>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</si>
  <si>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</si>
  <si>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</si>
  <si>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</si>
  <si>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</si>
  <si>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</si>
  <si>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</si>
  <si>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</si>
  <si>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</si>
  <si>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</si>
  <si>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</si>
  <si>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</si>
  <si>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</si>
  <si>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</si>
  <si>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</si>
  <si>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</si>
  <si>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</si>
  <si>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</si>
  <si>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</si>
  <si>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</si>
  <si>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</si>
  <si>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</si>
  <si>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</si>
  <si>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</si>
  <si>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</si>
  <si>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</si>
  <si>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</si>
  <si>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</si>
  <si>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</si>
  <si>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</si>
  <si>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</si>
  <si>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</si>
  <si>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</si>
  <si>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</si>
  <si>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</si>
  <si>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</si>
  <si>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</si>
  <si>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</si>
  <si>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</si>
  <si>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</si>
  <si>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</si>
  <si>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</si>
  <si>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</si>
  <si>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</si>
  <si>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</si>
  <si>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</si>
  <si>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</si>
  <si>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</si>
  <si>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</si>
  <si>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</si>
  <si>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</si>
  <si>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</si>
  <si>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</si>
  <si>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</si>
  <si>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</si>
  <si>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</si>
  <si>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</si>
  <si>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</si>
  <si>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</si>
  <si>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</si>
  <si>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</si>
  <si>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</si>
  <si>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</si>
  <si>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</si>
  <si>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</si>
  <si>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</si>
  <si>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</si>
  <si>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</si>
  <si>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</si>
  <si>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</si>
  <si>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</si>
  <si>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</si>
  <si>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</si>
  <si>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</si>
  <si>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</si>
  <si>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</si>
  <si>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</si>
  <si>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</si>
  <si>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</si>
  <si>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</si>
  <si>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</si>
  <si>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</si>
  <si>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</si>
  <si>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</si>
  <si>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</si>
  <si>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</si>
  <si>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</si>
  <si>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</si>
  <si>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</si>
  <si>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</si>
  <si>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</si>
  <si>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</si>
  <si>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</si>
  <si>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</si>
  <si>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</si>
  <si>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</si>
  <si>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</si>
  <si>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</si>
  <si>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</si>
  <si>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</si>
  <si>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</si>
  <si>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</si>
  <si>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</si>
  <si>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</si>
  <si>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</si>
  <si>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</si>
  <si>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</si>
  <si>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</si>
  <si>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</si>
  <si>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</si>
  <si>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</si>
  <si>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</si>
  <si>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</si>
  <si>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</si>
  <si>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</si>
  <si>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</si>
  <si>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</si>
  <si>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</si>
  <si>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</si>
  <si>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</si>
  <si>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</si>
  <si>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</si>
  <si>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</si>
  <si>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</si>
  <si>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</si>
  <si>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</si>
  <si>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</si>
  <si>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</si>
  <si>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</si>
  <si>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</si>
  <si>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</si>
  <si>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</si>
  <si>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</si>
  <si>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</si>
  <si>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</si>
  <si>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</si>
  <si>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</si>
  <si>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</si>
  <si>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</si>
  <si>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</si>
  <si>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</si>
  <si>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</si>
  <si>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</si>
  <si>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</si>
  <si>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</si>
  <si>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</si>
  <si>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</si>
  <si>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</si>
  <si>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</si>
  <si>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</si>
  <si>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</si>
  <si>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</si>
  <si>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</si>
  <si>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</si>
  <si>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</si>
  <si>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</si>
  <si>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</si>
  <si>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</si>
  <si>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</si>
  <si>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</si>
  <si>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</si>
  <si>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</si>
  <si>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</si>
  <si>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</si>
  <si>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</si>
  <si>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</si>
  <si>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</si>
  <si>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</si>
  <si>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</si>
  <si>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</si>
  <si>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</si>
  <si>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</si>
  <si>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</si>
  <si>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</si>
  <si>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</si>
  <si>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</si>
  <si>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</si>
  <si>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</si>
  <si>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</si>
  <si>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</si>
  <si>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</si>
  <si>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</si>
  <si>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</si>
  <si>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</si>
  <si>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</si>
  <si>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</si>
  <si>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</si>
  <si>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</si>
  <si>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</si>
  <si>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</si>
  <si>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</si>
  <si>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</si>
  <si>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</si>
  <si>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</si>
  <si>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</si>
  <si>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</si>
  <si>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</si>
  <si>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</si>
  <si>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</si>
  <si>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</si>
  <si>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</si>
  <si>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</si>
  <si>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</si>
  <si>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</si>
  <si>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</si>
  <si>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</si>
  <si>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</si>
  <si>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</si>
  <si>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</si>
  <si>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</si>
  <si>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</si>
  <si>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</si>
  <si>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</si>
  <si>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</si>
  <si>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</si>
  <si>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</si>
  <si>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</si>
  <si>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</si>
  <si>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</si>
  <si>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</si>
  <si>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</si>
  <si>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</si>
  <si>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</si>
  <si>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</si>
  <si>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</si>
  <si>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</si>
  <si>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</si>
  <si>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</si>
  <si>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</si>
  <si>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</si>
  <si>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</si>
  <si>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</si>
  <si>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</si>
  <si>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</si>
  <si>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</si>
  <si>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</si>
  <si>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</si>
  <si>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</si>
  <si>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</si>
  <si>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</si>
  <si>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</si>
  <si>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</si>
  <si>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</si>
  <si>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</si>
  <si>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</si>
  <si>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</si>
  <si>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</si>
  <si>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</si>
  <si>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</si>
  <si>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</si>
  <si>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</si>
  <si>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</si>
  <si>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</si>
  <si>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</si>
  <si>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</si>
  <si>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</si>
  <si>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</si>
  <si>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</si>
  <si>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</si>
  <si>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</si>
  <si>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</si>
  <si>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</si>
  <si>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</si>
  <si>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</si>
  <si>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</si>
  <si>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</si>
  <si>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</si>
  <si>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</si>
  <si>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</si>
  <si>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</si>
  <si>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</si>
  <si>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</si>
  <si>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</si>
  <si>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</si>
  <si>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</si>
  <si>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</si>
  <si>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</si>
  <si>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</si>
  <si>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</si>
  <si>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</si>
  <si>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</si>
  <si>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</si>
  <si>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</si>
  <si>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</si>
  <si>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</si>
  <si>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</si>
  <si>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</si>
  <si>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</si>
  <si>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</si>
  <si>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</si>
  <si>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</si>
  <si>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</si>
  <si>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</si>
  <si>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</si>
  <si>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</si>
  <si>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</si>
  <si>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</si>
  <si>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</si>
  <si>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</si>
  <si>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</si>
  <si>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</si>
  <si>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</si>
  <si>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</si>
  <si>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</si>
  <si>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</si>
  <si>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</si>
  <si>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</si>
  <si>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</si>
  <si>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</si>
  <si>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</si>
  <si>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</si>
  <si>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</si>
  <si>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</si>
  <si>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</si>
  <si>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</si>
  <si>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</si>
  <si>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</si>
  <si>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</si>
  <si>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</si>
  <si>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</si>
  <si>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</si>
  <si>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</si>
  <si>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</si>
  <si>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</si>
  <si>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</si>
  <si>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</si>
  <si>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</si>
  <si>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</si>
  <si>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</si>
  <si>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</si>
  <si>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</si>
  <si>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</si>
  <si>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</si>
  <si>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</si>
  <si>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</si>
  <si>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</si>
  <si>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</si>
  <si>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</si>
  <si>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</si>
  <si>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</si>
  <si>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</si>
  <si>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</si>
  <si>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</si>
  <si>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</si>
  <si>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</si>
  <si>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</si>
  <si>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</si>
  <si>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</si>
  <si>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</si>
  <si>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</si>
  <si>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</si>
  <si>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</si>
  <si>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</si>
  <si>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</si>
  <si>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</si>
  <si>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</si>
  <si>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</si>
  <si>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</si>
  <si>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</si>
  <si>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</si>
  <si>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</si>
  <si>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</si>
  <si>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</si>
  <si>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</si>
  <si>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</si>
  <si>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</si>
  <si>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</si>
  <si>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</si>
  <si>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</si>
  <si>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</si>
  <si>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</si>
  <si>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</si>
  <si>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</si>
  <si>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</si>
  <si>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</si>
  <si>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</si>
  <si>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</si>
  <si>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</si>
  <si>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</si>
  <si>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</si>
  <si>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</si>
  <si>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</si>
  <si>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</si>
  <si>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</si>
  <si>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</si>
  <si>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</si>
  <si>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</si>
  <si>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</si>
  <si>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</si>
  <si>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</si>
  <si>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</si>
  <si>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</si>
  <si>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</si>
  <si>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</si>
  <si>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</si>
  <si>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</si>
  <si>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</si>
  <si>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</si>
  <si>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</si>
  <si>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</si>
  <si>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</si>
  <si>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</si>
  <si>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</si>
  <si>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</si>
  <si>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</si>
  <si>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</si>
  <si>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</si>
  <si>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</si>
  <si>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</si>
  <si>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</si>
  <si>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</si>
  <si>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</si>
  <si>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</si>
  <si>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</si>
  <si>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</si>
  <si>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</si>
  <si>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</si>
  <si>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</si>
  <si>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</si>
  <si>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</si>
  <si>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</si>
  <si>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</si>
  <si>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</si>
  <si>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</si>
  <si>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</si>
  <si>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</si>
  <si>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</si>
  <si>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</si>
  <si>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</si>
  <si>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</si>
  <si>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</si>
  <si>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</si>
  <si>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</si>
  <si>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</si>
  <si>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</si>
  <si>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</si>
  <si>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</si>
  <si>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</si>
  <si>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</si>
  <si>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</si>
  <si>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</si>
  <si>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</si>
  <si>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</si>
  <si>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</si>
  <si>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</si>
  <si>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</si>
  <si>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</si>
  <si>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</si>
  <si>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</si>
  <si>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</si>
  <si>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</si>
  <si>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</si>
  <si>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</si>
  <si>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</si>
  <si>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</si>
  <si>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</si>
  <si>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</si>
  <si>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</si>
  <si>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</si>
  <si>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</si>
  <si>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</si>
  <si>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</si>
  <si>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</si>
  <si>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</si>
  <si>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</si>
  <si>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</si>
  <si>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</si>
  <si>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</si>
  <si>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</si>
  <si>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</si>
  <si>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</si>
  <si>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</si>
  <si>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</si>
  <si>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</si>
  <si>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</si>
  <si>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</si>
  <si>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</si>
  <si>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</si>
  <si>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</si>
  <si>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</si>
  <si>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</si>
  <si>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</si>
  <si>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</si>
  <si>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</si>
  <si>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</si>
  <si>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</si>
  <si>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</si>
  <si>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</si>
  <si>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</si>
  <si>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</si>
  <si>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</si>
  <si>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</si>
  <si>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</si>
  <si>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</si>
  <si>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</si>
  <si>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</si>
  <si>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</si>
  <si>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</si>
  <si>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</si>
  <si>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</si>
  <si>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</si>
  <si>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</si>
  <si>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</si>
  <si>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</si>
  <si>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</si>
  <si>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</si>
  <si>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</si>
  <si>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</si>
  <si>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</si>
  <si>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</si>
  <si>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</si>
  <si>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</si>
  <si>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</si>
  <si>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</si>
  <si>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</si>
  <si>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</si>
  <si>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</si>
  <si>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</si>
  <si>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</si>
  <si>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</si>
  <si>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</si>
  <si>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</si>
  <si>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</si>
  <si>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</si>
  <si>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</si>
  <si>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</si>
  <si>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</si>
  <si>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</si>
  <si>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</si>
  <si>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</si>
  <si>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</si>
  <si>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</si>
  <si>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</si>
  <si>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</si>
  <si>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</si>
  <si>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</si>
  <si>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</si>
  <si>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</si>
  <si>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</si>
  <si>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</si>
  <si>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</si>
  <si>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</si>
  <si>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</si>
  <si>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</si>
  <si>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</si>
  <si>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</si>
  <si>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</si>
  <si>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</si>
  <si>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</si>
  <si>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</si>
  <si>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</si>
  <si>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</si>
  <si>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</si>
  <si>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</si>
  <si>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</si>
  <si>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</si>
  <si>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</si>
  <si>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</si>
  <si>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</si>
  <si>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</si>
  <si>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</si>
  <si>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</si>
  <si>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</si>
  <si>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</si>
  <si>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</si>
  <si>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</si>
  <si>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</si>
  <si>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</si>
  <si>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</si>
  <si>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</si>
  <si>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</si>
  <si>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</si>
  <si>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</si>
  <si>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</si>
  <si>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</si>
  <si>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</si>
  <si>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</si>
  <si>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</si>
  <si>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</si>
  <si>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</si>
  <si>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</si>
  <si>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</si>
  <si>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</si>
  <si>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</si>
  <si>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</si>
  <si>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</si>
  <si>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</si>
  <si>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</si>
  <si>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</si>
  <si>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</si>
  <si>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</si>
  <si>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</si>
  <si>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</si>
  <si>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</si>
  <si>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</si>
  <si>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</si>
  <si>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</si>
  <si>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</si>
  <si>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</si>
  <si>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</si>
  <si>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</si>
  <si>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</si>
  <si>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</si>
  <si>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</si>
  <si>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</si>
  <si>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</si>
  <si>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</si>
  <si>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</si>
  <si>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</si>
  <si>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</si>
  <si>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</si>
  <si>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</si>
  <si>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</si>
  <si>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</si>
  <si>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</si>
  <si>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</si>
  <si>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</si>
  <si>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</si>
  <si>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</si>
  <si>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</si>
  <si>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</si>
  <si>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</si>
  <si>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</si>
  <si>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</si>
  <si>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</si>
  <si>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</si>
  <si>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</si>
  <si>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</si>
  <si>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</si>
  <si>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</si>
  <si>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</si>
  <si>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</si>
  <si>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</si>
  <si>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</si>
  <si>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</si>
  <si>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</si>
  <si>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</si>
  <si>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</si>
  <si>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</si>
  <si>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</si>
  <si>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</si>
  <si>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</si>
  <si>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</si>
  <si>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</si>
  <si>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</si>
  <si>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</si>
  <si>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</si>
  <si>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</si>
  <si>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</si>
  <si>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</si>
  <si>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</si>
  <si>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</si>
  <si>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</si>
  <si>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</si>
  <si>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</si>
  <si>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</si>
  <si>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</si>
  <si>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</si>
  <si>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</si>
  <si>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</si>
  <si>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</si>
  <si>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</si>
  <si>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</si>
  <si>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</si>
  <si>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</si>
  <si>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</si>
  <si>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</si>
  <si>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</si>
  <si>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</si>
  <si>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</si>
  <si>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</si>
  <si>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</si>
  <si>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</si>
  <si>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</si>
  <si>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</si>
  <si>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</si>
  <si>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</si>
  <si>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</si>
  <si>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</si>
  <si>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</si>
  <si>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</si>
  <si>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</si>
  <si>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</si>
  <si>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</si>
  <si>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</si>
  <si>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</si>
  <si>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</si>
  <si>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</si>
  <si>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</si>
  <si>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</si>
  <si>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</si>
  <si>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</si>
  <si>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</si>
  <si>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</si>
  <si>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</si>
  <si>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</si>
  <si>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</si>
  <si>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</si>
  <si>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</si>
  <si>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</si>
  <si>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</si>
  <si>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</si>
  <si>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</si>
  <si>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</si>
  <si>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</si>
  <si>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</si>
  <si>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</si>
  <si>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</si>
  <si>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</si>
  <si>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</si>
  <si>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</si>
  <si>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</si>
  <si>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</si>
  <si>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</si>
  <si>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</si>
  <si>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</si>
  <si>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</si>
  <si>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</si>
  <si>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</si>
  <si>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</si>
  <si>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</si>
  <si>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</si>
  <si>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</si>
  <si>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</si>
  <si>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</si>
  <si>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</si>
  <si>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</si>
  <si>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</si>
  <si>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</si>
  <si>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</si>
  <si>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</si>
  <si>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</si>
  <si>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</si>
  <si>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</si>
  <si>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</si>
  <si>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</si>
  <si>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</si>
  <si>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</si>
  <si>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</si>
  <si>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</si>
  <si>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</si>
  <si>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</si>
  <si>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</si>
  <si>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</si>
  <si>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</si>
  <si>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</si>
  <si>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</si>
  <si>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</si>
  <si>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</si>
  <si>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</si>
  <si>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</si>
  <si>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</si>
  <si>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</si>
  <si>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</si>
  <si>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</si>
  <si>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</si>
  <si>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</si>
  <si>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</si>
  <si>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</si>
  <si>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</si>
  <si>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</si>
  <si>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</si>
  <si>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</si>
  <si>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</si>
  <si>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</si>
  <si>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</si>
  <si>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</si>
  <si>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</si>
  <si>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</si>
  <si>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</si>
  <si>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</si>
  <si>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</si>
  <si>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</si>
  <si>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</si>
  <si>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</si>
  <si>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</si>
  <si>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</si>
  <si>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</si>
  <si>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</si>
  <si>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</si>
  <si>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</si>
  <si>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</si>
  <si>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</si>
  <si>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</si>
  <si>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</si>
  <si>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</si>
  <si>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</si>
  <si>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</si>
  <si>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</si>
  <si>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</si>
  <si>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</si>
  <si>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</si>
  <si>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</si>
  <si>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</si>
  <si>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</si>
  <si>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</si>
  <si>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</si>
  <si>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</si>
  <si>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</si>
  <si>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</si>
  <si>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</si>
  <si>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</si>
  <si>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</si>
  <si>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</si>
  <si>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</si>
  <si>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</si>
  <si>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</si>
  <si>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</si>
  <si>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</si>
  <si>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</si>
  <si>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</si>
  <si>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</si>
  <si>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</si>
  <si>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</si>
  <si>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</si>
  <si>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</si>
  <si>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</si>
  <si>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</si>
  <si>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</si>
  <si>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</si>
  <si>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</si>
  <si>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</si>
  <si>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</si>
  <si>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</si>
  <si>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</si>
  <si>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</si>
  <si>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</si>
  <si>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</si>
  <si>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</si>
  <si>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</si>
  <si>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</si>
  <si>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</si>
  <si>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</si>
  <si>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</si>
  <si>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</si>
  <si>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</si>
  <si>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</si>
  <si>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</si>
  <si>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</si>
  <si>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</si>
  <si>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</si>
  <si>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</si>
  <si>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</si>
  <si>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</si>
  <si>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</si>
  <si>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</si>
  <si>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</si>
  <si>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</si>
  <si>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</si>
  <si>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</si>
  <si>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</si>
  <si>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</si>
  <si>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</si>
  <si>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</si>
  <si>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</si>
  <si>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</si>
  <si>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</si>
  <si>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</si>
  <si>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</si>
  <si>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</si>
  <si>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</si>
  <si>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</si>
  <si>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</si>
  <si>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</si>
  <si>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</si>
  <si>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</si>
  <si>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</si>
  <si>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</si>
  <si>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</si>
  <si>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</si>
  <si>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</si>
  <si>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</si>
  <si>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</si>
  <si>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</si>
  <si>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</si>
  <si>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</si>
  <si>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</si>
  <si>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</si>
  <si>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</si>
  <si>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</si>
  <si>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</si>
  <si>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</si>
  <si>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</si>
  <si>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</si>
  <si>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</si>
  <si>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</si>
  <si>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</si>
  <si>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</si>
  <si>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</si>
  <si>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</si>
  <si>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</si>
  <si>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</si>
  <si>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</si>
  <si>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</si>
  <si>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</si>
  <si>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</si>
  <si>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</si>
  <si>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</si>
  <si>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</si>
  <si>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</si>
  <si>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</si>
  <si>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</si>
  <si>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</si>
  <si>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</si>
  <si>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</si>
  <si>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</si>
  <si>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</si>
  <si>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</si>
  <si>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</si>
  <si>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</si>
  <si>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</si>
  <si>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</si>
  <si>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</si>
  <si>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</si>
  <si>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</si>
  <si>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</si>
  <si>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</si>
  <si>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</si>
  <si>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</si>
  <si>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</si>
  <si>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</si>
  <si>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</si>
  <si>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</si>
  <si>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</si>
  <si>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</si>
  <si>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</si>
  <si>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</si>
  <si>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</si>
  <si>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</si>
  <si>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</si>
  <si>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</si>
  <si>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</si>
  <si>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</si>
  <si>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</si>
  <si>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</si>
  <si>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</si>
  <si>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</si>
  <si>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</si>
  <si>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</si>
  <si>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</si>
  <si>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</si>
  <si>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</si>
  <si>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</si>
  <si>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</si>
  <si>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</si>
  <si>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</si>
  <si>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</si>
  <si>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</si>
  <si>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</si>
  <si>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</si>
  <si>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</si>
  <si>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</si>
  <si>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</si>
  <si>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</si>
  <si>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</si>
  <si>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</si>
  <si>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</si>
  <si>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</si>
  <si>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</si>
  <si>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</si>
  <si>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</si>
  <si>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</si>
  <si>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</si>
  <si>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</si>
  <si>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</si>
  <si>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</si>
  <si>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</si>
  <si>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</si>
  <si>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</si>
  <si>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</si>
  <si>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</si>
  <si>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</si>
  <si>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</si>
  <si>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</si>
  <si>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</si>
  <si>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</si>
  <si>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</si>
  <si>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</si>
  <si>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</si>
  <si>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</si>
  <si>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</si>
  <si>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</si>
  <si>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</si>
  <si>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</si>
  <si>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</si>
  <si>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</si>
  <si>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</si>
  <si>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</si>
  <si>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</si>
  <si>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</si>
  <si>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</si>
  <si>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</si>
  <si>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</si>
  <si>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</si>
  <si>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</si>
  <si>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</si>
  <si>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</si>
  <si>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</si>
  <si>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</si>
  <si>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</si>
  <si>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</si>
  <si>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</si>
  <si>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</si>
  <si>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</si>
  <si>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</si>
  <si>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</si>
  <si>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</si>
  <si>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</si>
  <si>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</si>
  <si>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</si>
  <si>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</si>
  <si>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</si>
  <si>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</si>
  <si>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</si>
  <si>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</si>
  <si>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</si>
  <si>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</si>
  <si>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</si>
  <si>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</si>
  <si>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</si>
  <si>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</si>
  <si>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</si>
  <si>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</si>
  <si>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</si>
  <si>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</si>
  <si>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</si>
  <si>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</si>
  <si>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</si>
  <si>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</si>
  <si>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</si>
  <si>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</si>
  <si>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</si>
  <si>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</si>
  <si>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</si>
  <si>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</si>
  <si>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</si>
  <si>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</si>
  <si>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</si>
  <si>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</si>
  <si>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</si>
  <si>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</si>
  <si>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</si>
  <si>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</si>
  <si>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</si>
  <si>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</si>
  <si>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</si>
  <si>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</si>
  <si>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</si>
  <si>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</si>
  <si>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</si>
  <si>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</si>
  <si>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</si>
  <si>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</si>
  <si>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</si>
  <si>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</si>
  <si>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</si>
  <si>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</si>
  <si>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</si>
  <si>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</si>
  <si>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</si>
  <si>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</si>
  <si>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</si>
  <si>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</si>
  <si>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</si>
  <si>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</si>
  <si>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</si>
  <si>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</si>
  <si>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</si>
  <si>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</si>
  <si>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</si>
  <si>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</si>
  <si>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</si>
  <si>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</si>
  <si>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</si>
  <si>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</si>
  <si>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</si>
  <si>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</si>
  <si>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</si>
  <si>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</si>
  <si>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</si>
  <si>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</si>
  <si>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</si>
  <si>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</si>
  <si>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</si>
  <si>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</si>
  <si>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</si>
  <si>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</si>
  <si>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</si>
  <si>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</si>
  <si>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</si>
  <si>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</si>
  <si>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</si>
  <si>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</si>
  <si>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</si>
  <si>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</si>
  <si>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</si>
  <si>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</si>
  <si>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</si>
  <si>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</si>
  <si>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</si>
  <si>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</si>
  <si>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</si>
  <si>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</si>
  <si>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</si>
  <si>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</si>
  <si>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</si>
  <si>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</si>
  <si>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</si>
  <si>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</si>
  <si>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</si>
  <si>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</si>
  <si>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</si>
  <si>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</si>
  <si>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</si>
  <si>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</si>
  <si>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</si>
  <si>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</si>
  <si>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</si>
  <si>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</si>
  <si>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</si>
  <si>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</si>
  <si>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</si>
  <si>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</si>
  <si>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</si>
  <si>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</si>
  <si>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</si>
  <si>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</si>
  <si>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</si>
  <si>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</si>
  <si>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</si>
  <si>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</si>
  <si>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</si>
  <si>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</si>
  <si>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</si>
  <si>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</si>
  <si>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</si>
  <si>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</si>
  <si>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</si>
  <si>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</si>
  <si>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</si>
  <si>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</si>
  <si>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</si>
  <si>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</si>
  <si>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</si>
  <si>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</si>
  <si>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</si>
  <si>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</si>
  <si>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</si>
  <si>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</si>
  <si>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</si>
  <si>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</si>
  <si>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</si>
  <si>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</si>
  <si>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</si>
  <si>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</si>
  <si>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</si>
  <si>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</si>
  <si>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</si>
  <si>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</si>
  <si>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</si>
  <si>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</si>
  <si>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</si>
  <si>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</si>
  <si>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</si>
  <si>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</si>
  <si>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</si>
  <si>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</si>
  <si>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</si>
  <si>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</si>
  <si>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</si>
  <si>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</si>
  <si>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</si>
  <si>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</si>
  <si>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</si>
  <si>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</si>
  <si>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</si>
  <si>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</si>
  <si>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</si>
  <si>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</si>
  <si>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</si>
  <si>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</si>
  <si>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</si>
  <si>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</si>
  <si>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</si>
  <si>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</si>
  <si>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</si>
  <si>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</si>
  <si>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</si>
  <si>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</si>
  <si>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</si>
  <si>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</si>
  <si>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</si>
  <si>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</si>
  <si>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</si>
  <si>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</si>
  <si>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</si>
  <si>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</si>
  <si>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</si>
  <si>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</si>
  <si>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</si>
  <si>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</si>
  <si>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</si>
  <si>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</si>
  <si>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</si>
  <si>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</si>
  <si>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</si>
  <si>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</si>
  <si>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</si>
  <si>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</si>
  <si>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</si>
  <si>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</si>
  <si>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</si>
  <si>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</si>
  <si>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</si>
  <si>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</si>
  <si>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</si>
  <si>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</si>
  <si>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</si>
  <si>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</si>
  <si>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</si>
  <si>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</si>
  <si>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</si>
  <si>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</si>
  <si>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</si>
  <si>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</si>
  <si>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</si>
  <si>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</si>
  <si>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</si>
  <si>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</si>
  <si>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</si>
  <si>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</si>
  <si>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</si>
  <si>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</si>
  <si>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</si>
  <si>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</si>
  <si>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</si>
  <si>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</si>
  <si>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</si>
  <si>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</si>
  <si>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</si>
  <si>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</si>
  <si>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</si>
  <si>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</si>
  <si>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</si>
  <si>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</si>
  <si>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</si>
  <si>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</si>
  <si>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</si>
  <si>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</si>
  <si>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</si>
  <si>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</si>
  <si>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</si>
  <si>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</si>
  <si>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</si>
  <si>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</si>
  <si>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</si>
  <si>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</si>
  <si>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</si>
  <si>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</si>
  <si>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</si>
  <si>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</si>
  <si>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</si>
  <si>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</si>
  <si>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</si>
  <si>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</si>
  <si>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</si>
  <si>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</si>
  <si>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</si>
  <si>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</si>
  <si>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</si>
  <si>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</si>
  <si>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</si>
  <si>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</si>
  <si>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</si>
  <si>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</si>
  <si>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</si>
  <si>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</si>
  <si>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</si>
  <si>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</si>
  <si>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</si>
  <si>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</si>
  <si>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</si>
  <si>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</si>
  <si>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</si>
  <si>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</si>
  <si>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</si>
  <si>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</si>
  <si>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</si>
  <si>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</si>
  <si>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</si>
  <si>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</si>
  <si>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</si>
  <si>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</si>
  <si>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</si>
  <si>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</si>
  <si>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</si>
  <si>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</si>
  <si>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</si>
  <si>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</si>
  <si>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</si>
  <si>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</si>
  <si>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</si>
  <si>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</si>
  <si>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</si>
  <si>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</si>
  <si>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</si>
  <si>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</si>
  <si>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</si>
  <si>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</si>
  <si>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</si>
  <si>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</si>
  <si>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</si>
  <si>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</si>
  <si>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</si>
  <si>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</si>
  <si>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</si>
  <si>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</si>
  <si>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</si>
  <si>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</si>
  <si>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</si>
  <si>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</si>
  <si>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</si>
  <si>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</si>
  <si>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</si>
  <si>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</si>
  <si>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</si>
  <si>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</si>
  <si>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</si>
  <si>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</si>
  <si>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</si>
  <si>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</si>
  <si>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</si>
  <si>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</si>
  <si>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</si>
  <si>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</si>
  <si>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</si>
  <si>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</si>
  <si>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</si>
  <si>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</si>
  <si>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</si>
  <si>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</si>
  <si>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</si>
  <si>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</si>
  <si>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</si>
  <si>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</si>
  <si>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</si>
  <si>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</si>
  <si>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</si>
  <si>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</si>
  <si>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</si>
  <si>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</si>
  <si>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</si>
  <si>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</si>
  <si>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</si>
  <si>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</si>
  <si>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</si>
  <si>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</si>
  <si>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</si>
  <si>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</si>
  <si>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</si>
  <si>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</si>
  <si>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</si>
  <si>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</si>
  <si>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</si>
  <si>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</si>
  <si>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</si>
  <si>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</si>
  <si>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</si>
  <si>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</si>
  <si>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</si>
  <si>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</si>
  <si>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</si>
  <si>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</si>
  <si>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</si>
  <si>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</si>
  <si>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</si>
  <si>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</si>
  <si>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</si>
  <si>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</si>
  <si>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</si>
  <si>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</si>
  <si>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</si>
  <si>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</si>
  <si>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</si>
  <si>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</si>
  <si>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</si>
  <si>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</si>
  <si>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</si>
  <si>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</si>
  <si>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</si>
  <si>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</si>
  <si>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</si>
  <si>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</si>
  <si>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</si>
  <si>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</si>
  <si>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</si>
  <si>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</si>
  <si>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</si>
  <si>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</si>
  <si>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</si>
  <si>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</si>
  <si>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</si>
  <si>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</si>
  <si>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</si>
  <si>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</si>
  <si>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</si>
  <si>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</si>
  <si>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</si>
  <si>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</si>
  <si>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</si>
  <si>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</si>
  <si>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</si>
  <si>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</si>
  <si>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</si>
  <si>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</si>
  <si>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</si>
  <si>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</si>
  <si>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</si>
  <si>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</si>
  <si>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</si>
  <si>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</si>
  <si>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</si>
  <si>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</si>
  <si>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</si>
  <si>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</si>
  <si>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</si>
  <si>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</si>
  <si>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</si>
  <si>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</si>
  <si>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</si>
  <si>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</si>
  <si>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</si>
  <si>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</si>
  <si>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</si>
  <si>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</si>
  <si>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</si>
  <si>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</si>
  <si>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</si>
  <si>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</si>
  <si>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</si>
  <si>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</si>
  <si>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</si>
  <si>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</si>
  <si>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</si>
  <si>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</si>
  <si>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</si>
  <si>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</si>
  <si>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</si>
  <si>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</si>
  <si>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</si>
  <si>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</si>
  <si>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</si>
  <si>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</si>
  <si>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</si>
  <si>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</si>
  <si>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</si>
  <si>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</si>
  <si>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</si>
  <si>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</si>
  <si>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</si>
  <si>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</si>
  <si>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</si>
  <si>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</si>
  <si>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</si>
  <si>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</si>
  <si>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</si>
  <si>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</si>
  <si>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</si>
  <si>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</si>
  <si>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</si>
  <si>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</si>
  <si>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</si>
  <si>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</si>
  <si>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</si>
  <si>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</si>
  <si>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</si>
  <si>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</si>
  <si>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</si>
  <si>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</si>
  <si>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</si>
  <si>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</si>
  <si>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</si>
  <si>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</si>
  <si>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</si>
  <si>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</si>
  <si>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</si>
  <si>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</si>
  <si>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</si>
  <si>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</si>
  <si>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</si>
  <si>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</si>
  <si>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</si>
  <si>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</si>
  <si>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</si>
  <si>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</si>
  <si>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</si>
  <si>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</si>
  <si>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</si>
  <si>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</si>
  <si>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</si>
  <si>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</si>
  <si>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</si>
  <si>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</si>
  <si>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</si>
  <si>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</si>
  <si>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</si>
  <si>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</si>
  <si>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</si>
  <si>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</si>
  <si>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</si>
  <si>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</si>
  <si>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</si>
  <si>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</si>
  <si>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</si>
  <si>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</si>
  <si>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</si>
  <si>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</si>
  <si>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</si>
  <si>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</si>
  <si>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</si>
  <si>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</si>
  <si>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</si>
  <si>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</si>
  <si>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</si>
  <si>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</si>
  <si>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</si>
  <si>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</si>
  <si>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</si>
  <si>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</si>
  <si>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</si>
  <si>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</si>
  <si>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</si>
  <si>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</si>
  <si>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</si>
  <si>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</si>
  <si>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</si>
  <si>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</si>
  <si>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</si>
  <si>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</si>
  <si>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</si>
  <si>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</si>
  <si>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</si>
  <si>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</si>
  <si>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</si>
  <si>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</si>
  <si>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</si>
  <si>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</si>
  <si>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</si>
  <si>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</si>
  <si>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</si>
  <si>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</si>
  <si>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</si>
  <si>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</si>
  <si>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</si>
  <si>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</si>
  <si>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</si>
  <si>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</si>
  <si>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</si>
  <si>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</si>
  <si>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</si>
  <si>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</si>
  <si>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</si>
  <si>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</si>
  <si>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</si>
  <si>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</si>
  <si>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</si>
  <si>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</si>
  <si>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</si>
  <si>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</si>
  <si>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</si>
  <si>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</si>
  <si>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</si>
  <si>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</si>
  <si>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</si>
  <si>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</si>
  <si>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</si>
  <si>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</si>
  <si>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</si>
  <si>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</si>
  <si>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</si>
  <si>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</si>
  <si>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</si>
  <si>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</si>
  <si>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</si>
  <si>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</si>
  <si>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</si>
  <si>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</si>
  <si>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</si>
  <si>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</si>
  <si>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</si>
  <si>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</si>
  <si>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</si>
  <si>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</si>
  <si>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</si>
  <si>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</si>
  <si>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</si>
  <si>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</si>
  <si>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</si>
  <si>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</si>
  <si>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</si>
  <si>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</si>
  <si>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</si>
  <si>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</si>
  <si>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</si>
  <si>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</si>
  <si>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</si>
  <si>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</si>
  <si>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</si>
  <si>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</si>
  <si>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</si>
  <si>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</si>
  <si>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</si>
  <si>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</si>
  <si>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</si>
  <si>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</si>
  <si>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</si>
  <si>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</si>
  <si>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</si>
  <si>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</si>
  <si>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</si>
  <si>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</si>
  <si>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</si>
  <si>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</si>
  <si>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</si>
  <si>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</si>
  <si>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</si>
  <si>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</si>
  <si>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</si>
  <si>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</si>
  <si>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</si>
  <si>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</si>
  <si>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</si>
  <si>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</si>
  <si>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</si>
  <si>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</si>
  <si>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</si>
  <si>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</si>
  <si>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</si>
  <si>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</si>
  <si>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</si>
  <si>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</si>
  <si>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</si>
  <si>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</si>
  <si>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</si>
  <si>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</si>
  <si>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</si>
  <si>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</si>
  <si>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</si>
  <si>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</si>
  <si>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</si>
  <si>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</si>
  <si>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</si>
  <si>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</si>
  <si>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</si>
  <si>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</si>
  <si>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</si>
  <si>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</si>
  <si>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</si>
  <si>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</si>
  <si>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</si>
  <si>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</si>
  <si>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</si>
  <si>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</si>
  <si>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</si>
  <si>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</si>
  <si>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</si>
  <si>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</si>
  <si>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</si>
  <si>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</si>
  <si>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</si>
  <si>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</si>
  <si>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</si>
  <si>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</si>
  <si>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</si>
  <si>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</si>
  <si>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</si>
  <si>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</si>
  <si>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</si>
  <si>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</si>
  <si>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</si>
  <si>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</si>
  <si>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</si>
  <si>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</si>
  <si>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</si>
  <si>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</si>
  <si>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</si>
  <si>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</si>
  <si>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</si>
  <si>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</si>
  <si>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</si>
  <si>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</si>
  <si>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</si>
  <si>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</si>
  <si>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</si>
  <si>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</si>
  <si>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</si>
  <si>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</si>
  <si>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</si>
  <si>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</si>
  <si>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</si>
  <si>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</si>
  <si>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</si>
  <si>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</si>
  <si>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</si>
  <si>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</si>
  <si>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</si>
  <si>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</si>
  <si>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</si>
  <si>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</si>
  <si>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</si>
  <si>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</si>
  <si>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</si>
  <si>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</si>
  <si>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</si>
  <si>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2104000000.000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</si>
  <si>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</si>
  <si>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</si>
  <si>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</si>
  <si>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</si>
  <si>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</si>
  <si>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</si>
  <si>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</si>
  <si>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</si>
  <si>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</si>
  <si>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</si>
  <si>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4306000000.000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</si>
  <si>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</si>
  <si>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</si>
  <si>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</si>
  <si>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</si>
  <si>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</si>
  <si>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</si>
  <si>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</si>
  <si>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</si>
  <si>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</si>
  <si>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</si>
  <si>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</si>
  <si>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</si>
  <si>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</si>
  <si>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</si>
  <si>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</si>
  <si>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</si>
  <si>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</si>
  <si>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</si>
  <si>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</si>
  <si>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</si>
  <si>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</si>
  <si>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2.1.4 รายได้แผ่นดินรอนำส่งคลัง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</si>
  <si>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</si>
  <si>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</si>
  <si>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</si>
  <si>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</si>
  <si>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</si>
  <si>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</si>
  <si>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</si>
  <si>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</si>
  <si>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</si>
  <si>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</si>
  <si>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4.2.4 รายรับจากการขายสินทรัพย์ของหน่วยงาน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</si>
  <si>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</si>
  <si>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</si>
  <si>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</si>
  <si>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</si>
  <si>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</si>
  <si>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</si>
  <si>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</si>
  <si>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</si>
  <si>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</si>
  <si>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</si>
  <si>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</si>
  <si>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</si>
  <si>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00437 เซกา,สสอ_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</si>
  <si>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</si>
  <si>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</si>
  <si>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</si>
  <si>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</si>
  <si>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</si>
  <si>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</si>
  <si>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</si>
  <si>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</si>
  <si>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</si>
  <si>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</si>
  <si>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</si>
  <si>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</si>
  <si>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</si>
  <si>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</si>
  <si>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</si>
  <si>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</si>
  <si>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</si>
  <si>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</si>
  <si>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</si>
  <si>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</si>
  <si>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</si>
  <si>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</si>
  <si>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</si>
  <si>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</si>
  <si>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</si>
  <si>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</si>
  <si>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</si>
  <si>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</si>
  <si>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</si>
  <si>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</si>
  <si>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</si>
  <si>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</si>
  <si>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</si>
  <si>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</si>
  <si>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</si>
  <si>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</si>
  <si>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</si>
  <si>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</si>
  <si>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</si>
  <si>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</si>
  <si>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</si>
  <si>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</si>
  <si>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</si>
  <si>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</si>
  <si>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</si>
  <si>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</si>
  <si>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</si>
  <si>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</si>
  <si>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</si>
  <si>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</si>
  <si>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</si>
  <si>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</si>
  <si>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</si>
  <si>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</si>
  <si>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</si>
  <si>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</si>
  <si>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</si>
  <si>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</si>
  <si>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</si>
  <si>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</si>
  <si>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</si>
  <si>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</si>
  <si>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</si>
  <si>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</si>
  <si>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</si>
  <si>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</si>
  <si>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</si>
  <si>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</si>
  <si>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</si>
  <si>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</si>
  <si>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</si>
  <si>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</si>
  <si>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</si>
  <si>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</si>
  <si>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</si>
  <si>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</si>
  <si>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</si>
  <si>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</si>
  <si>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</si>
  <si>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</si>
  <si>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</si>
  <si>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</si>
  <si>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</si>
  <si>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</si>
  <si>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</si>
  <si>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</si>
  <si>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1211000000.000</t>
  </si>
  <si>
    <t>2116000000.000</t>
  </si>
  <si>
    <t>5203000000.000</t>
  </si>
  <si>
    <t>5403000000.000</t>
  </si>
  <si>
    <t>1.2.7 งานระหว่างก่อสร้าง</t>
  </si>
  <si>
    <t>2.1.7 หนี้สินหมุนเวียนอื่น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</si>
  <si>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</si>
  <si>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</si>
  <si>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</si>
  <si>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</si>
  <si>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</si>
  <si>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</si>
  <si>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</si>
  <si>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</si>
  <si>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</si>
  <si>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</si>
  <si>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</si>
  <si>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</si>
  <si>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</si>
  <si>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</si>
  <si>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</si>
  <si>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</si>
  <si>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</si>
  <si>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</si>
  <si>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</si>
  <si>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</si>
  <si>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</si>
  <si>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</si>
  <si>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</si>
  <si>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</si>
  <si>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</si>
  <si>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</si>
  <si>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</si>
  <si>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</si>
  <si>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</si>
  <si>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</si>
  <si>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</si>
  <si>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</si>
  <si>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</si>
  <si>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</si>
  <si>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</si>
  <si>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</si>
  <si>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</si>
  <si>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</si>
  <si>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</si>
  <si>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</si>
  <si>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</si>
  <si>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</si>
  <si>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</si>
  <si>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</si>
  <si>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</si>
  <si>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</si>
  <si>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</si>
  <si>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</si>
  <si>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</si>
  <si>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</si>
  <si>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</si>
  <si>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</si>
  <si>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</si>
  <si>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</si>
  <si>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</si>
  <si>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</si>
  <si>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</si>
  <si>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</si>
  <si>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</si>
  <si>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</si>
  <si>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</si>
  <si>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</si>
  <si>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</si>
  <si>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</si>
  <si>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</si>
  <si>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</si>
  <si>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</si>
  <si>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</si>
  <si>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</si>
  <si>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</si>
  <si>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</si>
  <si>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</si>
  <si>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</si>
  <si>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</si>
  <si>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</si>
  <si>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</si>
  <si>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</si>
  <si>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</si>
  <si>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</si>
  <si>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</si>
  <si>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</si>
  <si>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</si>
  <si>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</si>
  <si>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</si>
  <si>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</si>
  <si>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</si>
  <si>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</si>
  <si>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</si>
  <si>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</si>
  <si>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</si>
  <si>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</si>
  <si>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</si>
  <si>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</si>
  <si>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</si>
  <si>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</si>
  <si>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</si>
  <si>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</si>
  <si>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</si>
  <si>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</si>
  <si>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</si>
  <si>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</si>
  <si>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</si>
  <si>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</si>
  <si>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</si>
  <si>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</si>
  <si>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</si>
  <si>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</si>
  <si>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</si>
  <si>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</si>
  <si>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</si>
  <si>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</si>
  <si>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</si>
  <si>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</si>
  <si>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</si>
  <si>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</si>
  <si>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</si>
  <si>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</si>
  <si>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</si>
  <si>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</si>
  <si>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</si>
  <si>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</si>
  <si>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</si>
  <si>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</si>
  <si>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</si>
  <si>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</si>
  <si>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</si>
  <si>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</si>
  <si>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</si>
  <si>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</si>
  <si>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</si>
  <si>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</si>
  <si>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</si>
  <si>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</si>
  <si>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</si>
  <si>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</si>
  <si>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</si>
  <si>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</si>
  <si>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</si>
  <si>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</si>
  <si>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</si>
  <si>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</si>
  <si>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</si>
  <si>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</si>
  <si>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</si>
  <si>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</si>
  <si>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</si>
  <si>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</si>
  <si>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</si>
  <si>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</si>
  <si>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</si>
  <si>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</si>
  <si>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</si>
  <si>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</si>
  <si>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</si>
  <si>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</si>
  <si>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</si>
  <si>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</si>
  <si>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</si>
  <si>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</si>
  <si>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</si>
  <si>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</si>
  <si>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</si>
  <si>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</si>
  <si>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</si>
  <si>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</si>
  <si>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</si>
  <si>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</si>
  <si>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</si>
  <si>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</si>
  <si>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</si>
  <si>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</si>
  <si>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</si>
  <si>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</si>
  <si>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</si>
  <si>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</si>
  <si>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</si>
  <si>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</si>
  <si>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</si>
  <si>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</si>
  <si>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</si>
  <si>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</si>
  <si>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</si>
  <si>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</si>
  <si>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</si>
  <si>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</si>
  <si>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</si>
  <si>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</si>
  <si>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</si>
  <si>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</si>
  <si>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</si>
  <si>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</si>
  <si>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</si>
  <si>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</si>
  <si>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</si>
  <si>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</si>
  <si>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</si>
  <si>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</si>
  <si>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</si>
  <si>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</si>
  <si>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</si>
  <si>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</si>
  <si>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</si>
  <si>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</si>
  <si>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</si>
  <si>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</si>
  <si>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</si>
  <si>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</si>
  <si>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</si>
  <si>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</si>
  <si>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</si>
  <si>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</si>
  <si>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</si>
  <si>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</si>
  <si>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</si>
  <si>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</si>
  <si>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</si>
  <si>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</si>
  <si>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</si>
  <si>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</si>
  <si>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</si>
  <si>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</si>
  <si>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</si>
  <si>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</si>
  <si>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</si>
  <si>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</si>
  <si>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</si>
  <si>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</si>
  <si>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</si>
  <si>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</si>
  <si>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</si>
  <si>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</si>
  <si>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</si>
  <si>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</si>
  <si>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</si>
  <si>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</si>
  <si>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</si>
  <si>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</si>
  <si>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</si>
  <si>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</si>
  <si>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</si>
  <si>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</si>
  <si>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</si>
  <si>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</si>
  <si>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</si>
  <si>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</si>
  <si>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</si>
  <si>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</si>
  <si>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</si>
  <si>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</si>
  <si>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</si>
  <si>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</si>
  <si>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</si>
  <si>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</si>
  <si>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</si>
  <si>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</si>
  <si>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</si>
  <si>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</si>
  <si>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</si>
  <si>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</si>
  <si>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</si>
  <si>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</si>
  <si>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</si>
  <si>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</si>
  <si>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</si>
  <si>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</si>
  <si>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</si>
  <si>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</si>
  <si>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</si>
  <si>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</si>
  <si>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</si>
  <si>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</si>
  <si>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</si>
  <si>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</si>
  <si>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</si>
  <si>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</si>
  <si>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</si>
  <si>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</si>
  <si>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</si>
  <si>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</si>
  <si>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</si>
  <si>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</si>
  <si>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</si>
  <si>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</si>
  <si>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</si>
  <si>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</si>
  <si>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</si>
  <si>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</si>
  <si>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</si>
  <si>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</si>
  <si>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</si>
  <si>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</si>
  <si>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</si>
  <si>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</si>
  <si>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</si>
  <si>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</si>
  <si>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</si>
  <si>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</si>
  <si>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</si>
  <si>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</si>
  <si>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</si>
  <si>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</si>
  <si>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</si>
  <si>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</si>
  <si>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</si>
  <si>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</si>
  <si>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</si>
  <si>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</si>
  <si>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</si>
  <si>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</si>
  <si>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</si>
  <si>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</si>
  <si>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</si>
  <si>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</si>
  <si>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</si>
  <si>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</si>
  <si>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</si>
  <si>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</si>
  <si>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</si>
  <si>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</si>
  <si>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</si>
  <si>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</si>
  <si>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</si>
  <si>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</si>
  <si>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</si>
  <si>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</si>
  <si>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</si>
  <si>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</si>
  <si>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</si>
  <si>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</si>
  <si>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</si>
  <si>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</si>
  <si>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</si>
  <si>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</si>
  <si>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</si>
  <si>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</si>
  <si>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</si>
  <si>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</si>
  <si>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</si>
  <si>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</si>
  <si>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</si>
  <si>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</si>
  <si>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</si>
  <si>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</si>
  <si>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</si>
  <si>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</si>
  <si>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</si>
  <si>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</si>
  <si>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</si>
  <si>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</si>
  <si>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</si>
  <si>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</si>
  <si>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</si>
  <si>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</si>
  <si>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</si>
  <si>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</si>
  <si>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</si>
  <si>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</si>
  <si>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</si>
  <si>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</si>
  <si>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</si>
  <si>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</si>
  <si>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</si>
  <si>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</si>
  <si>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</si>
  <si>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</si>
  <si>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</si>
  <si>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</si>
  <si>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</si>
  <si>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</si>
  <si>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</si>
  <si>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</si>
  <si>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</si>
  <si>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</si>
  <si>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</si>
  <si>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</si>
  <si>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</si>
  <si>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</si>
  <si>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</si>
  <si>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</si>
  <si>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</si>
  <si>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</si>
  <si>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</si>
  <si>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</si>
  <si>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</si>
  <si>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</si>
  <si>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</si>
  <si>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</si>
  <si>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</si>
  <si>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</si>
  <si>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</si>
  <si>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4205000000.000</t>
  </si>
  <si>
    <t>4.1.4 รายรับจากการขายสินทรัพย์ของแผ่นดิน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</si>
  <si>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</si>
  <si>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</si>
  <si>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</si>
  <si>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</si>
  <si>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</si>
  <si>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</si>
  <si>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</si>
  <si>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</si>
  <si>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</si>
  <si>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</si>
  <si>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</si>
  <si>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</si>
  <si>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</si>
  <si>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</si>
  <si>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</si>
  <si>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</si>
  <si>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</si>
  <si>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</si>
  <si>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</si>
  <si>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</si>
  <si>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</si>
  <si>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</si>
  <si>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</si>
  <si>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</si>
  <si>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</si>
  <si>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</si>
  <si>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</si>
  <si>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</si>
  <si>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</si>
  <si>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</si>
  <si>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</si>
  <si>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</si>
  <si>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</si>
  <si>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</si>
  <si>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</si>
  <si>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</si>
  <si>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</si>
  <si>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</si>
  <si>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</si>
  <si>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</si>
  <si>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</si>
  <si>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</si>
  <si>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</si>
  <si>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</si>
  <si>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</si>
  <si>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</si>
  <si>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</si>
  <si>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</si>
  <si>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</si>
  <si>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</si>
  <si>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</si>
  <si>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</si>
  <si>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</si>
  <si>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</si>
  <si>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</si>
  <si>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</si>
  <si>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</si>
  <si>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</si>
  <si>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</si>
  <si>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</si>
  <si>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</si>
  <si>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</si>
  <si>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</si>
  <si>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</si>
  <si>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</si>
  <si>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</si>
  <si>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</si>
  <si>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</si>
  <si>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</si>
  <si>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</si>
  <si>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</si>
  <si>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</si>
  <si>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</si>
  <si>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</si>
  <si>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</si>
  <si>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</si>
  <si>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</si>
  <si>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</si>
  <si>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</si>
  <si>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</si>
  <si>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</si>
  <si>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</si>
  <si>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</si>
  <si>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</si>
  <si>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</si>
  <si>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</si>
  <si>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</si>
  <si>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</si>
  <si>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</si>
  <si>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</si>
  <si>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</si>
  <si>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</si>
  <si>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</si>
  <si>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</si>
  <si>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</si>
  <si>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</si>
  <si>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</si>
  <si>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</si>
  <si>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</si>
  <si>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</si>
  <si>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</si>
  <si>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</si>
  <si>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</si>
  <si>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</si>
  <si>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</si>
  <si>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</si>
  <si>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</si>
  <si>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</si>
  <si>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</si>
  <si>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</si>
  <si>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</si>
  <si>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</si>
  <si>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</si>
  <si>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</si>
  <si>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</si>
  <si>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</si>
  <si>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</si>
  <si>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</si>
  <si>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</si>
  <si>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</si>
  <si>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</si>
  <si>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</si>
  <si>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</si>
  <si>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</si>
  <si>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</si>
  <si>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</si>
  <si>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</si>
  <si>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</si>
  <si>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</si>
  <si>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</si>
  <si>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</si>
  <si>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</si>
  <si>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</si>
  <si>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</si>
  <si>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</si>
  <si>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</si>
  <si>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</si>
  <si>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</si>
  <si>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</si>
  <si>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</si>
  <si>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</si>
  <si>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</si>
  <si>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</si>
  <si>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</si>
  <si>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</si>
  <si>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</si>
  <si>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</si>
  <si>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</si>
  <si>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</si>
  <si>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</si>
  <si>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</si>
  <si>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</si>
  <si>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</si>
  <si>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</si>
  <si>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</si>
  <si>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</si>
  <si>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</si>
  <si>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</si>
  <si>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</si>
  <si>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</si>
  <si>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</si>
  <si>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</si>
  <si>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</si>
  <si>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</si>
  <si>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</si>
  <si>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</si>
  <si>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</si>
  <si>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</si>
  <si>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</si>
  <si>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</si>
  <si>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</si>
  <si>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</si>
  <si>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</si>
  <si>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</si>
  <si>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</si>
  <si>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</si>
  <si>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</si>
  <si>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</si>
  <si>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</si>
  <si>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</si>
  <si>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</si>
  <si>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</si>
  <si>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</si>
  <si>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</si>
  <si>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</si>
  <si>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</si>
  <si>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</si>
  <si>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</si>
  <si>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</si>
  <si>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</si>
  <si>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</si>
  <si>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</si>
  <si>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</si>
  <si>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</si>
  <si>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</si>
  <si>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</si>
  <si>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</si>
  <si>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</si>
  <si>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</si>
  <si>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</si>
  <si>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</si>
  <si>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</si>
  <si>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</si>
  <si>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</si>
  <si>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</si>
  <si>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</si>
  <si>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</si>
  <si>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</si>
  <si>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</si>
  <si>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</si>
  <si>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</si>
  <si>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</si>
  <si>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</si>
  <si>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</si>
  <si>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</si>
  <si>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</si>
  <si>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</si>
  <si>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</si>
  <si>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</si>
  <si>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</si>
  <si>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</si>
  <si>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</si>
  <si>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</si>
  <si>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</si>
  <si>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</si>
  <si>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</si>
  <si>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</si>
  <si>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</si>
  <si>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</si>
  <si>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</si>
  <si>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</si>
  <si>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</si>
  <si>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</si>
  <si>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</si>
  <si>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</si>
  <si>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</si>
  <si>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</si>
  <si>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</si>
  <si>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</si>
  <si>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</si>
  <si>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</si>
  <si>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</si>
  <si>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</si>
  <si>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</si>
  <si>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</si>
  <si>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</si>
  <si>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05691 รพสต_โคกสี</t>
  </si>
  <si>
    <t>05692 รพสต_นาขาม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</si>
  <si>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</si>
  <si>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</si>
  <si>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</si>
  <si>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</si>
  <si>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</si>
  <si>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</si>
  <si>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</si>
  <si>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</si>
  <si>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</si>
  <si>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</si>
  <si>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</si>
  <si>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</si>
  <si>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</si>
  <si>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</si>
  <si>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</si>
  <si>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</si>
  <si>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</si>
  <si>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</si>
  <si>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</si>
  <si>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</si>
  <si>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</si>
  <si>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</si>
  <si>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</si>
  <si>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</si>
  <si>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</si>
  <si>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</si>
  <si>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</si>
  <si>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</si>
  <si>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</si>
  <si>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</si>
  <si>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</si>
  <si>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</si>
  <si>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</si>
  <si>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</si>
  <si>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</si>
  <si>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</si>
  <si>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</si>
  <si>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</si>
  <si>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</si>
  <si>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</si>
  <si>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</si>
  <si>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</si>
  <si>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</si>
  <si>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</si>
  <si>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</si>
  <si>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</si>
  <si>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</si>
  <si>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</si>
  <si>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</si>
  <si>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</si>
  <si>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</si>
  <si>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</si>
  <si>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 xml:space="preserve">สำหรับเดือน ตุลาคม  2564  ปีงบประมาณ 2565 (ข้อมูล ณ วันที่ 26 พฤศจิกายน 2564 เวลา 09.30 น.) 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</si>
  <si>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</si>
  <si>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</si>
  <si>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</si>
  <si>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</si>
  <si>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</si>
  <si>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</si>
  <si>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</si>
  <si>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</si>
  <si>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</si>
  <si>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</si>
  <si>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</si>
  <si>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</si>
  <si>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</si>
  <si>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</si>
  <si>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</si>
  <si>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</si>
  <si>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</si>
  <si>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</si>
  <si>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</si>
  <si>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23217 รพ_สต_ลาดกะเฌอ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</si>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</sst>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7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3" xfId="1" applyNumberFormat="1" applyFont="1" applyFill="1" applyBorder="1"/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43" fontId="11" fillId="20" borderId="0" xfId="1" applyFont="1" applyFill="1"/>
    <xf numFmtId="2" fontId="10" fillId="0" borderId="0" xfId="0" applyNumberFormat="1" applyFont="1" applyFill="1" applyBorder="1"/>
    <xf numFmtId="0" fontId="0" fillId="21" borderId="0" xfId="0" applyFill="1"/>
    <xf numFmtId="0" fontId="0" fillId="21" borderId="19" xfId="0" applyFill="1" applyBorder="1" applyAlignment="1">
      <alignment vertical="center"/>
    </xf>
    <xf numFmtId="0" fontId="0" fillId="21" borderId="20" xfId="0" applyFill="1" applyBorder="1" applyAlignment="1">
      <alignment vertical="center"/>
    </xf>
    <xf numFmtId="0" fontId="24" fillId="23" borderId="1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left" vertical="top"/>
    </xf>
    <xf numFmtId="0" fontId="25" fillId="25" borderId="18" xfId="0" applyFont="1" applyFill="1" applyBorder="1" applyAlignment="1">
      <alignment horizontal="left" vertical="top"/>
    </xf>
    <xf numFmtId="0" fontId="21" fillId="22" borderId="27" xfId="0" applyFont="1" applyFill="1" applyBorder="1" applyAlignment="1">
      <alignment horizontal="center" vertical="center"/>
    </xf>
    <xf numFmtId="0" fontId="0" fillId="21" borderId="28" xfId="0" applyFill="1" applyBorder="1"/>
    <xf numFmtId="0" fontId="0" fillId="21" borderId="29" xfId="0" applyFill="1" applyBorder="1"/>
    <xf numFmtId="0" fontId="23" fillId="21" borderId="30" xfId="0" applyFont="1" applyFill="1" applyBorder="1" applyAlignment="1">
      <alignment horizontal="left" vertical="center" wrapText="1"/>
    </xf>
    <xf numFmtId="0" fontId="0" fillId="21" borderId="31" xfId="0" applyFill="1" applyBorder="1"/>
    <xf numFmtId="0" fontId="24" fillId="23" borderId="30" xfId="0" applyFont="1" applyFill="1" applyBorder="1" applyAlignment="1">
      <alignment horizontal="center" vertical="center" wrapText="1"/>
    </xf>
    <xf numFmtId="17" fontId="24" fillId="23" borderId="32" xfId="0" applyNumberFormat="1" applyFont="1" applyFill="1" applyBorder="1" applyAlignment="1">
      <alignment horizontal="center" vertical="center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5" fillId="25" borderId="30" xfId="0" applyFont="1" applyFill="1" applyBorder="1" applyAlignment="1">
      <alignment horizontal="left" vertical="top"/>
    </xf>
    <xf numFmtId="0" fontId="26" fillId="25" borderId="32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5" borderId="34" xfId="7" applyFill="1" applyBorder="1" applyAlignment="1">
      <alignment horizontal="center" vertical="top"/>
    </xf>
    <xf numFmtId="0" fontId="26" fillId="25" borderId="36" xfId="7" applyFill="1" applyBorder="1" applyAlignment="1">
      <alignment horizontal="center" vertical="top"/>
    </xf>
    <xf numFmtId="0" fontId="26" fillId="24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vertical="top" wrapText="1"/>
    </xf>
    <xf numFmtId="0" fontId="25" fillId="25" borderId="20" xfId="0" applyFont="1" applyFill="1" applyBorder="1" applyAlignment="1">
      <alignment vertical="top" wrapText="1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3" fillId="21" borderId="19" xfId="0" applyFont="1" applyFill="1" applyBorder="1" applyAlignment="1">
      <alignment horizontal="left" vertical="center" wrapText="1"/>
    </xf>
    <xf numFmtId="0" fontId="23" fillId="21" borderId="20" xfId="0" applyFont="1" applyFill="1" applyBorder="1" applyAlignment="1">
      <alignment horizontal="left" vertical="center" wrapText="1"/>
    </xf>
    <xf numFmtId="0" fontId="24" fillId="23" borderId="19" xfId="0" applyFont="1" applyFill="1" applyBorder="1" applyAlignment="1">
      <alignment horizontal="center" vertical="center" wrapText="1"/>
    </xf>
    <xf numFmtId="0" fontId="24" fillId="23" borderId="20" xfId="0" applyFont="1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vertical="center" wrapText="1"/>
    </xf>
    <xf numFmtId="0" fontId="22" fillId="21" borderId="43" xfId="0" applyFont="1" applyFill="1" applyBorder="1" applyAlignment="1">
      <alignment vertical="center" wrapText="1"/>
    </xf>
    <xf numFmtId="0" fontId="22" fillId="21" borderId="44" xfId="0" applyFont="1" applyFill="1" applyBorder="1" applyAlignment="1">
      <alignment vertical="center" wrapText="1"/>
    </xf>
    <xf numFmtId="0" fontId="25" fillId="25" borderId="33" xfId="0" applyFont="1" applyFill="1" applyBorder="1" applyAlignment="1">
      <alignment horizontal="left" vertical="top"/>
    </xf>
    <xf numFmtId="0" fontId="25" fillId="25" borderId="35" xfId="0" applyFont="1" applyFill="1" applyBorder="1" applyAlignment="1">
      <alignment horizontal="left" vertical="top"/>
    </xf>
    <xf numFmtId="0" fontId="25" fillId="25" borderId="23" xfId="0" applyFont="1" applyFill="1" applyBorder="1" applyAlignment="1">
      <alignment vertical="top" wrapText="1"/>
    </xf>
    <xf numFmtId="0" fontId="25" fillId="25" borderId="24" xfId="0" applyFont="1" applyFill="1" applyBorder="1" applyAlignment="1">
      <alignment vertical="top" wrapText="1"/>
    </xf>
    <xf numFmtId="0" fontId="25" fillId="25" borderId="25" xfId="0" applyFont="1" applyFill="1" applyBorder="1" applyAlignment="1">
      <alignment vertical="top" wrapText="1"/>
    </xf>
    <xf numFmtId="0" fontId="25" fillId="25" borderId="26" xfId="0" applyFont="1" applyFill="1" applyBorder="1" applyAlignment="1">
      <alignment vertical="top" wrapText="1"/>
    </xf>
    <xf numFmtId="0" fontId="25" fillId="25" borderId="21" xfId="0" applyFont="1" applyFill="1" applyBorder="1" applyAlignment="1">
      <alignment horizontal="left" vertical="top"/>
    </xf>
    <xf numFmtId="0" fontId="25" fillId="25" borderId="22" xfId="0" applyFont="1" applyFill="1" applyBorder="1" applyAlignment="1">
      <alignment horizontal="left" vertical="top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4" borderId="37" xfId="0" applyFont="1" applyFill="1" applyBorder="1" applyAlignment="1">
      <alignment horizontal="left" vertical="top"/>
    </xf>
    <xf numFmtId="0" fontId="25" fillId="24" borderId="38" xfId="0" applyFont="1" applyFill="1" applyBorder="1" applyAlignment="1">
      <alignment vertical="top" wrapText="1"/>
    </xf>
    <xf numFmtId="0" fontId="25" fillId="24" borderId="39" xfId="0" applyFont="1" applyFill="1" applyBorder="1" applyAlignment="1">
      <alignment vertical="top" wrapText="1"/>
    </xf>
    <xf numFmtId="0" fontId="25" fillId="24" borderId="40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ตุลาคม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4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127392"/>
        <c:axId val="-637126304"/>
      </c:barChart>
      <c:catAx>
        <c:axId val="-6371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637126304"/>
        <c:crosses val="autoZero"/>
        <c:auto val="1"/>
        <c:lblAlgn val="ctr"/>
        <c:lblOffset val="100"/>
        <c:noMultiLvlLbl val="0"/>
      </c:catAx>
      <c:valAx>
        <c:axId val="-637126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6371273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opLeftCell="K1" zoomScale="94" zoomScaleNormal="94" workbookViewId="0">
      <selection sqref="A1:AC1048576"/>
    </sheetView>
  </sheetViews>
  <sheetFormatPr defaultRowHeight="13.8" x14ac:dyDescent="0.25"/>
  <cols>
    <col min="1" max="1" width="26.3984375" bestFit="1" customWidth="1"/>
  </cols>
  <sheetData>
    <row r="1" spans="1:29" x14ac:dyDescent="0.25">
      <c r="A1" t="s">
        <v>2456</v>
      </c>
      <c r="B1" t="s">
        <v>2457</v>
      </c>
      <c r="C1" t="s">
        <v>2458</v>
      </c>
      <c r="D1" t="s">
        <v>2459</v>
      </c>
      <c r="E1" t="s">
        <v>2460</v>
      </c>
      <c r="F1" t="s">
        <v>2461</v>
      </c>
      <c r="G1" t="s">
        <v>2462</v>
      </c>
      <c r="H1" t="s">
        <v>2463</v>
      </c>
      <c r="I1" t="s">
        <v>2464</v>
      </c>
      <c r="J1" t="s">
        <v>2465</v>
      </c>
      <c r="K1" t="s">
        <v>2466</v>
      </c>
      <c r="L1" t="s">
        <v>2467</v>
      </c>
      <c r="M1" t="s">
        <v>2468</v>
      </c>
      <c r="N1" t="s">
        <v>2469</v>
      </c>
      <c r="O1" t="s">
        <v>2470</v>
      </c>
      <c r="P1" t="s">
        <v>2471</v>
      </c>
      <c r="Q1" t="s">
        <v>2472</v>
      </c>
      <c r="R1" t="s">
        <v>2473</v>
      </c>
      <c r="S1" t="s">
        <v>2474</v>
      </c>
      <c r="T1" t="s">
        <v>2475</v>
      </c>
      <c r="U1" t="s">
        <v>2476</v>
      </c>
      <c r="V1" t="s">
        <v>2477</v>
      </c>
      <c r="W1" t="s">
        <v>2479</v>
      </c>
      <c r="X1" t="s">
        <v>2480</v>
      </c>
      <c r="Y1" t="s">
        <v>2481</v>
      </c>
      <c r="Z1" t="s">
        <v>2482</v>
      </c>
      <c r="AA1" t="s">
        <v>2484</v>
      </c>
      <c r="AB1" t="s">
        <v>2485</v>
      </c>
      <c r="AC1" t="s">
        <v>2488</v>
      </c>
    </row>
    <row r="2" spans="1:29" x14ac:dyDescent="0.25">
      <c r="A2" t="s">
        <v>2489</v>
      </c>
      <c r="B2" t="s">
        <v>2490</v>
      </c>
      <c r="C2" t="s">
        <v>2491</v>
      </c>
      <c r="D2" t="s">
        <v>2492</v>
      </c>
      <c r="E2" t="s">
        <v>2493</v>
      </c>
      <c r="F2" t="s">
        <v>2494</v>
      </c>
      <c r="G2" t="s">
        <v>2495</v>
      </c>
      <c r="H2" t="s">
        <v>2496</v>
      </c>
      <c r="I2" t="s">
        <v>2497</v>
      </c>
      <c r="J2" t="s">
        <v>2498</v>
      </c>
      <c r="K2" t="s">
        <v>2499</v>
      </c>
      <c r="L2" t="s">
        <v>2500</v>
      </c>
      <c r="M2" t="s">
        <v>2501</v>
      </c>
      <c r="N2" t="s">
        <v>2502</v>
      </c>
      <c r="O2" t="s">
        <v>2503</v>
      </c>
      <c r="P2" t="s">
        <v>2504</v>
      </c>
      <c r="Q2" t="s">
        <v>2505</v>
      </c>
      <c r="R2" t="s">
        <v>2506</v>
      </c>
      <c r="S2" t="s">
        <v>2507</v>
      </c>
      <c r="T2" t="s">
        <v>2508</v>
      </c>
      <c r="U2" t="s">
        <v>2509</v>
      </c>
      <c r="V2" t="s">
        <v>2510</v>
      </c>
      <c r="W2" t="s">
        <v>2512</v>
      </c>
      <c r="X2" t="s">
        <v>2513</v>
      </c>
      <c r="Y2" t="s">
        <v>2514</v>
      </c>
      <c r="Z2" t="s">
        <v>2515</v>
      </c>
      <c r="AA2" t="s">
        <v>2517</v>
      </c>
      <c r="AB2" t="s">
        <v>2518</v>
      </c>
      <c r="AC2" t="s">
        <v>2521</v>
      </c>
    </row>
    <row r="3" spans="1:29" x14ac:dyDescent="0.25">
      <c r="A3" t="s">
        <v>2522</v>
      </c>
      <c r="B3">
        <v>32981041.68</v>
      </c>
      <c r="C3">
        <v>4968930.1900000004</v>
      </c>
      <c r="D3">
        <v>4742707.55</v>
      </c>
      <c r="E3">
        <v>21469</v>
      </c>
      <c r="F3">
        <v>66020238.07</v>
      </c>
      <c r="G3">
        <v>31287016.82</v>
      </c>
      <c r="H3">
        <v>74000</v>
      </c>
      <c r="I3">
        <v>122934</v>
      </c>
      <c r="J3">
        <v>1336.8</v>
      </c>
      <c r="K3">
        <v>271320</v>
      </c>
      <c r="L3">
        <v>4344.8500000000004</v>
      </c>
      <c r="M3">
        <v>14052044.17</v>
      </c>
      <c r="N3">
        <v>12965817.41</v>
      </c>
      <c r="O3">
        <v>-8344500.6100000003</v>
      </c>
      <c r="P3">
        <v>1462467.19</v>
      </c>
      <c r="Q3">
        <v>3359371.38</v>
      </c>
      <c r="R3">
        <v>118185965.23999999</v>
      </c>
      <c r="S3">
        <v>294</v>
      </c>
      <c r="T3">
        <v>3473062.21</v>
      </c>
      <c r="U3">
        <v>143000</v>
      </c>
      <c r="V3">
        <v>2331.69</v>
      </c>
      <c r="W3">
        <v>6046050.0700000003</v>
      </c>
      <c r="X3">
        <v>172481.71</v>
      </c>
      <c r="Y3">
        <v>7996883.4400000004</v>
      </c>
      <c r="Z3">
        <v>37818</v>
      </c>
      <c r="AA3">
        <v>3074473.6</v>
      </c>
      <c r="AB3">
        <v>1116262.3500000001</v>
      </c>
      <c r="AC3">
        <v>14108</v>
      </c>
    </row>
    <row r="4" spans="1:29" x14ac:dyDescent="0.25">
      <c r="A4" t="s">
        <v>2523</v>
      </c>
      <c r="B4">
        <v>70942.17</v>
      </c>
      <c r="F4">
        <v>1124683</v>
      </c>
      <c r="G4">
        <v>262.18</v>
      </c>
      <c r="Q4">
        <v>-1659785.21</v>
      </c>
      <c r="R4">
        <v>2794467.22</v>
      </c>
      <c r="T4">
        <v>2260</v>
      </c>
      <c r="W4">
        <v>55920</v>
      </c>
      <c r="X4">
        <v>66528</v>
      </c>
      <c r="Y4">
        <v>66480</v>
      </c>
      <c r="AA4">
        <v>2260</v>
      </c>
      <c r="AB4">
        <v>5322.66</v>
      </c>
    </row>
    <row r="5" spans="1:29" x14ac:dyDescent="0.25">
      <c r="A5" t="s">
        <v>2524</v>
      </c>
      <c r="B5">
        <v>227274.16</v>
      </c>
      <c r="D5">
        <v>2980</v>
      </c>
      <c r="F5">
        <v>1856981.03</v>
      </c>
      <c r="G5">
        <v>77286</v>
      </c>
      <c r="L5">
        <v>4344.8500000000004</v>
      </c>
      <c r="N5">
        <v>12728156.58</v>
      </c>
      <c r="O5">
        <v>-8345051.6100000003</v>
      </c>
      <c r="Q5">
        <v>-2222928.63</v>
      </c>
      <c r="W5">
        <v>151110</v>
      </c>
      <c r="Y5">
        <v>151110</v>
      </c>
    </row>
    <row r="6" spans="1:29" x14ac:dyDescent="0.25">
      <c r="A6" t="s">
        <v>2525</v>
      </c>
      <c r="B6">
        <v>18369.79</v>
      </c>
      <c r="D6">
        <v>3640</v>
      </c>
      <c r="F6">
        <v>2538220.38</v>
      </c>
      <c r="G6">
        <v>21977.21</v>
      </c>
      <c r="N6">
        <v>39151</v>
      </c>
      <c r="Q6">
        <v>1714351.49</v>
      </c>
      <c r="R6">
        <v>840540.25</v>
      </c>
      <c r="V6">
        <v>22.96</v>
      </c>
      <c r="W6">
        <v>105313.5</v>
      </c>
      <c r="Y6">
        <v>105313.5</v>
      </c>
      <c r="AB6">
        <v>11858.32</v>
      </c>
    </row>
    <row r="7" spans="1:29" x14ac:dyDescent="0.25">
      <c r="A7" t="s">
        <v>2526</v>
      </c>
      <c r="B7">
        <v>323.25</v>
      </c>
      <c r="F7">
        <v>430727.51</v>
      </c>
      <c r="G7">
        <v>3</v>
      </c>
      <c r="M7">
        <v>13200</v>
      </c>
      <c r="Q7">
        <v>-1704605.67</v>
      </c>
      <c r="R7">
        <v>2129382.7599999998</v>
      </c>
      <c r="X7">
        <v>42600</v>
      </c>
      <c r="Y7">
        <v>42600</v>
      </c>
      <c r="AB7">
        <v>6923.33</v>
      </c>
    </row>
    <row r="8" spans="1:29" x14ac:dyDescent="0.25">
      <c r="A8" t="s">
        <v>2527</v>
      </c>
      <c r="B8">
        <v>19.32</v>
      </c>
      <c r="F8">
        <v>5069300</v>
      </c>
      <c r="G8">
        <v>-12191.31</v>
      </c>
      <c r="N8">
        <v>6</v>
      </c>
      <c r="P8">
        <v>-199699.61</v>
      </c>
      <c r="Q8">
        <v>5274593.1500000004</v>
      </c>
      <c r="W8">
        <v>130295.5</v>
      </c>
      <c r="X8">
        <v>44000</v>
      </c>
      <c r="Y8">
        <v>130295.5</v>
      </c>
      <c r="AB8">
        <v>17771.53</v>
      </c>
    </row>
    <row r="10" spans="1:29" x14ac:dyDescent="0.25">
      <c r="A10" t="s">
        <v>179</v>
      </c>
      <c r="B10">
        <v>1581758.84</v>
      </c>
      <c r="C10">
        <v>51670</v>
      </c>
      <c r="D10">
        <v>193002.78</v>
      </c>
      <c r="F10">
        <v>239917.58</v>
      </c>
      <c r="G10">
        <v>475009.18</v>
      </c>
      <c r="M10">
        <v>428568</v>
      </c>
      <c r="N10">
        <v>1668.08</v>
      </c>
      <c r="Q10">
        <v>-518828.81</v>
      </c>
      <c r="R10">
        <v>2551638.71</v>
      </c>
      <c r="T10">
        <v>298941.65000000002</v>
      </c>
      <c r="W10">
        <v>191555.4</v>
      </c>
      <c r="Y10">
        <v>219476.4</v>
      </c>
      <c r="AA10">
        <v>158398.07999999999</v>
      </c>
      <c r="AB10">
        <v>34310.17</v>
      </c>
    </row>
    <row r="11" spans="1:29" x14ac:dyDescent="0.25">
      <c r="A11" t="s">
        <v>181</v>
      </c>
      <c r="B11">
        <v>909764.38</v>
      </c>
      <c r="C11">
        <v>0</v>
      </c>
      <c r="D11">
        <v>242959.32</v>
      </c>
      <c r="F11">
        <v>2010345.1</v>
      </c>
      <c r="G11">
        <v>939693.55</v>
      </c>
      <c r="M11">
        <v>156459</v>
      </c>
      <c r="N11">
        <v>336.44</v>
      </c>
      <c r="Q11">
        <v>1710583.82</v>
      </c>
      <c r="R11">
        <v>2241809.08</v>
      </c>
      <c r="T11">
        <v>120618.79</v>
      </c>
      <c r="U11">
        <v>36000</v>
      </c>
      <c r="W11">
        <v>105640</v>
      </c>
      <c r="Y11">
        <v>130267</v>
      </c>
      <c r="AA11">
        <v>100001.96</v>
      </c>
      <c r="AB11">
        <v>38415.82</v>
      </c>
    </row>
    <row r="12" spans="1:29" x14ac:dyDescent="0.25">
      <c r="A12" t="s">
        <v>183</v>
      </c>
      <c r="B12">
        <v>775425.33</v>
      </c>
      <c r="C12">
        <v>340654.64</v>
      </c>
      <c r="D12">
        <v>45206.65</v>
      </c>
      <c r="F12">
        <v>998306.74</v>
      </c>
      <c r="G12">
        <v>653742.31999999995</v>
      </c>
      <c r="I12">
        <v>0</v>
      </c>
      <c r="M12">
        <v>675656.29</v>
      </c>
      <c r="N12">
        <v>6.03</v>
      </c>
      <c r="Q12">
        <v>3326634.76</v>
      </c>
      <c r="R12">
        <v>-1390481.55</v>
      </c>
      <c r="T12">
        <v>333576.7</v>
      </c>
      <c r="W12">
        <v>123960</v>
      </c>
      <c r="Y12">
        <v>144860</v>
      </c>
      <c r="Z12">
        <v>1698</v>
      </c>
      <c r="AA12">
        <v>56958.79</v>
      </c>
      <c r="AB12">
        <v>25699.759999999998</v>
      </c>
    </row>
    <row r="13" spans="1:29" x14ac:dyDescent="0.25">
      <c r="A13" t="s">
        <v>185</v>
      </c>
      <c r="B13">
        <v>1296177.82</v>
      </c>
      <c r="C13">
        <v>23373.19</v>
      </c>
      <c r="D13">
        <v>57919.75</v>
      </c>
      <c r="F13">
        <v>311696.34999999998</v>
      </c>
      <c r="G13">
        <v>478831.51</v>
      </c>
      <c r="I13">
        <v>0</v>
      </c>
      <c r="M13">
        <v>168653.59</v>
      </c>
      <c r="N13">
        <v>-1299.8599999999999</v>
      </c>
      <c r="Q13">
        <v>-35303.440000000002</v>
      </c>
      <c r="R13">
        <v>1997230.39</v>
      </c>
      <c r="T13">
        <v>103377.17</v>
      </c>
      <c r="W13">
        <v>102946.9</v>
      </c>
      <c r="Y13">
        <v>141266.9</v>
      </c>
      <c r="AA13">
        <v>32569.53</v>
      </c>
      <c r="AB13">
        <v>32223.93</v>
      </c>
    </row>
    <row r="14" spans="1:29" x14ac:dyDescent="0.25">
      <c r="A14" t="s">
        <v>187</v>
      </c>
      <c r="B14">
        <v>996472.75</v>
      </c>
      <c r="C14">
        <v>63822.77</v>
      </c>
      <c r="D14">
        <v>61264.7</v>
      </c>
      <c r="F14">
        <v>433292.25</v>
      </c>
      <c r="G14">
        <v>286668.33</v>
      </c>
      <c r="I14">
        <v>0</v>
      </c>
      <c r="M14">
        <v>391987.12</v>
      </c>
      <c r="N14">
        <v>1476</v>
      </c>
      <c r="Q14">
        <v>-1137824.44</v>
      </c>
      <c r="R14">
        <v>2502473.91</v>
      </c>
      <c r="T14">
        <v>163952.48000000001</v>
      </c>
      <c r="U14">
        <v>49230</v>
      </c>
      <c r="W14">
        <v>164818.6</v>
      </c>
      <c r="Y14">
        <v>228536.6</v>
      </c>
      <c r="AA14">
        <v>52209.65</v>
      </c>
      <c r="AB14">
        <v>18846.62</v>
      </c>
    </row>
    <row r="15" spans="1:29" x14ac:dyDescent="0.25">
      <c r="A15" t="s">
        <v>189</v>
      </c>
      <c r="B15">
        <v>839427.24</v>
      </c>
      <c r="C15">
        <v>20857</v>
      </c>
      <c r="D15">
        <v>304516.26</v>
      </c>
      <c r="F15">
        <v>202567.8</v>
      </c>
      <c r="G15">
        <v>806376.91</v>
      </c>
      <c r="M15">
        <v>147896.76999999999</v>
      </c>
      <c r="N15">
        <v>14279.11</v>
      </c>
      <c r="Q15">
        <v>-414261.98</v>
      </c>
      <c r="R15">
        <v>2525004.41</v>
      </c>
      <c r="T15">
        <v>35932.5</v>
      </c>
      <c r="W15">
        <v>160851.9</v>
      </c>
      <c r="Y15">
        <v>183321.9</v>
      </c>
      <c r="Z15">
        <v>35520</v>
      </c>
      <c r="AA15">
        <v>50688.61</v>
      </c>
      <c r="AB15">
        <v>31462.46</v>
      </c>
    </row>
    <row r="16" spans="1:29" x14ac:dyDescent="0.25">
      <c r="A16" t="s">
        <v>191</v>
      </c>
      <c r="B16">
        <v>341564.63</v>
      </c>
      <c r="C16">
        <v>27900</v>
      </c>
      <c r="D16">
        <v>51247.96</v>
      </c>
      <c r="F16">
        <v>228454.13</v>
      </c>
      <c r="G16">
        <v>767987.61</v>
      </c>
      <c r="M16">
        <v>60000</v>
      </c>
      <c r="N16">
        <v>186.72</v>
      </c>
      <c r="Q16">
        <v>-3243841.13</v>
      </c>
      <c r="R16">
        <v>4613167.97</v>
      </c>
      <c r="T16">
        <v>35382.879999999997</v>
      </c>
      <c r="Y16">
        <v>297</v>
      </c>
      <c r="AA16">
        <v>47445.11</v>
      </c>
    </row>
    <row r="17" spans="1:28" x14ac:dyDescent="0.25">
      <c r="A17" t="s">
        <v>193</v>
      </c>
      <c r="B17">
        <v>547282.18999999994</v>
      </c>
      <c r="C17">
        <v>1121.53</v>
      </c>
      <c r="D17">
        <v>207004.12</v>
      </c>
      <c r="F17">
        <v>1634131.71</v>
      </c>
      <c r="G17">
        <v>712641.67</v>
      </c>
      <c r="M17">
        <v>289428.36</v>
      </c>
      <c r="N17">
        <v>10762</v>
      </c>
      <c r="Q17">
        <v>-15012.72</v>
      </c>
      <c r="R17">
        <v>2841083.43</v>
      </c>
      <c r="T17">
        <v>56238</v>
      </c>
      <c r="W17">
        <v>99970</v>
      </c>
      <c r="Y17">
        <v>141889</v>
      </c>
      <c r="AA17">
        <v>32450</v>
      </c>
      <c r="AB17">
        <v>12348.85</v>
      </c>
    </row>
    <row r="18" spans="1:28" x14ac:dyDescent="0.25">
      <c r="A18" t="s">
        <v>195</v>
      </c>
      <c r="B18">
        <v>645994.73</v>
      </c>
      <c r="C18">
        <v>0</v>
      </c>
      <c r="D18">
        <v>42970.21</v>
      </c>
      <c r="F18">
        <v>2702656.62</v>
      </c>
      <c r="G18">
        <v>131697.29</v>
      </c>
      <c r="M18">
        <v>373112.61</v>
      </c>
      <c r="N18">
        <v>840.4</v>
      </c>
      <c r="P18">
        <v>2424646.83</v>
      </c>
      <c r="R18">
        <v>675062.61</v>
      </c>
      <c r="T18">
        <v>4110</v>
      </c>
      <c r="W18">
        <v>92140</v>
      </c>
      <c r="Y18">
        <v>111349</v>
      </c>
      <c r="AA18">
        <v>15796.93</v>
      </c>
      <c r="AB18">
        <v>22958.11</v>
      </c>
    </row>
    <row r="19" spans="1:28" x14ac:dyDescent="0.25">
      <c r="A19" t="s">
        <v>197</v>
      </c>
      <c r="B19">
        <v>508253.42</v>
      </c>
      <c r="C19">
        <v>100891.87</v>
      </c>
      <c r="D19">
        <v>146122.95000000001</v>
      </c>
      <c r="F19">
        <v>217640.31</v>
      </c>
      <c r="G19">
        <v>599935.31999999995</v>
      </c>
      <c r="I19">
        <v>0</v>
      </c>
      <c r="M19">
        <v>136877.81</v>
      </c>
      <c r="N19">
        <v>3205.69</v>
      </c>
      <c r="Q19">
        <v>-271654.02</v>
      </c>
      <c r="R19">
        <v>1767990.24</v>
      </c>
      <c r="T19">
        <v>75085.41</v>
      </c>
      <c r="W19">
        <v>134000</v>
      </c>
      <c r="Y19">
        <v>155500</v>
      </c>
      <c r="AA19">
        <v>102444.34</v>
      </c>
      <c r="AB19">
        <v>17739.240000000002</v>
      </c>
    </row>
    <row r="20" spans="1:28" x14ac:dyDescent="0.25">
      <c r="A20" t="s">
        <v>199</v>
      </c>
      <c r="B20">
        <v>427379.78</v>
      </c>
      <c r="C20">
        <v>0</v>
      </c>
      <c r="D20">
        <v>111357.26</v>
      </c>
      <c r="F20">
        <v>3690367.91</v>
      </c>
      <c r="G20">
        <v>935278.79</v>
      </c>
      <c r="I20">
        <v>-6000</v>
      </c>
      <c r="M20">
        <v>895852.65</v>
      </c>
      <c r="N20">
        <v>17006.060000000001</v>
      </c>
      <c r="P20">
        <v>3333463.4</v>
      </c>
      <c r="Q20">
        <v>750</v>
      </c>
      <c r="R20">
        <v>938360.62</v>
      </c>
      <c r="T20">
        <v>1760</v>
      </c>
      <c r="W20">
        <v>10227.1</v>
      </c>
      <c r="Y20">
        <v>23925.1</v>
      </c>
      <c r="AA20">
        <v>3742.29</v>
      </c>
    </row>
    <row r="21" spans="1:28" x14ac:dyDescent="0.25">
      <c r="A21" t="s">
        <v>201</v>
      </c>
      <c r="B21">
        <v>559059.93000000005</v>
      </c>
      <c r="C21">
        <v>0</v>
      </c>
      <c r="D21">
        <v>75415.62</v>
      </c>
      <c r="F21">
        <v>269538.90999999997</v>
      </c>
      <c r="G21">
        <v>844283.27</v>
      </c>
      <c r="M21">
        <v>80600</v>
      </c>
      <c r="N21">
        <v>2725.98</v>
      </c>
      <c r="Q21">
        <v>773400.78</v>
      </c>
      <c r="R21">
        <v>909939.73</v>
      </c>
      <c r="T21">
        <v>5121.3900000000003</v>
      </c>
      <c r="W21">
        <v>144730</v>
      </c>
      <c r="Y21">
        <v>214619</v>
      </c>
      <c r="AA21">
        <v>4756.3900000000003</v>
      </c>
      <c r="AB21">
        <v>20164.759999999998</v>
      </c>
    </row>
    <row r="22" spans="1:28" x14ac:dyDescent="0.25">
      <c r="A22" t="s">
        <v>203</v>
      </c>
      <c r="B22">
        <v>741357</v>
      </c>
      <c r="C22">
        <v>218928</v>
      </c>
      <c r="D22">
        <v>734329.85</v>
      </c>
      <c r="F22">
        <v>690294.72</v>
      </c>
      <c r="G22">
        <v>484547.43</v>
      </c>
      <c r="M22">
        <v>772385</v>
      </c>
      <c r="N22">
        <v>-508.42</v>
      </c>
      <c r="Q22">
        <v>404490.34</v>
      </c>
      <c r="R22">
        <v>1741975.93</v>
      </c>
      <c r="T22">
        <v>180508.02</v>
      </c>
      <c r="U22">
        <v>-20280</v>
      </c>
      <c r="W22">
        <v>116280</v>
      </c>
      <c r="Y22">
        <v>138648</v>
      </c>
      <c r="AA22">
        <v>219411.6</v>
      </c>
      <c r="AB22">
        <v>11994.27</v>
      </c>
    </row>
    <row r="23" spans="1:28" x14ac:dyDescent="0.25">
      <c r="A23" t="s">
        <v>205</v>
      </c>
      <c r="B23">
        <v>511046.87</v>
      </c>
      <c r="C23">
        <v>20263.34</v>
      </c>
      <c r="D23">
        <v>287790.11</v>
      </c>
      <c r="F23">
        <v>1783836.57</v>
      </c>
      <c r="G23">
        <v>490407.87</v>
      </c>
      <c r="M23">
        <v>222183.43</v>
      </c>
      <c r="N23">
        <v>118.32</v>
      </c>
      <c r="Q23">
        <v>850249.28</v>
      </c>
      <c r="R23">
        <v>2083742</v>
      </c>
      <c r="T23">
        <v>134857.01999999999</v>
      </c>
      <c r="W23">
        <v>71710</v>
      </c>
      <c r="Y23">
        <v>200128</v>
      </c>
      <c r="AA23">
        <v>40096</v>
      </c>
      <c r="AB23">
        <v>24291.29</v>
      </c>
    </row>
    <row r="24" spans="1:28" x14ac:dyDescent="0.25">
      <c r="A24" t="s">
        <v>210</v>
      </c>
      <c r="B24">
        <v>91117.68</v>
      </c>
      <c r="C24">
        <v>0</v>
      </c>
      <c r="D24">
        <v>24915.29</v>
      </c>
      <c r="F24">
        <v>161872.38</v>
      </c>
      <c r="G24">
        <v>83397.02</v>
      </c>
      <c r="J24">
        <v>380</v>
      </c>
      <c r="P24">
        <v>-183930.23999999999</v>
      </c>
      <c r="Q24">
        <v>654578</v>
      </c>
      <c r="T24">
        <v>55765.36</v>
      </c>
      <c r="W24">
        <v>156604</v>
      </c>
      <c r="Y24">
        <v>156604</v>
      </c>
      <c r="AA24">
        <v>156073</v>
      </c>
      <c r="AB24">
        <v>9417.75</v>
      </c>
    </row>
    <row r="25" spans="1:28" x14ac:dyDescent="0.25">
      <c r="A25" t="s">
        <v>211</v>
      </c>
      <c r="B25">
        <v>292740.01</v>
      </c>
      <c r="C25">
        <v>68970</v>
      </c>
      <c r="D25">
        <v>-73992.19</v>
      </c>
      <c r="F25">
        <v>968348.36</v>
      </c>
      <c r="G25">
        <v>1414027.14</v>
      </c>
      <c r="N25">
        <v>-1201.3599999999999</v>
      </c>
      <c r="P25">
        <v>-160236.91</v>
      </c>
      <c r="Q25">
        <v>2645305.21</v>
      </c>
      <c r="T25">
        <v>328623.75</v>
      </c>
      <c r="Y25">
        <v>24541.37</v>
      </c>
      <c r="AA25">
        <v>110706</v>
      </c>
    </row>
    <row r="26" spans="1:28" x14ac:dyDescent="0.25">
      <c r="A26" t="s">
        <v>212</v>
      </c>
      <c r="B26">
        <v>109685.27</v>
      </c>
      <c r="C26">
        <v>1902987</v>
      </c>
      <c r="D26">
        <v>10889</v>
      </c>
      <c r="F26">
        <v>348579.88</v>
      </c>
      <c r="G26">
        <v>2091574.77</v>
      </c>
      <c r="M26">
        <v>232636</v>
      </c>
      <c r="N26">
        <v>54878.58</v>
      </c>
      <c r="Q26">
        <v>2356065.7799999998</v>
      </c>
      <c r="R26">
        <v>1839928.23</v>
      </c>
      <c r="T26">
        <v>1000</v>
      </c>
      <c r="AA26">
        <v>20792.669999999998</v>
      </c>
    </row>
    <row r="27" spans="1:28" x14ac:dyDescent="0.25">
      <c r="A27" t="s">
        <v>213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N27">
        <v>1232</v>
      </c>
      <c r="Q27">
        <v>-216749.42</v>
      </c>
      <c r="R27">
        <v>3263098.4</v>
      </c>
      <c r="S27">
        <v>294</v>
      </c>
      <c r="T27">
        <v>60528</v>
      </c>
      <c r="W27">
        <v>120010</v>
      </c>
      <c r="Y27">
        <v>170270</v>
      </c>
      <c r="AA27">
        <v>62221</v>
      </c>
      <c r="AB27">
        <v>17983.599999999999</v>
      </c>
    </row>
    <row r="28" spans="1:28" x14ac:dyDescent="0.25">
      <c r="A28" t="s">
        <v>214</v>
      </c>
      <c r="B28">
        <v>99515.66</v>
      </c>
      <c r="C28">
        <v>0</v>
      </c>
      <c r="D28">
        <v>2715.49</v>
      </c>
      <c r="F28">
        <v>2085161.26</v>
      </c>
      <c r="G28">
        <v>256944.88</v>
      </c>
      <c r="N28">
        <v>936</v>
      </c>
      <c r="Q28">
        <v>-567793.26</v>
      </c>
      <c r="R28">
        <v>3122820.6</v>
      </c>
      <c r="T28">
        <v>27791.96</v>
      </c>
      <c r="W28">
        <v>65440</v>
      </c>
      <c r="Y28">
        <v>105702</v>
      </c>
      <c r="AA28">
        <v>63175.55</v>
      </c>
      <c r="AB28">
        <v>26230.46</v>
      </c>
    </row>
    <row r="29" spans="1:28" x14ac:dyDescent="0.25">
      <c r="A29" t="s">
        <v>215</v>
      </c>
      <c r="B29">
        <v>333472.01</v>
      </c>
      <c r="C29">
        <v>0</v>
      </c>
      <c r="D29">
        <v>4948.47</v>
      </c>
      <c r="F29">
        <v>1114433.3799999999</v>
      </c>
      <c r="G29">
        <v>963131.35</v>
      </c>
      <c r="M29">
        <v>268675</v>
      </c>
      <c r="N29">
        <v>2552</v>
      </c>
      <c r="Q29">
        <v>2155793.19</v>
      </c>
      <c r="T29">
        <v>16816.669999999998</v>
      </c>
      <c r="W29">
        <v>57170</v>
      </c>
      <c r="X29">
        <v>1500</v>
      </c>
      <c r="Y29">
        <v>58670</v>
      </c>
      <c r="AA29">
        <v>18487.38</v>
      </c>
      <c r="AB29">
        <v>9364.27</v>
      </c>
    </row>
    <row r="30" spans="1:28" x14ac:dyDescent="0.25">
      <c r="A30" t="s">
        <v>216</v>
      </c>
      <c r="B30">
        <v>259719.73</v>
      </c>
      <c r="C30">
        <v>688708.99</v>
      </c>
      <c r="D30">
        <v>83631.11</v>
      </c>
      <c r="F30">
        <v>829462.83</v>
      </c>
      <c r="G30">
        <v>848097</v>
      </c>
      <c r="M30">
        <v>231674</v>
      </c>
      <c r="N30">
        <v>-853.8</v>
      </c>
      <c r="P30">
        <v>-210876.62</v>
      </c>
      <c r="Q30">
        <v>2709594.88</v>
      </c>
      <c r="T30">
        <v>44975.77</v>
      </c>
      <c r="W30">
        <v>73080</v>
      </c>
      <c r="Y30">
        <v>99009</v>
      </c>
      <c r="AA30">
        <v>35566.68</v>
      </c>
      <c r="AB30">
        <v>3398.89</v>
      </c>
    </row>
    <row r="31" spans="1:28" x14ac:dyDescent="0.25">
      <c r="A31" t="s">
        <v>217</v>
      </c>
      <c r="B31">
        <v>121325.95</v>
      </c>
      <c r="C31">
        <v>65482</v>
      </c>
      <c r="D31">
        <v>-13681.97</v>
      </c>
      <c r="E31">
        <v>21469</v>
      </c>
      <c r="F31">
        <v>162911</v>
      </c>
      <c r="G31">
        <v>561651.27</v>
      </c>
      <c r="N31">
        <v>19284</v>
      </c>
      <c r="O31">
        <v>551</v>
      </c>
      <c r="P31">
        <v>-2190280.75</v>
      </c>
      <c r="Q31">
        <v>41156.1</v>
      </c>
      <c r="R31">
        <v>3095144.84</v>
      </c>
      <c r="T31">
        <v>67282</v>
      </c>
      <c r="X31">
        <v>3000</v>
      </c>
      <c r="Y31">
        <v>35182</v>
      </c>
      <c r="AA31">
        <v>81797.94</v>
      </c>
    </row>
    <row r="32" spans="1:28" x14ac:dyDescent="0.25">
      <c r="A32" t="s">
        <v>218</v>
      </c>
      <c r="B32">
        <v>524119.87</v>
      </c>
      <c r="C32">
        <v>0</v>
      </c>
      <c r="D32">
        <v>25925</v>
      </c>
      <c r="F32">
        <v>843269.69</v>
      </c>
      <c r="G32">
        <v>2629370.25</v>
      </c>
      <c r="Q32">
        <v>3943255.19</v>
      </c>
      <c r="T32">
        <v>80827.789999999994</v>
      </c>
      <c r="W32">
        <v>149943</v>
      </c>
      <c r="Y32">
        <v>204223</v>
      </c>
      <c r="AA32">
        <v>100828.64</v>
      </c>
      <c r="AB32">
        <v>38569.53</v>
      </c>
    </row>
    <row r="33" spans="1:28" x14ac:dyDescent="0.25">
      <c r="A33" t="s">
        <v>219</v>
      </c>
      <c r="B33">
        <v>43856.44</v>
      </c>
      <c r="C33">
        <v>15000</v>
      </c>
      <c r="D33">
        <v>27206.29</v>
      </c>
      <c r="F33">
        <v>1307288.42</v>
      </c>
      <c r="G33">
        <v>24174</v>
      </c>
      <c r="Q33">
        <v>-40536.97</v>
      </c>
      <c r="R33">
        <v>1455376.69</v>
      </c>
      <c r="T33">
        <v>26593.41</v>
      </c>
      <c r="AA33">
        <v>9500</v>
      </c>
      <c r="AB33">
        <v>9207.98</v>
      </c>
    </row>
    <row r="34" spans="1:28" x14ac:dyDescent="0.25">
      <c r="A34" t="s">
        <v>220</v>
      </c>
      <c r="B34">
        <v>321548.65000000002</v>
      </c>
      <c r="C34">
        <v>375649.12</v>
      </c>
      <c r="D34">
        <v>288325.5</v>
      </c>
      <c r="F34">
        <v>644375.87</v>
      </c>
      <c r="G34">
        <v>371665.6</v>
      </c>
      <c r="N34">
        <v>3061</v>
      </c>
      <c r="Q34">
        <v>293859.27</v>
      </c>
      <c r="R34">
        <v>1829621.52</v>
      </c>
      <c r="T34">
        <v>13317.12</v>
      </c>
      <c r="Y34">
        <v>65830</v>
      </c>
      <c r="AA34">
        <v>23718.58</v>
      </c>
      <c r="AB34">
        <v>41245.589999999997</v>
      </c>
    </row>
    <row r="35" spans="1:28" x14ac:dyDescent="0.25">
      <c r="A35" t="s">
        <v>221</v>
      </c>
      <c r="B35">
        <v>354362.61</v>
      </c>
      <c r="C35">
        <v>445788</v>
      </c>
      <c r="D35">
        <v>93166.71</v>
      </c>
      <c r="F35">
        <v>435740.95</v>
      </c>
      <c r="G35">
        <v>110796.14</v>
      </c>
      <c r="H35">
        <v>1</v>
      </c>
      <c r="M35">
        <v>533230</v>
      </c>
      <c r="N35">
        <v>41720</v>
      </c>
      <c r="Q35">
        <v>-1627376.3</v>
      </c>
      <c r="R35">
        <v>2563303.2200000002</v>
      </c>
      <c r="T35">
        <v>13868.97</v>
      </c>
      <c r="W35">
        <v>58890</v>
      </c>
      <c r="Y35">
        <v>81290</v>
      </c>
      <c r="AA35">
        <v>40714.69</v>
      </c>
      <c r="AB35">
        <v>11575.79</v>
      </c>
    </row>
    <row r="36" spans="1:28" x14ac:dyDescent="0.25">
      <c r="A36" t="s">
        <v>225</v>
      </c>
      <c r="B36">
        <v>689822.47</v>
      </c>
      <c r="C36">
        <v>4928</v>
      </c>
      <c r="D36">
        <v>24401.200000000001</v>
      </c>
      <c r="F36">
        <v>538227.12</v>
      </c>
      <c r="G36">
        <v>91548.53</v>
      </c>
      <c r="M36">
        <v>525496</v>
      </c>
      <c r="N36">
        <v>826.8</v>
      </c>
      <c r="Q36">
        <v>-2756755.41</v>
      </c>
      <c r="R36">
        <v>3551030.77</v>
      </c>
      <c r="T36">
        <v>110805.8</v>
      </c>
      <c r="W36">
        <v>194970.46</v>
      </c>
      <c r="Y36">
        <v>230257.46</v>
      </c>
      <c r="AA36">
        <v>34075.17</v>
      </c>
      <c r="AB36">
        <v>13114.47</v>
      </c>
    </row>
    <row r="37" spans="1:28" x14ac:dyDescent="0.25">
      <c r="A37" t="s">
        <v>226</v>
      </c>
      <c r="B37">
        <v>769641.48</v>
      </c>
      <c r="C37">
        <v>36425.75</v>
      </c>
      <c r="D37">
        <v>90613.9</v>
      </c>
      <c r="F37">
        <v>276788</v>
      </c>
      <c r="G37">
        <v>105390</v>
      </c>
      <c r="M37">
        <v>111918</v>
      </c>
      <c r="N37">
        <v>1171</v>
      </c>
      <c r="Q37">
        <v>-831701.87</v>
      </c>
      <c r="R37">
        <v>1997207.95</v>
      </c>
      <c r="T37">
        <v>73486.86</v>
      </c>
      <c r="W37">
        <v>81039</v>
      </c>
      <c r="Y37">
        <v>129950</v>
      </c>
      <c r="AA37">
        <v>15391.39</v>
      </c>
      <c r="AB37">
        <v>5759.5</v>
      </c>
    </row>
    <row r="38" spans="1:28" x14ac:dyDescent="0.25">
      <c r="A38" t="s">
        <v>227</v>
      </c>
      <c r="B38">
        <v>156967.16</v>
      </c>
      <c r="C38">
        <v>8838</v>
      </c>
      <c r="D38">
        <v>10423.58</v>
      </c>
      <c r="F38">
        <v>160526.26</v>
      </c>
      <c r="G38">
        <v>20551.830000000002</v>
      </c>
      <c r="M38">
        <v>26400</v>
      </c>
      <c r="N38">
        <v>3045.78</v>
      </c>
      <c r="Q38">
        <v>-2481032.38</v>
      </c>
      <c r="R38">
        <v>2854572.07</v>
      </c>
      <c r="T38">
        <v>3793.59</v>
      </c>
      <c r="U38">
        <v>10400</v>
      </c>
      <c r="W38">
        <v>107719.5</v>
      </c>
      <c r="Y38">
        <v>136690.5</v>
      </c>
      <c r="AA38">
        <v>32004.09</v>
      </c>
      <c r="AB38">
        <v>4364.82</v>
      </c>
    </row>
    <row r="39" spans="1:28" x14ac:dyDescent="0.25">
      <c r="A39" t="s">
        <v>228</v>
      </c>
      <c r="B39">
        <v>359226.33</v>
      </c>
      <c r="C39">
        <v>34896.54</v>
      </c>
      <c r="D39">
        <v>20173.52</v>
      </c>
      <c r="F39">
        <v>390729.75</v>
      </c>
      <c r="G39">
        <v>172264.41</v>
      </c>
      <c r="I39">
        <v>0</v>
      </c>
      <c r="N39">
        <v>525</v>
      </c>
      <c r="Q39">
        <v>-399490.11</v>
      </c>
      <c r="R39">
        <v>1440362.48</v>
      </c>
      <c r="T39">
        <v>6579.74</v>
      </c>
      <c r="Y39">
        <v>21485</v>
      </c>
      <c r="AA39">
        <v>22569.29</v>
      </c>
      <c r="AB39">
        <v>26632.27</v>
      </c>
    </row>
    <row r="40" spans="1:28" x14ac:dyDescent="0.25">
      <c r="A40" t="s">
        <v>229</v>
      </c>
      <c r="B40">
        <v>326796.46999999997</v>
      </c>
      <c r="C40">
        <v>13122.05</v>
      </c>
      <c r="D40">
        <v>13935.65</v>
      </c>
      <c r="F40">
        <v>2561762.7400000002</v>
      </c>
      <c r="G40">
        <v>143966.98000000001</v>
      </c>
      <c r="I40">
        <v>0</v>
      </c>
      <c r="N40">
        <v>464</v>
      </c>
      <c r="Q40">
        <v>2696807.79</v>
      </c>
      <c r="R40">
        <v>455164.99</v>
      </c>
      <c r="T40">
        <v>6348.04</v>
      </c>
      <c r="W40">
        <v>133329</v>
      </c>
      <c r="Y40">
        <v>152343</v>
      </c>
      <c r="AA40">
        <v>25726.1</v>
      </c>
      <c r="AB40">
        <v>52660.83</v>
      </c>
    </row>
    <row r="41" spans="1:28" x14ac:dyDescent="0.25">
      <c r="A41" t="s">
        <v>230</v>
      </c>
      <c r="B41">
        <v>297963.51</v>
      </c>
      <c r="C41">
        <v>3847.55</v>
      </c>
      <c r="D41">
        <v>184526.09</v>
      </c>
      <c r="F41">
        <v>199930.8</v>
      </c>
      <c r="G41">
        <v>292965.65000000002</v>
      </c>
      <c r="I41">
        <v>0</v>
      </c>
      <c r="M41">
        <v>0</v>
      </c>
      <c r="N41">
        <v>9399.86</v>
      </c>
      <c r="Q41">
        <v>-966153.17</v>
      </c>
      <c r="R41">
        <v>1976836.89</v>
      </c>
      <c r="T41">
        <v>4795.83</v>
      </c>
      <c r="W41">
        <v>98831</v>
      </c>
      <c r="Y41">
        <v>109276</v>
      </c>
      <c r="AA41">
        <v>25195.22</v>
      </c>
      <c r="AB41">
        <v>10005.59</v>
      </c>
    </row>
    <row r="42" spans="1:28" x14ac:dyDescent="0.25">
      <c r="A42" t="s">
        <v>231</v>
      </c>
      <c r="B42">
        <v>470939.69</v>
      </c>
      <c r="C42">
        <v>30663.62</v>
      </c>
      <c r="D42">
        <v>30855.07</v>
      </c>
      <c r="F42">
        <v>285905.55</v>
      </c>
      <c r="G42">
        <v>247991.49</v>
      </c>
      <c r="I42">
        <v>0</v>
      </c>
      <c r="M42">
        <v>3837.4</v>
      </c>
      <c r="N42">
        <v>163.66</v>
      </c>
      <c r="Q42">
        <v>-657163.15</v>
      </c>
      <c r="R42">
        <v>1732965.71</v>
      </c>
      <c r="T42">
        <v>70451.94</v>
      </c>
      <c r="U42">
        <v>62850</v>
      </c>
      <c r="W42">
        <v>97897</v>
      </c>
      <c r="Y42">
        <v>135189</v>
      </c>
      <c r="AA42">
        <v>98252</v>
      </c>
      <c r="AB42">
        <v>11206.14</v>
      </c>
    </row>
    <row r="43" spans="1:28" x14ac:dyDescent="0.25">
      <c r="A43" t="s">
        <v>232</v>
      </c>
      <c r="B43">
        <v>362897.95</v>
      </c>
      <c r="C43">
        <v>50787.05</v>
      </c>
      <c r="D43">
        <v>264960.11</v>
      </c>
      <c r="F43">
        <v>261719.94</v>
      </c>
      <c r="G43">
        <v>171215.57</v>
      </c>
      <c r="I43">
        <v>0</v>
      </c>
      <c r="M43">
        <v>95847.039999999994</v>
      </c>
      <c r="N43">
        <v>733</v>
      </c>
      <c r="Q43">
        <v>-999664.08</v>
      </c>
      <c r="R43">
        <v>2083523.09</v>
      </c>
      <c r="T43">
        <v>13264.33</v>
      </c>
      <c r="W43">
        <v>68859</v>
      </c>
      <c r="Y43">
        <v>98883</v>
      </c>
      <c r="AA43">
        <v>23550.2</v>
      </c>
      <c r="AB43">
        <v>31105.68</v>
      </c>
    </row>
    <row r="44" spans="1:28" x14ac:dyDescent="0.25">
      <c r="A44" t="s">
        <v>233</v>
      </c>
      <c r="B44">
        <v>547659.93000000005</v>
      </c>
      <c r="C44">
        <v>22000</v>
      </c>
      <c r="D44">
        <v>25427.96</v>
      </c>
      <c r="F44">
        <v>1095657.05</v>
      </c>
      <c r="G44">
        <v>204445.06</v>
      </c>
      <c r="I44">
        <v>0</v>
      </c>
      <c r="M44">
        <v>16080</v>
      </c>
      <c r="N44">
        <v>2546.17</v>
      </c>
      <c r="Q44">
        <v>1904406.77</v>
      </c>
      <c r="T44">
        <v>96655.76</v>
      </c>
      <c r="W44">
        <v>84903</v>
      </c>
      <c r="Y44">
        <v>138708</v>
      </c>
      <c r="Z44">
        <v>600</v>
      </c>
      <c r="AA44">
        <v>54532.32</v>
      </c>
      <c r="AB44">
        <v>17862.740000000002</v>
      </c>
    </row>
    <row r="45" spans="1:28" x14ac:dyDescent="0.25">
      <c r="A45" t="s">
        <v>234</v>
      </c>
      <c r="B45">
        <v>123874.97</v>
      </c>
      <c r="C45">
        <v>129906.72</v>
      </c>
      <c r="D45">
        <v>16077.16</v>
      </c>
      <c r="F45">
        <v>640001.52</v>
      </c>
      <c r="G45">
        <v>284518.84999999998</v>
      </c>
      <c r="I45">
        <v>66180</v>
      </c>
      <c r="M45">
        <v>122936.76</v>
      </c>
      <c r="N45">
        <v>5126.57</v>
      </c>
      <c r="Q45">
        <v>-383064.28</v>
      </c>
      <c r="R45">
        <v>1500565.11</v>
      </c>
      <c r="T45">
        <v>14960.4</v>
      </c>
      <c r="W45">
        <v>120018.5</v>
      </c>
      <c r="Y45">
        <v>158078.5</v>
      </c>
      <c r="AA45">
        <v>90039.6</v>
      </c>
      <c r="AB45">
        <v>12475.93</v>
      </c>
    </row>
    <row r="46" spans="1:28" x14ac:dyDescent="0.25">
      <c r="A46" t="s">
        <v>236</v>
      </c>
      <c r="B46">
        <v>101469.82</v>
      </c>
      <c r="C46">
        <v>0</v>
      </c>
      <c r="D46">
        <v>11405.34</v>
      </c>
      <c r="F46">
        <v>23101</v>
      </c>
      <c r="G46">
        <v>2940.71</v>
      </c>
      <c r="I46">
        <v>0</v>
      </c>
      <c r="N46">
        <v>869</v>
      </c>
      <c r="Q46">
        <v>-2101244.9500000002</v>
      </c>
      <c r="R46">
        <v>2280594.58</v>
      </c>
      <c r="T46">
        <v>15962.62</v>
      </c>
      <c r="W46">
        <v>148221.5</v>
      </c>
      <c r="Y46">
        <v>183822.5</v>
      </c>
      <c r="AA46">
        <v>20248.400000000001</v>
      </c>
      <c r="AB46">
        <v>2914.98</v>
      </c>
    </row>
    <row r="47" spans="1:28" x14ac:dyDescent="0.25">
      <c r="A47" t="s">
        <v>240</v>
      </c>
      <c r="B47">
        <v>214424.2</v>
      </c>
      <c r="C47">
        <v>10126.25</v>
      </c>
      <c r="D47">
        <v>12166.61</v>
      </c>
      <c r="F47">
        <v>5700419.0599999996</v>
      </c>
      <c r="G47">
        <v>1846005.53</v>
      </c>
      <c r="I47">
        <v>0</v>
      </c>
      <c r="N47">
        <v>1056</v>
      </c>
      <c r="P47">
        <v>-1378318.91</v>
      </c>
      <c r="Q47">
        <v>7059034.6100000003</v>
      </c>
      <c r="R47">
        <v>2114009</v>
      </c>
      <c r="T47">
        <v>7101.96</v>
      </c>
      <c r="V47">
        <v>607.15</v>
      </c>
      <c r="W47">
        <v>45496.5</v>
      </c>
      <c r="Y47">
        <v>69064.5</v>
      </c>
      <c r="AA47">
        <v>9543.48</v>
      </c>
      <c r="AB47">
        <v>-3139.32</v>
      </c>
    </row>
    <row r="48" spans="1:28" x14ac:dyDescent="0.25">
      <c r="A48" t="s">
        <v>241</v>
      </c>
      <c r="B48">
        <v>640818.18999999994</v>
      </c>
      <c r="C48">
        <v>8107.71</v>
      </c>
      <c r="D48">
        <v>11095.77</v>
      </c>
      <c r="F48">
        <v>3424785.65</v>
      </c>
      <c r="G48">
        <v>210861.65</v>
      </c>
      <c r="I48">
        <v>0</v>
      </c>
      <c r="M48">
        <v>234175.32</v>
      </c>
      <c r="N48">
        <v>564</v>
      </c>
      <c r="Q48">
        <v>2410731.17</v>
      </c>
      <c r="R48">
        <v>1646714.98</v>
      </c>
      <c r="T48">
        <v>8980.6299999999992</v>
      </c>
      <c r="W48">
        <v>88693.5</v>
      </c>
      <c r="Y48">
        <v>111790.5</v>
      </c>
      <c r="AA48">
        <v>17427.080000000002</v>
      </c>
      <c r="AB48">
        <v>19753.05</v>
      </c>
    </row>
    <row r="49" spans="1:29" x14ac:dyDescent="0.25">
      <c r="A49" t="s">
        <v>242</v>
      </c>
      <c r="B49">
        <v>969572.2</v>
      </c>
      <c r="C49">
        <v>6041.5</v>
      </c>
      <c r="D49">
        <v>6224.52</v>
      </c>
      <c r="F49">
        <v>1459793.37</v>
      </c>
      <c r="G49">
        <v>1988555.41</v>
      </c>
      <c r="H49">
        <v>73999</v>
      </c>
      <c r="I49">
        <v>0</v>
      </c>
      <c r="N49">
        <v>2238</v>
      </c>
      <c r="P49">
        <v>27700</v>
      </c>
      <c r="Q49">
        <v>2249748.8199999998</v>
      </c>
      <c r="R49">
        <v>2273364.33</v>
      </c>
      <c r="T49">
        <v>7616.2</v>
      </c>
      <c r="W49">
        <v>74573</v>
      </c>
      <c r="Y49">
        <v>99106</v>
      </c>
      <c r="AA49">
        <v>8606.1200000000008</v>
      </c>
      <c r="AB49">
        <v>23342.23</v>
      </c>
    </row>
    <row r="50" spans="1:29" x14ac:dyDescent="0.25">
      <c r="A50" t="s">
        <v>246</v>
      </c>
      <c r="B50">
        <v>860046.59</v>
      </c>
      <c r="C50">
        <v>0</v>
      </c>
      <c r="D50">
        <v>824.3</v>
      </c>
      <c r="F50">
        <v>3497.43</v>
      </c>
      <c r="G50">
        <v>628831.88</v>
      </c>
      <c r="I50">
        <v>0</v>
      </c>
      <c r="J50">
        <v>956.8</v>
      </c>
      <c r="M50">
        <v>429364</v>
      </c>
      <c r="N50">
        <v>4016.3</v>
      </c>
      <c r="Q50">
        <v>-1071233.53</v>
      </c>
      <c r="R50">
        <v>2191305.25</v>
      </c>
      <c r="T50">
        <v>14219.3</v>
      </c>
      <c r="W50">
        <v>129140.8</v>
      </c>
      <c r="Y50">
        <v>150352.79999999999</v>
      </c>
      <c r="AA50">
        <v>30935.919999999998</v>
      </c>
      <c r="AB50">
        <v>13400</v>
      </c>
    </row>
    <row r="51" spans="1:29" x14ac:dyDescent="0.25">
      <c r="A51" t="s">
        <v>247</v>
      </c>
      <c r="B51">
        <v>1301860.5900000001</v>
      </c>
      <c r="C51">
        <v>0</v>
      </c>
      <c r="D51">
        <v>117561.67</v>
      </c>
      <c r="F51">
        <v>987030.28</v>
      </c>
      <c r="G51">
        <v>113769.67</v>
      </c>
      <c r="I51">
        <v>-4000</v>
      </c>
      <c r="M51">
        <v>1501705.09</v>
      </c>
      <c r="N51">
        <v>4550.2</v>
      </c>
      <c r="Q51">
        <v>-1257631.28</v>
      </c>
      <c r="R51">
        <v>2281491.52</v>
      </c>
      <c r="T51">
        <v>199231.76</v>
      </c>
      <c r="V51">
        <v>10.62</v>
      </c>
      <c r="W51">
        <v>256809.2</v>
      </c>
      <c r="Y51">
        <v>296009.2</v>
      </c>
      <c r="AA51">
        <v>48849.75</v>
      </c>
      <c r="AB51">
        <v>20885.95</v>
      </c>
    </row>
    <row r="52" spans="1:29" x14ac:dyDescent="0.25">
      <c r="A52" t="s">
        <v>248</v>
      </c>
      <c r="B52">
        <v>317994.58</v>
      </c>
      <c r="C52">
        <v>6192</v>
      </c>
      <c r="D52">
        <v>27060.26</v>
      </c>
      <c r="F52">
        <v>2186.67</v>
      </c>
      <c r="G52">
        <v>1422636.8</v>
      </c>
      <c r="I52">
        <v>0</v>
      </c>
      <c r="J52">
        <v>0</v>
      </c>
      <c r="M52">
        <v>77740</v>
      </c>
      <c r="N52">
        <v>4413.03</v>
      </c>
      <c r="Q52">
        <v>-798647.63</v>
      </c>
      <c r="R52">
        <v>2647377.69</v>
      </c>
      <c r="T52">
        <v>57287.32</v>
      </c>
      <c r="W52">
        <v>150231.5</v>
      </c>
      <c r="Y52">
        <v>150231.5</v>
      </c>
      <c r="AA52">
        <v>125931.8</v>
      </c>
      <c r="AB52">
        <v>16443.3</v>
      </c>
    </row>
    <row r="53" spans="1:29" x14ac:dyDescent="0.25">
      <c r="A53" t="s">
        <v>249</v>
      </c>
      <c r="B53">
        <v>1209560.02</v>
      </c>
      <c r="C53">
        <v>0</v>
      </c>
      <c r="D53">
        <v>1942.15</v>
      </c>
      <c r="F53">
        <v>81198.289999999994</v>
      </c>
      <c r="G53">
        <v>322816.74</v>
      </c>
      <c r="I53">
        <v>0</v>
      </c>
      <c r="K53">
        <v>271320</v>
      </c>
      <c r="M53">
        <v>1100722.28</v>
      </c>
      <c r="N53">
        <v>3164</v>
      </c>
      <c r="Q53">
        <v>-4330723.26</v>
      </c>
      <c r="R53">
        <v>4706462.17</v>
      </c>
      <c r="T53">
        <v>29048.03</v>
      </c>
      <c r="V53">
        <v>1690.96</v>
      </c>
      <c r="W53">
        <v>157471.4</v>
      </c>
      <c r="Y53">
        <v>201661.4</v>
      </c>
      <c r="AA53">
        <v>74110</v>
      </c>
      <c r="AB53">
        <v>15606.98</v>
      </c>
    </row>
    <row r="54" spans="1:29" x14ac:dyDescent="0.25">
      <c r="A54" t="s">
        <v>253</v>
      </c>
      <c r="B54">
        <v>1081750.42</v>
      </c>
      <c r="C54">
        <v>0</v>
      </c>
      <c r="D54">
        <v>47387.01</v>
      </c>
      <c r="F54">
        <v>1015824.85</v>
      </c>
      <c r="G54">
        <v>1115653.02</v>
      </c>
      <c r="M54">
        <v>175150</v>
      </c>
      <c r="N54">
        <v>-29255.9</v>
      </c>
      <c r="Q54">
        <v>2247188.98</v>
      </c>
      <c r="R54">
        <v>954921</v>
      </c>
      <c r="T54">
        <v>13985.24</v>
      </c>
      <c r="W54">
        <v>86962.48</v>
      </c>
      <c r="Y54">
        <v>125769.48</v>
      </c>
      <c r="AA54">
        <v>30848.48</v>
      </c>
      <c r="AB54">
        <v>31718.54</v>
      </c>
    </row>
    <row r="55" spans="1:29" x14ac:dyDescent="0.25">
      <c r="A55" t="s">
        <v>254</v>
      </c>
      <c r="B55">
        <v>1538770.57</v>
      </c>
      <c r="C55">
        <v>0</v>
      </c>
      <c r="D55">
        <v>37241.440000000002</v>
      </c>
      <c r="F55">
        <v>1770992.65</v>
      </c>
      <c r="G55">
        <v>271383.86</v>
      </c>
      <c r="M55">
        <v>1604338.13</v>
      </c>
      <c r="N55">
        <v>-35082</v>
      </c>
      <c r="Q55">
        <v>-385757.7</v>
      </c>
      <c r="R55">
        <v>2528782.23</v>
      </c>
      <c r="T55">
        <v>20135.48</v>
      </c>
      <c r="W55">
        <v>123254</v>
      </c>
      <c r="Y55">
        <v>183976</v>
      </c>
      <c r="AA55">
        <v>26148.34</v>
      </c>
      <c r="AB55">
        <v>27157.279999999999</v>
      </c>
    </row>
    <row r="56" spans="1:29" x14ac:dyDescent="0.25">
      <c r="A56" t="s">
        <v>255</v>
      </c>
      <c r="B56">
        <v>181505.61</v>
      </c>
      <c r="C56">
        <v>0</v>
      </c>
      <c r="D56">
        <v>127216.49</v>
      </c>
      <c r="F56">
        <v>779237.62</v>
      </c>
      <c r="G56">
        <v>155607.13</v>
      </c>
      <c r="M56">
        <v>-738546</v>
      </c>
      <c r="N56">
        <v>777.49</v>
      </c>
      <c r="Q56">
        <v>-516090.56</v>
      </c>
      <c r="R56">
        <v>2500517.0699999998</v>
      </c>
      <c r="T56">
        <v>60280.49</v>
      </c>
      <c r="W56">
        <v>190288</v>
      </c>
      <c r="Y56">
        <v>215994</v>
      </c>
      <c r="AA56">
        <v>15270</v>
      </c>
      <c r="AB56">
        <v>16675.64</v>
      </c>
    </row>
    <row r="57" spans="1:29" x14ac:dyDescent="0.25">
      <c r="A57" t="s">
        <v>256</v>
      </c>
      <c r="B57">
        <v>489804.57</v>
      </c>
      <c r="C57">
        <v>0</v>
      </c>
      <c r="D57">
        <v>40809.47</v>
      </c>
      <c r="F57">
        <v>476425.99</v>
      </c>
      <c r="G57">
        <v>301688.43</v>
      </c>
      <c r="N57">
        <v>-8335.5</v>
      </c>
      <c r="Q57">
        <v>-558538.11</v>
      </c>
      <c r="R57">
        <v>1946573.94</v>
      </c>
      <c r="T57">
        <v>22733.67</v>
      </c>
      <c r="W57">
        <v>93817.5</v>
      </c>
      <c r="Y57">
        <v>136605.5</v>
      </c>
      <c r="AA57">
        <v>20175.04</v>
      </c>
      <c r="AB57">
        <v>21155.5</v>
      </c>
    </row>
    <row r="58" spans="1:29" x14ac:dyDescent="0.25">
      <c r="A58" t="s">
        <v>257</v>
      </c>
      <c r="B58">
        <v>456914.08</v>
      </c>
      <c r="C58">
        <v>0</v>
      </c>
      <c r="D58">
        <v>25602.43</v>
      </c>
      <c r="F58">
        <v>322157.34000000003</v>
      </c>
      <c r="G58">
        <v>146547.10999999999</v>
      </c>
      <c r="M58">
        <v>163735.51999999999</v>
      </c>
      <c r="N58">
        <v>3651</v>
      </c>
      <c r="Q58">
        <v>1881471.51</v>
      </c>
      <c r="R58">
        <v>-980950.37</v>
      </c>
      <c r="T58">
        <v>19657.87</v>
      </c>
      <c r="W58">
        <v>170716</v>
      </c>
      <c r="Y58">
        <v>193956</v>
      </c>
      <c r="AA58">
        <v>100807.8</v>
      </c>
      <c r="AB58">
        <v>6446.77</v>
      </c>
    </row>
    <row r="59" spans="1:29" x14ac:dyDescent="0.25">
      <c r="A59" t="s">
        <v>258</v>
      </c>
      <c r="B59">
        <v>438674.29</v>
      </c>
      <c r="C59">
        <v>0</v>
      </c>
      <c r="D59">
        <v>16102.24</v>
      </c>
      <c r="F59">
        <v>831563.48</v>
      </c>
      <c r="G59">
        <v>94643.35</v>
      </c>
      <c r="H59">
        <v>0</v>
      </c>
      <c r="M59">
        <v>170945</v>
      </c>
      <c r="N59">
        <v>1037</v>
      </c>
      <c r="Q59">
        <v>-439687.7</v>
      </c>
      <c r="R59">
        <v>1692734</v>
      </c>
      <c r="T59">
        <v>11984.65</v>
      </c>
      <c r="W59">
        <v>52206</v>
      </c>
      <c r="Y59">
        <v>84055</v>
      </c>
      <c r="AA59">
        <v>8530.0499999999993</v>
      </c>
      <c r="AB59">
        <v>15650.54</v>
      </c>
    </row>
    <row r="60" spans="1:29" x14ac:dyDescent="0.25">
      <c r="A60" t="s">
        <v>262</v>
      </c>
      <c r="B60">
        <v>834893.64</v>
      </c>
      <c r="C60">
        <v>300</v>
      </c>
      <c r="D60">
        <v>7421.91</v>
      </c>
      <c r="F60">
        <v>577311.66</v>
      </c>
      <c r="G60">
        <v>-245171.48</v>
      </c>
      <c r="I60">
        <v>0</v>
      </c>
      <c r="M60">
        <v>433099</v>
      </c>
      <c r="N60">
        <v>0</v>
      </c>
      <c r="Q60">
        <v>-1350422.64</v>
      </c>
      <c r="R60">
        <v>2210713.7999999998</v>
      </c>
      <c r="T60">
        <v>6547.46</v>
      </c>
      <c r="W60">
        <v>83142</v>
      </c>
      <c r="X60">
        <v>4569.6400000000003</v>
      </c>
      <c r="Y60">
        <v>83605</v>
      </c>
      <c r="AA60">
        <v>21670</v>
      </c>
      <c r="AB60">
        <v>53243.53</v>
      </c>
      <c r="AC60">
        <v>100</v>
      </c>
    </row>
    <row r="61" spans="1:29" x14ac:dyDescent="0.25">
      <c r="A61" t="s">
        <v>263</v>
      </c>
      <c r="B61">
        <v>318761.3</v>
      </c>
      <c r="C61">
        <v>34251</v>
      </c>
      <c r="D61">
        <v>182542.45</v>
      </c>
      <c r="F61">
        <v>371711.33</v>
      </c>
      <c r="G61">
        <v>244203.71</v>
      </c>
      <c r="I61">
        <v>14080</v>
      </c>
      <c r="M61">
        <v>210236</v>
      </c>
      <c r="N61">
        <v>0</v>
      </c>
      <c r="Q61">
        <v>-439720.07</v>
      </c>
      <c r="R61">
        <v>1549075.07</v>
      </c>
      <c r="T61">
        <v>15970</v>
      </c>
      <c r="W61">
        <v>188174</v>
      </c>
      <c r="X61">
        <v>3991.88</v>
      </c>
      <c r="Y61">
        <v>245645</v>
      </c>
      <c r="AA61">
        <v>71008.570000000007</v>
      </c>
      <c r="AB61">
        <v>18001.52</v>
      </c>
      <c r="AC61">
        <v>3002</v>
      </c>
    </row>
    <row r="62" spans="1:29" x14ac:dyDescent="0.25">
      <c r="A62" t="s">
        <v>264</v>
      </c>
      <c r="B62">
        <v>173249.15</v>
      </c>
      <c r="C62">
        <v>39933</v>
      </c>
      <c r="D62">
        <v>25383.48</v>
      </c>
      <c r="F62">
        <v>138716.51999999999</v>
      </c>
      <c r="G62">
        <v>155549.34</v>
      </c>
      <c r="M62">
        <v>209905</v>
      </c>
      <c r="N62">
        <v>0</v>
      </c>
      <c r="Q62">
        <v>-2994067.77</v>
      </c>
      <c r="R62">
        <v>3406179.86</v>
      </c>
      <c r="T62">
        <v>17427.57</v>
      </c>
      <c r="X62">
        <v>6292.19</v>
      </c>
      <c r="Y62">
        <v>50641</v>
      </c>
      <c r="AA62">
        <v>30387</v>
      </c>
      <c r="AB62">
        <v>8907.36</v>
      </c>
      <c r="AC62">
        <v>5895</v>
      </c>
    </row>
    <row r="63" spans="1:29" x14ac:dyDescent="0.25">
      <c r="A63" t="s">
        <v>265</v>
      </c>
      <c r="B63">
        <v>547840.16</v>
      </c>
      <c r="C63">
        <v>45872</v>
      </c>
      <c r="D63">
        <v>19580.3</v>
      </c>
      <c r="F63">
        <v>175750.04</v>
      </c>
      <c r="G63">
        <v>201582.19</v>
      </c>
      <c r="I63">
        <v>790</v>
      </c>
      <c r="M63">
        <v>509498</v>
      </c>
      <c r="N63">
        <v>817.17</v>
      </c>
      <c r="Q63">
        <v>-1331489.83</v>
      </c>
      <c r="R63">
        <v>1679166.57</v>
      </c>
      <c r="T63">
        <v>40086.120000000003</v>
      </c>
      <c r="W63">
        <v>103124.03</v>
      </c>
      <c r="Y63">
        <v>124765.03</v>
      </c>
      <c r="AA63">
        <v>41356.400000000001</v>
      </c>
      <c r="AB63">
        <v>5139.9399999999996</v>
      </c>
      <c r="AC63">
        <v>3226</v>
      </c>
    </row>
    <row r="64" spans="1:29" x14ac:dyDescent="0.25">
      <c r="A64" t="s">
        <v>266</v>
      </c>
      <c r="B64">
        <v>444196.22</v>
      </c>
      <c r="C64">
        <v>0</v>
      </c>
      <c r="D64">
        <v>5313.57</v>
      </c>
      <c r="F64">
        <v>484375.71</v>
      </c>
      <c r="G64">
        <v>281068.46999999997</v>
      </c>
      <c r="I64">
        <v>0</v>
      </c>
      <c r="M64">
        <v>367400</v>
      </c>
      <c r="N64">
        <v>0</v>
      </c>
      <c r="Q64">
        <v>-355511.83</v>
      </c>
      <c r="R64">
        <v>1290095.46</v>
      </c>
      <c r="T64">
        <v>15118.27</v>
      </c>
      <c r="W64">
        <v>179509</v>
      </c>
      <c r="Y64">
        <v>197048</v>
      </c>
      <c r="AA64">
        <v>105166.87</v>
      </c>
      <c r="AB64">
        <v>16842.060000000001</v>
      </c>
    </row>
    <row r="65" spans="1:29" x14ac:dyDescent="0.25">
      <c r="A65" t="s">
        <v>267</v>
      </c>
      <c r="B65">
        <v>648865.56000000006</v>
      </c>
      <c r="C65">
        <v>41024</v>
      </c>
      <c r="D65">
        <v>18470.39</v>
      </c>
      <c r="F65">
        <v>44396.1</v>
      </c>
      <c r="G65">
        <v>-32477.75</v>
      </c>
      <c r="I65">
        <v>0</v>
      </c>
      <c r="M65">
        <v>152505</v>
      </c>
      <c r="N65">
        <v>24719</v>
      </c>
      <c r="Q65">
        <v>-1459424</v>
      </c>
      <c r="R65">
        <v>2056145.55</v>
      </c>
      <c r="T65">
        <v>12488.35</v>
      </c>
      <c r="W65">
        <v>94047.3</v>
      </c>
      <c r="Y65">
        <v>131651.29999999999</v>
      </c>
      <c r="AA65">
        <v>33839.129999999997</v>
      </c>
      <c r="AB65">
        <v>8247.4699999999993</v>
      </c>
      <c r="AC65">
        <v>1885</v>
      </c>
    </row>
    <row r="66" spans="1:29" x14ac:dyDescent="0.25">
      <c r="A66" t="s">
        <v>271</v>
      </c>
      <c r="B66">
        <v>614904.67000000004</v>
      </c>
      <c r="C66">
        <v>0</v>
      </c>
      <c r="D66">
        <v>84738.73</v>
      </c>
      <c r="F66">
        <v>478124.49</v>
      </c>
      <c r="G66">
        <v>298063.13</v>
      </c>
      <c r="I66">
        <v>9500</v>
      </c>
      <c r="M66">
        <v>65641</v>
      </c>
      <c r="N66">
        <v>19020</v>
      </c>
      <c r="Q66">
        <v>-1584768.65</v>
      </c>
      <c r="R66">
        <v>2912713.08</v>
      </c>
      <c r="T66">
        <v>139637.79</v>
      </c>
      <c r="U66">
        <v>4800</v>
      </c>
      <c r="Y66">
        <v>26376</v>
      </c>
      <c r="AA66">
        <v>44385.73</v>
      </c>
      <c r="AB66">
        <v>24811.64</v>
      </c>
    </row>
    <row r="67" spans="1:29" x14ac:dyDescent="0.25">
      <c r="A67" t="s">
        <v>272</v>
      </c>
      <c r="B67">
        <v>623865.94999999995</v>
      </c>
      <c r="C67">
        <v>0</v>
      </c>
      <c r="D67">
        <v>15922.33</v>
      </c>
      <c r="F67">
        <v>800147.15</v>
      </c>
      <c r="G67">
        <v>290934.39</v>
      </c>
      <c r="I67">
        <v>6500</v>
      </c>
      <c r="M67">
        <v>16200</v>
      </c>
      <c r="N67">
        <v>2122.23</v>
      </c>
      <c r="Q67">
        <v>387107.22</v>
      </c>
      <c r="R67">
        <v>1364480.05</v>
      </c>
      <c r="T67">
        <v>9960.17</v>
      </c>
      <c r="Y67">
        <v>25065</v>
      </c>
      <c r="AA67">
        <v>40295.54</v>
      </c>
      <c r="AB67">
        <v>17457.310000000001</v>
      </c>
    </row>
    <row r="68" spans="1:29" x14ac:dyDescent="0.25">
      <c r="A68" t="s">
        <v>273</v>
      </c>
      <c r="B68">
        <v>189038.32</v>
      </c>
      <c r="C68">
        <v>0</v>
      </c>
      <c r="D68">
        <v>2432.7199999999998</v>
      </c>
      <c r="F68">
        <v>761994.69</v>
      </c>
      <c r="G68">
        <v>186832.88</v>
      </c>
      <c r="I68">
        <v>11500</v>
      </c>
      <c r="N68">
        <v>1750</v>
      </c>
      <c r="Q68">
        <v>-899305.65</v>
      </c>
      <c r="R68">
        <v>2067672.51</v>
      </c>
      <c r="T68">
        <v>10238.92</v>
      </c>
      <c r="Y68">
        <v>9278</v>
      </c>
      <c r="AA68">
        <v>31225.37</v>
      </c>
      <c r="AB68">
        <v>13339.68</v>
      </c>
    </row>
    <row r="69" spans="1:29" x14ac:dyDescent="0.25">
      <c r="A69" t="s">
        <v>274</v>
      </c>
      <c r="B69">
        <v>199487.4</v>
      </c>
      <c r="C69">
        <v>0</v>
      </c>
      <c r="D69">
        <v>33944</v>
      </c>
      <c r="F69">
        <v>1131949.58</v>
      </c>
      <c r="G69">
        <v>308642.42</v>
      </c>
      <c r="I69">
        <v>2884</v>
      </c>
      <c r="N69">
        <v>0</v>
      </c>
      <c r="Q69">
        <v>-569063.36</v>
      </c>
      <c r="R69">
        <v>2226508.67</v>
      </c>
      <c r="T69">
        <v>20685.45</v>
      </c>
      <c r="Y69">
        <v>32127</v>
      </c>
      <c r="AA69">
        <v>18743.599999999999</v>
      </c>
      <c r="AB69">
        <v>18794.009999999998</v>
      </c>
    </row>
    <row r="70" spans="1:29" x14ac:dyDescent="0.25">
      <c r="A70" t="s">
        <v>275</v>
      </c>
      <c r="B70">
        <v>733114.55</v>
      </c>
      <c r="C70">
        <v>9600</v>
      </c>
      <c r="D70">
        <v>136385.5</v>
      </c>
      <c r="F70">
        <v>364943.4</v>
      </c>
      <c r="G70">
        <v>480009.86</v>
      </c>
      <c r="I70">
        <v>21500</v>
      </c>
      <c r="M70">
        <v>386640</v>
      </c>
      <c r="N70">
        <v>0</v>
      </c>
      <c r="Q70">
        <v>-736931.76</v>
      </c>
      <c r="R70">
        <v>2114406.96</v>
      </c>
      <c r="T70">
        <v>6421.79</v>
      </c>
      <c r="Y70">
        <v>26223</v>
      </c>
      <c r="AA70">
        <v>34816.339999999997</v>
      </c>
      <c r="AB70">
        <v>18953.439999999999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L123"/>
  <sheetViews>
    <sheetView topLeftCell="J1" zoomScale="60" zoomScaleNormal="60" workbookViewId="0">
      <selection activeCell="AK12" sqref="AK12:AK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8.296875" bestFit="1" customWidth="1"/>
    <col min="6" max="14" width="8.796875"/>
    <col min="15" max="15" width="20.3984375" bestFit="1" customWidth="1"/>
    <col min="16" max="32" width="8.796875"/>
    <col min="33" max="33" width="17.19921875" style="41" bestFit="1" customWidth="1"/>
    <col min="34" max="34" width="14.5" style="28" bestFit="1" customWidth="1"/>
    <col min="35" max="35" width="15.09765625" style="25" bestFit="1" customWidth="1"/>
    <col min="36" max="36" width="16.09765625" style="37" bestFit="1" customWidth="1"/>
    <col min="37" max="37" width="16.09765625" style="35" bestFit="1" customWidth="1"/>
    <col min="38" max="38" width="15.69921875" style="26" bestFit="1" customWidth="1"/>
    <col min="39" max="16384" width="9" style="1"/>
  </cols>
  <sheetData>
    <row r="1" spans="1:38" x14ac:dyDescent="0.25">
      <c r="E1" t="s">
        <v>2456</v>
      </c>
      <c r="F1" t="s">
        <v>2457</v>
      </c>
      <c r="G1" t="s">
        <v>2458</v>
      </c>
      <c r="H1" t="s">
        <v>2459</v>
      </c>
      <c r="I1" t="s">
        <v>2460</v>
      </c>
      <c r="J1" t="s">
        <v>2461</v>
      </c>
      <c r="K1" t="s">
        <v>2462</v>
      </c>
      <c r="L1" t="s">
        <v>2464</v>
      </c>
      <c r="M1" t="s">
        <v>2465</v>
      </c>
      <c r="N1" t="s">
        <v>2468</v>
      </c>
      <c r="O1" t="s">
        <v>2469</v>
      </c>
      <c r="P1" t="s">
        <v>2470</v>
      </c>
      <c r="Q1" t="s">
        <v>2471</v>
      </c>
      <c r="R1" t="s">
        <v>2472</v>
      </c>
      <c r="S1" t="s">
        <v>2473</v>
      </c>
      <c r="T1" t="s">
        <v>2475</v>
      </c>
      <c r="U1" t="s">
        <v>2476</v>
      </c>
      <c r="V1" t="s">
        <v>2477</v>
      </c>
      <c r="W1" t="s">
        <v>2479</v>
      </c>
      <c r="X1" t="s">
        <v>2480</v>
      </c>
      <c r="Y1" t="s">
        <v>2481</v>
      </c>
      <c r="Z1" t="s">
        <v>2482</v>
      </c>
      <c r="AA1" t="s">
        <v>2483</v>
      </c>
      <c r="AB1" t="s">
        <v>2484</v>
      </c>
      <c r="AC1" t="s">
        <v>2485</v>
      </c>
      <c r="AD1" t="s">
        <v>2486</v>
      </c>
      <c r="AE1" t="s">
        <v>2488</v>
      </c>
      <c r="AF1" t="s">
        <v>2614</v>
      </c>
      <c r="AG1" s="40" t="s">
        <v>6</v>
      </c>
      <c r="AH1" s="27" t="s">
        <v>7</v>
      </c>
      <c r="AI1" s="14" t="s">
        <v>8</v>
      </c>
      <c r="AJ1" s="17" t="s">
        <v>9</v>
      </c>
      <c r="AK1" s="18" t="s">
        <v>10</v>
      </c>
      <c r="AL1" s="57" t="s">
        <v>11</v>
      </c>
    </row>
    <row r="2" spans="1:38" x14ac:dyDescent="0.25">
      <c r="E2" t="s">
        <v>2489</v>
      </c>
      <c r="F2" t="s">
        <v>2490</v>
      </c>
      <c r="G2" t="s">
        <v>2491</v>
      </c>
      <c r="H2" t="s">
        <v>2492</v>
      </c>
      <c r="I2" t="s">
        <v>2493</v>
      </c>
      <c r="J2" t="s">
        <v>2494</v>
      </c>
      <c r="K2" t="s">
        <v>2495</v>
      </c>
      <c r="L2" t="s">
        <v>2497</v>
      </c>
      <c r="M2" t="s">
        <v>2498</v>
      </c>
      <c r="N2" t="s">
        <v>2501</v>
      </c>
      <c r="O2" t="s">
        <v>2502</v>
      </c>
      <c r="P2" t="s">
        <v>2503</v>
      </c>
      <c r="Q2" t="s">
        <v>2504</v>
      </c>
      <c r="R2" t="s">
        <v>2505</v>
      </c>
      <c r="S2" t="s">
        <v>2506</v>
      </c>
      <c r="T2" t="s">
        <v>2508</v>
      </c>
      <c r="U2" t="s">
        <v>2509</v>
      </c>
      <c r="V2" t="s">
        <v>2510</v>
      </c>
      <c r="W2" t="s">
        <v>2512</v>
      </c>
      <c r="X2" t="s">
        <v>2513</v>
      </c>
      <c r="Y2" t="s">
        <v>2514</v>
      </c>
      <c r="Z2" t="s">
        <v>2515</v>
      </c>
      <c r="AA2" t="s">
        <v>2516</v>
      </c>
      <c r="AB2" t="s">
        <v>2517</v>
      </c>
      <c r="AC2" t="s">
        <v>2518</v>
      </c>
      <c r="AD2" t="s">
        <v>2519</v>
      </c>
      <c r="AE2" t="s">
        <v>2521</v>
      </c>
      <c r="AF2" t="s">
        <v>2618</v>
      </c>
      <c r="AG2" s="40"/>
      <c r="AH2" s="27"/>
      <c r="AI2" s="14"/>
      <c r="AJ2" s="19"/>
      <c r="AK2" s="20"/>
      <c r="AL2" s="14"/>
    </row>
    <row r="3" spans="1:38" x14ac:dyDescent="0.25">
      <c r="C3" s="65" t="s">
        <v>810</v>
      </c>
      <c r="E3" t="s">
        <v>2522</v>
      </c>
      <c r="F3">
        <v>46913850.950000003</v>
      </c>
      <c r="G3">
        <v>5252970.45</v>
      </c>
      <c r="H3">
        <v>2901457.83</v>
      </c>
      <c r="I3">
        <v>0</v>
      </c>
      <c r="J3">
        <v>83341041.930000007</v>
      </c>
      <c r="K3">
        <v>50551975.280000001</v>
      </c>
      <c r="L3">
        <v>454583.96</v>
      </c>
      <c r="M3">
        <v>46247.73</v>
      </c>
      <c r="N3">
        <v>275980</v>
      </c>
      <c r="O3">
        <v>1144829.72</v>
      </c>
      <c r="P3">
        <v>841416.14</v>
      </c>
      <c r="Q3">
        <v>-613397.63</v>
      </c>
      <c r="R3">
        <v>79802013.319999993</v>
      </c>
      <c r="S3">
        <v>111772175.73999999</v>
      </c>
      <c r="T3">
        <v>6432244.8499999996</v>
      </c>
      <c r="U3">
        <v>655055.79</v>
      </c>
      <c r="V3">
        <v>1292.5999999999999</v>
      </c>
      <c r="W3">
        <v>15782173.66</v>
      </c>
      <c r="X3">
        <v>1384284.18</v>
      </c>
      <c r="Y3">
        <v>18228579.66</v>
      </c>
      <c r="Z3">
        <v>1660</v>
      </c>
      <c r="AA3">
        <v>12496</v>
      </c>
      <c r="AB3">
        <v>4325707.18</v>
      </c>
      <c r="AC3">
        <v>2362945.42</v>
      </c>
      <c r="AD3">
        <v>691600</v>
      </c>
      <c r="AE3">
        <v>220234.77</v>
      </c>
      <c r="AF3">
        <v>41236</v>
      </c>
      <c r="AG3" s="73">
        <f t="shared" ref="AG3:AL3" si="0">SUM(AG4:AG123)</f>
        <v>54747831.230000012</v>
      </c>
      <c r="AH3" s="77">
        <f t="shared" si="0"/>
        <v>1914881.4700000002</v>
      </c>
      <c r="AI3" s="21">
        <f t="shared" si="0"/>
        <v>52832949.759999998</v>
      </c>
      <c r="AJ3" s="22">
        <f t="shared" si="0"/>
        <v>25286095.780000001</v>
      </c>
      <c r="AK3" s="16">
        <f t="shared" si="0"/>
        <v>24252508.040000003</v>
      </c>
      <c r="AL3" s="26">
        <f t="shared" si="0"/>
        <v>1033587.7400000005</v>
      </c>
    </row>
    <row r="4" spans="1:38" x14ac:dyDescent="0.25">
      <c r="E4" t="s">
        <v>2925</v>
      </c>
      <c r="F4">
        <v>1043824.13</v>
      </c>
      <c r="H4">
        <v>58023</v>
      </c>
      <c r="J4">
        <v>8</v>
      </c>
      <c r="K4">
        <v>345715.84</v>
      </c>
      <c r="L4">
        <v>0</v>
      </c>
      <c r="M4">
        <v>5949.98</v>
      </c>
      <c r="N4">
        <v>25500</v>
      </c>
      <c r="O4">
        <v>55000</v>
      </c>
      <c r="R4">
        <v>824418.46</v>
      </c>
      <c r="S4">
        <v>560321.12</v>
      </c>
      <c r="W4">
        <v>379531</v>
      </c>
      <c r="X4">
        <v>14693.64</v>
      </c>
      <c r="Y4">
        <v>379531</v>
      </c>
      <c r="AB4">
        <v>9565.98</v>
      </c>
      <c r="AC4">
        <v>18746.25</v>
      </c>
      <c r="AD4">
        <v>10000</v>
      </c>
      <c r="AG4" s="73">
        <f t="shared" ref="AG4:AG11" si="1">SUM(F4:I4)</f>
        <v>1101847.1299999999</v>
      </c>
      <c r="AH4" s="77">
        <f t="shared" ref="AH4:AH11" si="2">SUM(L4:O4)</f>
        <v>86449.98</v>
      </c>
      <c r="AI4" s="21">
        <f>AG4-AH4</f>
        <v>1015397.1499999999</v>
      </c>
      <c r="AJ4" s="22">
        <f t="shared" ref="AJ4:AJ11" si="3">SUM(T4:Y4)</f>
        <v>773755.64</v>
      </c>
      <c r="AK4" s="16">
        <f t="shared" ref="AK4:AK11" si="4">SUM(Z4:AF4)</f>
        <v>38312.229999999996</v>
      </c>
      <c r="AL4" s="26">
        <f>AJ4-AK4</f>
        <v>735443.41</v>
      </c>
    </row>
    <row r="5" spans="1:38" x14ac:dyDescent="0.25">
      <c r="E5" t="s">
        <v>2926</v>
      </c>
      <c r="F5">
        <v>191000</v>
      </c>
      <c r="H5">
        <v>18920</v>
      </c>
      <c r="I5">
        <v>0</v>
      </c>
      <c r="J5">
        <v>248740.44</v>
      </c>
      <c r="K5">
        <v>170486.38</v>
      </c>
      <c r="L5">
        <v>0</v>
      </c>
      <c r="M5">
        <v>14224.89</v>
      </c>
      <c r="O5">
        <v>191000</v>
      </c>
      <c r="R5">
        <v>-1571973.08</v>
      </c>
      <c r="S5">
        <v>2026803.02</v>
      </c>
      <c r="W5">
        <v>143038</v>
      </c>
      <c r="Y5">
        <v>143038</v>
      </c>
      <c r="AB5">
        <v>16487.25</v>
      </c>
      <c r="AC5">
        <v>14420.76</v>
      </c>
      <c r="AG5" s="73">
        <f t="shared" si="1"/>
        <v>209920</v>
      </c>
      <c r="AH5" s="77">
        <f t="shared" si="2"/>
        <v>205224.89</v>
      </c>
      <c r="AI5" s="21">
        <f t="shared" ref="AI5:AI11" si="5">AG5-AH5</f>
        <v>4695.109999999986</v>
      </c>
      <c r="AJ5" s="22">
        <f t="shared" si="3"/>
        <v>286076</v>
      </c>
      <c r="AK5" s="16">
        <f t="shared" si="4"/>
        <v>30908.010000000002</v>
      </c>
      <c r="AL5" s="26">
        <f t="shared" ref="AL5:AL68" si="6">AJ5-AK5</f>
        <v>255167.99</v>
      </c>
    </row>
    <row r="6" spans="1:38" x14ac:dyDescent="0.25">
      <c r="E6" t="s">
        <v>2927</v>
      </c>
      <c r="F6">
        <v>526651.68999999994</v>
      </c>
      <c r="H6">
        <v>45767</v>
      </c>
      <c r="I6">
        <v>0</v>
      </c>
      <c r="J6">
        <v>2427993.7200000002</v>
      </c>
      <c r="K6">
        <v>6935.67</v>
      </c>
      <c r="L6">
        <v>0</v>
      </c>
      <c r="M6">
        <v>0</v>
      </c>
      <c r="N6">
        <v>8000</v>
      </c>
      <c r="O6">
        <v>442000</v>
      </c>
      <c r="R6">
        <v>1813384.41</v>
      </c>
      <c r="S6">
        <v>716949.66</v>
      </c>
      <c r="W6">
        <v>186825.5</v>
      </c>
      <c r="X6">
        <v>230940</v>
      </c>
      <c r="Y6">
        <v>188825.5</v>
      </c>
      <c r="AB6">
        <v>36926</v>
      </c>
      <c r="AC6">
        <v>12559.99</v>
      </c>
      <c r="AD6">
        <v>152440</v>
      </c>
      <c r="AG6" s="73">
        <f t="shared" si="1"/>
        <v>572418.68999999994</v>
      </c>
      <c r="AH6" s="77">
        <f t="shared" si="2"/>
        <v>450000</v>
      </c>
      <c r="AI6" s="21">
        <f t="shared" si="5"/>
        <v>122418.68999999994</v>
      </c>
      <c r="AJ6" s="22">
        <f t="shared" si="3"/>
        <v>606591</v>
      </c>
      <c r="AK6" s="16">
        <f t="shared" si="4"/>
        <v>201925.99</v>
      </c>
      <c r="AL6" s="26">
        <f t="shared" si="6"/>
        <v>404665.01</v>
      </c>
    </row>
    <row r="7" spans="1:38" x14ac:dyDescent="0.25">
      <c r="A7" s="1" t="s">
        <v>588</v>
      </c>
      <c r="E7" t="s">
        <v>2928</v>
      </c>
      <c r="F7">
        <v>69.239999999999995</v>
      </c>
      <c r="H7">
        <v>70954.75</v>
      </c>
      <c r="I7">
        <v>0</v>
      </c>
      <c r="J7">
        <v>3093484.99</v>
      </c>
      <c r="K7">
        <v>163105.78</v>
      </c>
      <c r="L7">
        <v>0</v>
      </c>
      <c r="M7">
        <v>4550.6899999999996</v>
      </c>
      <c r="N7">
        <v>0</v>
      </c>
      <c r="O7">
        <v>0</v>
      </c>
      <c r="R7">
        <v>2795348.73</v>
      </c>
      <c r="S7">
        <v>550717.67000000004</v>
      </c>
      <c r="T7">
        <v>9600</v>
      </c>
      <c r="W7">
        <v>149040.5</v>
      </c>
      <c r="X7">
        <v>94120</v>
      </c>
      <c r="Y7">
        <v>149040.5</v>
      </c>
      <c r="AB7">
        <v>17690.689999999999</v>
      </c>
      <c r="AC7">
        <v>24911.64</v>
      </c>
      <c r="AD7">
        <v>92120</v>
      </c>
      <c r="AG7" s="73">
        <f t="shared" si="1"/>
        <v>71023.990000000005</v>
      </c>
      <c r="AH7" s="77">
        <f t="shared" si="2"/>
        <v>4550.6899999999996</v>
      </c>
      <c r="AI7" s="21">
        <f t="shared" si="5"/>
        <v>66473.3</v>
      </c>
      <c r="AJ7" s="22">
        <f t="shared" si="3"/>
        <v>401801</v>
      </c>
      <c r="AK7" s="16">
        <f t="shared" si="4"/>
        <v>134722.33000000002</v>
      </c>
      <c r="AL7" s="26">
        <f t="shared" si="6"/>
        <v>267078.67</v>
      </c>
    </row>
    <row r="8" spans="1:38" x14ac:dyDescent="0.25">
      <c r="E8" t="s">
        <v>2929</v>
      </c>
      <c r="F8">
        <v>226125.78</v>
      </c>
      <c r="G8">
        <v>38750</v>
      </c>
      <c r="H8">
        <v>11670</v>
      </c>
      <c r="I8">
        <v>0</v>
      </c>
      <c r="J8">
        <v>1872632.22</v>
      </c>
      <c r="K8">
        <v>43531.46</v>
      </c>
      <c r="L8">
        <v>19935</v>
      </c>
      <c r="M8">
        <v>7243.12</v>
      </c>
      <c r="N8">
        <v>8000</v>
      </c>
      <c r="O8">
        <v>48650</v>
      </c>
      <c r="R8">
        <v>-263913.87</v>
      </c>
      <c r="S8">
        <v>2257089.6800000002</v>
      </c>
      <c r="W8">
        <v>166041</v>
      </c>
      <c r="X8">
        <v>205973.89</v>
      </c>
      <c r="Y8">
        <v>166041</v>
      </c>
      <c r="AA8">
        <v>9028</v>
      </c>
      <c r="AB8">
        <v>66830.42</v>
      </c>
      <c r="AC8">
        <v>14409.94</v>
      </c>
      <c r="AG8" s="73">
        <f t="shared" si="1"/>
        <v>276545.78000000003</v>
      </c>
      <c r="AH8" s="77">
        <f t="shared" si="2"/>
        <v>83828.12</v>
      </c>
      <c r="AI8" s="21">
        <f t="shared" si="5"/>
        <v>192717.66000000003</v>
      </c>
      <c r="AJ8" s="22">
        <f t="shared" si="3"/>
        <v>538055.89</v>
      </c>
      <c r="AK8" s="16">
        <f t="shared" si="4"/>
        <v>90268.36</v>
      </c>
      <c r="AL8" s="26">
        <f t="shared" si="6"/>
        <v>447787.53</v>
      </c>
    </row>
    <row r="9" spans="1:38" x14ac:dyDescent="0.25">
      <c r="E9" t="s">
        <v>2930</v>
      </c>
      <c r="F9">
        <v>8053.5</v>
      </c>
      <c r="H9">
        <v>0</v>
      </c>
      <c r="I9">
        <v>0</v>
      </c>
      <c r="J9">
        <v>3631614.75</v>
      </c>
      <c r="K9">
        <v>74559.98</v>
      </c>
      <c r="L9">
        <v>4000</v>
      </c>
      <c r="M9">
        <v>1967.95</v>
      </c>
      <c r="N9">
        <v>1540</v>
      </c>
      <c r="O9">
        <v>0</v>
      </c>
      <c r="R9">
        <v>3488019.75</v>
      </c>
      <c r="S9">
        <v>253201</v>
      </c>
      <c r="W9">
        <v>86720</v>
      </c>
      <c r="X9">
        <v>164579.22</v>
      </c>
      <c r="Y9">
        <v>86720</v>
      </c>
      <c r="AB9">
        <v>5967.95</v>
      </c>
      <c r="AC9">
        <v>30101.74</v>
      </c>
      <c r="AD9">
        <v>163010</v>
      </c>
      <c r="AG9" s="73">
        <f t="shared" si="1"/>
        <v>8053.5</v>
      </c>
      <c r="AH9" s="77">
        <f t="shared" si="2"/>
        <v>7507.95</v>
      </c>
      <c r="AI9" s="21">
        <f t="shared" si="5"/>
        <v>545.55000000000018</v>
      </c>
      <c r="AJ9" s="22">
        <f t="shared" si="3"/>
        <v>338019.22</v>
      </c>
      <c r="AK9" s="16">
        <f t="shared" si="4"/>
        <v>199079.69</v>
      </c>
      <c r="AL9" s="26">
        <f t="shared" si="6"/>
        <v>138939.52999999997</v>
      </c>
    </row>
    <row r="10" spans="1:38" x14ac:dyDescent="0.25">
      <c r="E10" t="s">
        <v>2931</v>
      </c>
      <c r="F10">
        <v>121660.07</v>
      </c>
      <c r="H10">
        <v>10831</v>
      </c>
      <c r="J10">
        <v>3168798.86</v>
      </c>
      <c r="K10">
        <v>3</v>
      </c>
      <c r="L10">
        <v>24131</v>
      </c>
      <c r="M10">
        <v>7804.1</v>
      </c>
      <c r="N10">
        <v>3940</v>
      </c>
      <c r="O10">
        <v>19950</v>
      </c>
      <c r="R10">
        <v>3178171.87</v>
      </c>
      <c r="W10">
        <v>120953</v>
      </c>
      <c r="X10">
        <v>122077.43</v>
      </c>
      <c r="Y10">
        <v>136953</v>
      </c>
      <c r="AB10">
        <v>24355.81</v>
      </c>
      <c r="AC10">
        <v>14425.66</v>
      </c>
      <c r="AG10" s="73">
        <f t="shared" si="1"/>
        <v>132491.07</v>
      </c>
      <c r="AH10" s="77">
        <f t="shared" si="2"/>
        <v>55825.1</v>
      </c>
      <c r="AI10" s="21">
        <f t="shared" si="5"/>
        <v>76665.97</v>
      </c>
      <c r="AJ10" s="22">
        <f t="shared" si="3"/>
        <v>379983.43</v>
      </c>
      <c r="AK10" s="16">
        <f t="shared" si="4"/>
        <v>38781.47</v>
      </c>
      <c r="AL10" s="26">
        <f t="shared" si="6"/>
        <v>341201.95999999996</v>
      </c>
    </row>
    <row r="11" spans="1:38" x14ac:dyDescent="0.25">
      <c r="E11" t="s">
        <v>2932</v>
      </c>
      <c r="F11">
        <v>174625</v>
      </c>
      <c r="I11">
        <v>0</v>
      </c>
      <c r="J11">
        <v>3469858.65</v>
      </c>
      <c r="K11">
        <v>15634.21</v>
      </c>
      <c r="L11">
        <v>0</v>
      </c>
      <c r="M11">
        <v>0</v>
      </c>
      <c r="O11">
        <v>174625</v>
      </c>
      <c r="R11">
        <v>3401160.77</v>
      </c>
      <c r="S11">
        <v>99610.62</v>
      </c>
      <c r="W11">
        <v>60700.5</v>
      </c>
      <c r="X11">
        <v>15900</v>
      </c>
      <c r="Y11">
        <v>60700.5</v>
      </c>
      <c r="AB11">
        <v>15900</v>
      </c>
      <c r="AC11">
        <v>15278.53</v>
      </c>
      <c r="AG11" s="73">
        <f t="shared" si="1"/>
        <v>174625</v>
      </c>
      <c r="AH11" s="77">
        <f t="shared" si="2"/>
        <v>174625</v>
      </c>
      <c r="AI11" s="21">
        <f t="shared" si="5"/>
        <v>0</v>
      </c>
      <c r="AJ11" s="22">
        <f t="shared" si="3"/>
        <v>137301</v>
      </c>
      <c r="AK11" s="16">
        <f t="shared" si="4"/>
        <v>31178.53</v>
      </c>
      <c r="AL11" s="26">
        <f t="shared" si="6"/>
        <v>106122.47</v>
      </c>
    </row>
    <row r="12" spans="1:38" x14ac:dyDescent="0.25">
      <c r="A12" s="1" t="s">
        <v>421</v>
      </c>
      <c r="B12" s="1" t="s">
        <v>423</v>
      </c>
      <c r="C12" s="65">
        <v>4017</v>
      </c>
      <c r="D12" s="65" t="s">
        <v>1021</v>
      </c>
      <c r="E12" t="s">
        <v>2933</v>
      </c>
      <c r="F12">
        <v>616821.49</v>
      </c>
      <c r="G12">
        <v>0</v>
      </c>
      <c r="H12">
        <v>33212.629999999997</v>
      </c>
      <c r="J12">
        <v>1125462.1200000001</v>
      </c>
      <c r="K12">
        <v>334837.74</v>
      </c>
      <c r="L12">
        <v>7500</v>
      </c>
      <c r="R12">
        <v>1236423.92</v>
      </c>
      <c r="S12">
        <v>685585.33</v>
      </c>
      <c r="T12">
        <v>11771</v>
      </c>
      <c r="U12">
        <v>228000</v>
      </c>
      <c r="W12">
        <v>278170.5</v>
      </c>
      <c r="Y12">
        <v>288502.5</v>
      </c>
      <c r="AB12">
        <v>22713.15</v>
      </c>
      <c r="AC12">
        <v>25901.119999999999</v>
      </c>
      <c r="AG12" s="73">
        <f>SUM(F12:I12)</f>
        <v>650034.12</v>
      </c>
      <c r="AH12" s="77">
        <f>SUM(L12:O12)</f>
        <v>7500</v>
      </c>
      <c r="AI12" s="21">
        <f>AG12-AH12</f>
        <v>642534.12</v>
      </c>
      <c r="AJ12" s="22">
        <f>SUM(T12:X12)</f>
        <v>517941.5</v>
      </c>
      <c r="AK12" s="16">
        <f>SUM(Y12:AF12)</f>
        <v>337116.77</v>
      </c>
      <c r="AL12" s="26">
        <f t="shared" si="6"/>
        <v>180824.72999999998</v>
      </c>
    </row>
    <row r="13" spans="1:38" x14ac:dyDescent="0.25">
      <c r="A13" s="1" t="s">
        <v>421</v>
      </c>
      <c r="B13" s="1" t="s">
        <v>423</v>
      </c>
      <c r="C13" s="65">
        <v>4254</v>
      </c>
      <c r="D13" s="65" t="s">
        <v>1022</v>
      </c>
      <c r="E13" t="s">
        <v>2934</v>
      </c>
      <c r="F13">
        <v>240694.15</v>
      </c>
      <c r="G13">
        <v>58864.800000000003</v>
      </c>
      <c r="H13">
        <v>22885.57</v>
      </c>
      <c r="J13">
        <v>231060.06</v>
      </c>
      <c r="K13">
        <v>344758.07</v>
      </c>
      <c r="R13">
        <v>-582695.5</v>
      </c>
      <c r="S13">
        <v>1517319.83</v>
      </c>
      <c r="T13">
        <v>16957.03</v>
      </c>
      <c r="W13">
        <v>255339</v>
      </c>
      <c r="Y13">
        <v>255339</v>
      </c>
      <c r="AB13">
        <v>26716.57</v>
      </c>
      <c r="AC13">
        <v>21202.14</v>
      </c>
      <c r="AG13" s="73">
        <f t="shared" ref="AG13:AG76" si="7">SUM(F13:I13)</f>
        <v>322444.52</v>
      </c>
      <c r="AH13" s="77">
        <f t="shared" ref="AH13:AH76" si="8">SUM(L13:O13)</f>
        <v>0</v>
      </c>
      <c r="AI13" s="21">
        <f t="shared" ref="AI13:AI76" si="9">AG13-AH13</f>
        <v>322444.52</v>
      </c>
      <c r="AJ13" s="22">
        <f t="shared" ref="AJ13:AJ76" si="10">SUM(T13:X13)</f>
        <v>272296.03000000003</v>
      </c>
      <c r="AK13" s="16">
        <f t="shared" ref="AK13:AK76" si="11">SUM(Y13:AF13)</f>
        <v>303257.71000000002</v>
      </c>
      <c r="AL13" s="26">
        <f t="shared" si="6"/>
        <v>-30961.679999999993</v>
      </c>
    </row>
    <row r="14" spans="1:38" x14ac:dyDescent="0.25">
      <c r="A14" s="1" t="s">
        <v>421</v>
      </c>
      <c r="B14" s="1" t="s">
        <v>423</v>
      </c>
      <c r="C14" s="65">
        <v>2828</v>
      </c>
      <c r="D14" s="65" t="s">
        <v>1023</v>
      </c>
      <c r="E14" t="s">
        <v>2935</v>
      </c>
      <c r="F14">
        <v>5808.78</v>
      </c>
      <c r="G14">
        <v>0</v>
      </c>
      <c r="H14">
        <v>52414.49</v>
      </c>
      <c r="J14">
        <v>837408.92</v>
      </c>
      <c r="K14">
        <v>384858.71</v>
      </c>
      <c r="R14">
        <v>-25933.439999999999</v>
      </c>
      <c r="S14">
        <v>1326846.8</v>
      </c>
      <c r="T14">
        <v>10302.57</v>
      </c>
      <c r="W14">
        <v>158541.5</v>
      </c>
      <c r="Y14">
        <v>159501.5</v>
      </c>
      <c r="AB14">
        <v>5906.5</v>
      </c>
      <c r="AC14">
        <v>23858.53</v>
      </c>
      <c r="AG14" s="73">
        <f t="shared" si="7"/>
        <v>58223.27</v>
      </c>
      <c r="AH14" s="77">
        <f t="shared" si="8"/>
        <v>0</v>
      </c>
      <c r="AI14" s="21">
        <f t="shared" si="9"/>
        <v>58223.27</v>
      </c>
      <c r="AJ14" s="22">
        <f t="shared" si="10"/>
        <v>168844.07</v>
      </c>
      <c r="AK14" s="16">
        <f t="shared" si="11"/>
        <v>189266.53</v>
      </c>
      <c r="AL14" s="26">
        <f t="shared" si="6"/>
        <v>-20422.459999999992</v>
      </c>
    </row>
    <row r="15" spans="1:38" x14ac:dyDescent="0.25">
      <c r="A15" s="1" t="s">
        <v>421</v>
      </c>
      <c r="B15" s="1" t="s">
        <v>423</v>
      </c>
      <c r="C15" s="65">
        <v>4184</v>
      </c>
      <c r="D15" s="65" t="s">
        <v>1024</v>
      </c>
      <c r="E15" t="s">
        <v>2936</v>
      </c>
      <c r="F15">
        <v>509475.21</v>
      </c>
      <c r="G15">
        <v>18200.240000000002</v>
      </c>
      <c r="H15">
        <v>83749.45</v>
      </c>
      <c r="J15">
        <v>22161.040000000001</v>
      </c>
      <c r="K15">
        <v>601473.41</v>
      </c>
      <c r="L15">
        <v>0</v>
      </c>
      <c r="R15">
        <v>-47058.63</v>
      </c>
      <c r="S15">
        <v>1336486.2</v>
      </c>
      <c r="T15">
        <v>15141.73</v>
      </c>
      <c r="W15">
        <v>338159.5</v>
      </c>
      <c r="X15">
        <v>17600</v>
      </c>
      <c r="Y15">
        <v>353689.9</v>
      </c>
      <c r="AB15">
        <v>40209.61</v>
      </c>
      <c r="AC15">
        <v>19769.939999999999</v>
      </c>
      <c r="AG15" s="73">
        <f t="shared" si="7"/>
        <v>611424.9</v>
      </c>
      <c r="AH15" s="77">
        <f t="shared" si="8"/>
        <v>0</v>
      </c>
      <c r="AI15" s="21">
        <f t="shared" si="9"/>
        <v>611424.9</v>
      </c>
      <c r="AJ15" s="22">
        <f t="shared" si="10"/>
        <v>370901.23</v>
      </c>
      <c r="AK15" s="16">
        <f t="shared" si="11"/>
        <v>413669.45</v>
      </c>
      <c r="AL15" s="26">
        <f t="shared" si="6"/>
        <v>-42768.22000000003</v>
      </c>
    </row>
    <row r="16" spans="1:38" x14ac:dyDescent="0.25">
      <c r="A16" s="1" t="s">
        <v>421</v>
      </c>
      <c r="B16" s="1" t="s">
        <v>423</v>
      </c>
      <c r="C16" s="65">
        <v>7069</v>
      </c>
      <c r="D16" s="65" t="s">
        <v>1025</v>
      </c>
      <c r="E16" t="s">
        <v>2937</v>
      </c>
      <c r="F16">
        <v>1056836.1399999999</v>
      </c>
      <c r="G16">
        <v>35770.199999999997</v>
      </c>
      <c r="H16">
        <v>75342.73</v>
      </c>
      <c r="J16">
        <v>949245.2</v>
      </c>
      <c r="K16">
        <v>360684.1</v>
      </c>
      <c r="L16">
        <v>6340</v>
      </c>
      <c r="O16">
        <v>0</v>
      </c>
      <c r="R16">
        <v>489059.28</v>
      </c>
      <c r="S16">
        <v>2146839.4900000002</v>
      </c>
      <c r="T16">
        <v>21553.96</v>
      </c>
      <c r="W16">
        <v>271000</v>
      </c>
      <c r="Y16">
        <v>328680.8</v>
      </c>
      <c r="AB16">
        <v>17391.12</v>
      </c>
      <c r="AC16">
        <v>29350.49</v>
      </c>
      <c r="AG16" s="73">
        <f t="shared" si="7"/>
        <v>1167949.0699999998</v>
      </c>
      <c r="AH16" s="77">
        <f t="shared" si="8"/>
        <v>6340</v>
      </c>
      <c r="AI16" s="21">
        <f t="shared" si="9"/>
        <v>1161609.0699999998</v>
      </c>
      <c r="AJ16" s="22">
        <f t="shared" si="10"/>
        <v>292553.96000000002</v>
      </c>
      <c r="AK16" s="16">
        <f t="shared" si="11"/>
        <v>375422.41</v>
      </c>
      <c r="AL16" s="26">
        <f t="shared" si="6"/>
        <v>-82868.449999999953</v>
      </c>
    </row>
    <row r="17" spans="1:38" x14ac:dyDescent="0.25">
      <c r="A17" s="1" t="s">
        <v>421</v>
      </c>
      <c r="B17" s="1" t="s">
        <v>423</v>
      </c>
      <c r="C17" s="65">
        <v>6198</v>
      </c>
      <c r="D17" s="65" t="s">
        <v>1026</v>
      </c>
      <c r="E17" t="s">
        <v>2938</v>
      </c>
      <c r="F17">
        <v>416069.61</v>
      </c>
      <c r="G17">
        <v>0</v>
      </c>
      <c r="H17">
        <v>47454.98</v>
      </c>
      <c r="J17">
        <v>72677.850000000006</v>
      </c>
      <c r="K17">
        <v>374599.86</v>
      </c>
      <c r="L17">
        <v>0</v>
      </c>
      <c r="R17">
        <v>-621092.69999999995</v>
      </c>
      <c r="S17">
        <v>1602780.76</v>
      </c>
      <c r="T17">
        <v>21144.68</v>
      </c>
      <c r="W17">
        <v>266864.5</v>
      </c>
      <c r="Y17">
        <v>304964.5</v>
      </c>
      <c r="AB17">
        <v>34293.18</v>
      </c>
      <c r="AC17">
        <v>19637.259999999998</v>
      </c>
      <c r="AG17" s="73">
        <f t="shared" si="7"/>
        <v>463524.58999999997</v>
      </c>
      <c r="AH17" s="77">
        <f t="shared" si="8"/>
        <v>0</v>
      </c>
      <c r="AI17" s="21">
        <f t="shared" si="9"/>
        <v>463524.58999999997</v>
      </c>
      <c r="AJ17" s="22">
        <f t="shared" si="10"/>
        <v>288009.18</v>
      </c>
      <c r="AK17" s="16">
        <f t="shared" si="11"/>
        <v>358894.94</v>
      </c>
      <c r="AL17" s="26">
        <f t="shared" si="6"/>
        <v>-70885.760000000009</v>
      </c>
    </row>
    <row r="18" spans="1:38" x14ac:dyDescent="0.25">
      <c r="A18" s="1" t="s">
        <v>421</v>
      </c>
      <c r="B18" s="1" t="s">
        <v>423</v>
      </c>
      <c r="C18" s="65">
        <v>2120</v>
      </c>
      <c r="D18" s="65" t="s">
        <v>1027</v>
      </c>
      <c r="E18" t="s">
        <v>2939</v>
      </c>
      <c r="F18">
        <v>585687.41</v>
      </c>
      <c r="G18">
        <v>0</v>
      </c>
      <c r="H18">
        <v>10798.2</v>
      </c>
      <c r="J18">
        <v>340889.93</v>
      </c>
      <c r="K18">
        <v>1955418.67</v>
      </c>
      <c r="L18">
        <v>0</v>
      </c>
      <c r="R18">
        <v>1000732.31</v>
      </c>
      <c r="S18">
        <v>2036704.82</v>
      </c>
      <c r="T18">
        <v>20528.2</v>
      </c>
      <c r="W18">
        <v>165294.5</v>
      </c>
      <c r="Y18">
        <v>189829.5</v>
      </c>
      <c r="AB18">
        <v>28767.88</v>
      </c>
      <c r="AC18">
        <v>78368.240000000005</v>
      </c>
      <c r="AG18" s="73">
        <f t="shared" si="7"/>
        <v>596485.61</v>
      </c>
      <c r="AH18" s="77">
        <f t="shared" si="8"/>
        <v>0</v>
      </c>
      <c r="AI18" s="21">
        <f t="shared" si="9"/>
        <v>596485.61</v>
      </c>
      <c r="AJ18" s="22">
        <f t="shared" si="10"/>
        <v>185822.7</v>
      </c>
      <c r="AK18" s="16">
        <f t="shared" si="11"/>
        <v>296965.62</v>
      </c>
      <c r="AL18" s="26">
        <f t="shared" si="6"/>
        <v>-111142.91999999998</v>
      </c>
    </row>
    <row r="19" spans="1:38" x14ac:dyDescent="0.25">
      <c r="A19" s="1" t="s">
        <v>421</v>
      </c>
      <c r="B19" s="1" t="s">
        <v>423</v>
      </c>
      <c r="C19" s="65">
        <v>808</v>
      </c>
      <c r="D19" s="65" t="s">
        <v>1028</v>
      </c>
      <c r="E19" t="s">
        <v>2940</v>
      </c>
      <c r="F19">
        <v>416455.19</v>
      </c>
      <c r="G19">
        <v>14554.13</v>
      </c>
      <c r="H19">
        <v>100131.84</v>
      </c>
      <c r="J19">
        <v>1047371.91</v>
      </c>
      <c r="K19">
        <v>585319.74</v>
      </c>
      <c r="L19">
        <v>19000</v>
      </c>
      <c r="R19">
        <v>2073902.12</v>
      </c>
      <c r="S19">
        <v>118427.08</v>
      </c>
      <c r="T19">
        <v>9278.66</v>
      </c>
      <c r="W19">
        <v>126040</v>
      </c>
      <c r="Y19">
        <v>126040</v>
      </c>
      <c r="AB19">
        <v>23089.22</v>
      </c>
      <c r="AC19">
        <v>32485.83</v>
      </c>
      <c r="AG19" s="73">
        <f t="shared" si="7"/>
        <v>531141.16</v>
      </c>
      <c r="AH19" s="77">
        <f t="shared" si="8"/>
        <v>19000</v>
      </c>
      <c r="AI19" s="21">
        <f t="shared" si="9"/>
        <v>512141.16000000003</v>
      </c>
      <c r="AJ19" s="22">
        <f t="shared" si="10"/>
        <v>135318.66</v>
      </c>
      <c r="AK19" s="16">
        <f t="shared" si="11"/>
        <v>181615.05</v>
      </c>
      <c r="AL19" s="26">
        <f t="shared" si="6"/>
        <v>-46296.389999999985</v>
      </c>
    </row>
    <row r="20" spans="1:38" x14ac:dyDescent="0.25">
      <c r="A20" s="1" t="s">
        <v>421</v>
      </c>
      <c r="B20" s="1" t="s">
        <v>423</v>
      </c>
      <c r="C20" s="65">
        <v>5257</v>
      </c>
      <c r="D20" s="65" t="s">
        <v>1029</v>
      </c>
      <c r="E20" t="s">
        <v>2941</v>
      </c>
      <c r="F20">
        <v>1372498.87</v>
      </c>
      <c r="G20">
        <v>285119.2</v>
      </c>
      <c r="H20">
        <v>83046.55</v>
      </c>
      <c r="J20">
        <v>37399.54</v>
      </c>
      <c r="K20">
        <v>278953.15999999997</v>
      </c>
      <c r="R20">
        <v>40530.239999999998</v>
      </c>
      <c r="S20">
        <v>1863971.92</v>
      </c>
      <c r="T20">
        <v>36879.79</v>
      </c>
      <c r="U20">
        <v>204000</v>
      </c>
      <c r="W20">
        <v>140060</v>
      </c>
      <c r="Y20">
        <v>162660</v>
      </c>
      <c r="AB20">
        <v>43369.3</v>
      </c>
      <c r="AC20">
        <v>22395.33</v>
      </c>
      <c r="AG20" s="73">
        <f t="shared" si="7"/>
        <v>1740664.62</v>
      </c>
      <c r="AH20" s="77">
        <f t="shared" si="8"/>
        <v>0</v>
      </c>
      <c r="AI20" s="21">
        <f t="shared" si="9"/>
        <v>1740664.62</v>
      </c>
      <c r="AJ20" s="22">
        <f t="shared" si="10"/>
        <v>380939.79000000004</v>
      </c>
      <c r="AK20" s="16">
        <f t="shared" si="11"/>
        <v>228424.63</v>
      </c>
      <c r="AL20" s="26">
        <f t="shared" si="6"/>
        <v>152515.16000000003</v>
      </c>
    </row>
    <row r="21" spans="1:38" x14ac:dyDescent="0.25">
      <c r="A21" s="1" t="s">
        <v>421</v>
      </c>
      <c r="B21" s="1" t="s">
        <v>423</v>
      </c>
      <c r="C21" s="65">
        <v>5547</v>
      </c>
      <c r="D21" s="65" t="s">
        <v>1030</v>
      </c>
      <c r="E21" t="s">
        <v>2942</v>
      </c>
      <c r="F21">
        <v>897318.7</v>
      </c>
      <c r="G21">
        <v>57234.15</v>
      </c>
      <c r="H21">
        <v>107435.06</v>
      </c>
      <c r="J21">
        <v>598701.78</v>
      </c>
      <c r="K21">
        <v>1374702.71</v>
      </c>
      <c r="L21">
        <v>0</v>
      </c>
      <c r="O21">
        <v>0</v>
      </c>
      <c r="R21">
        <v>663035.85</v>
      </c>
      <c r="S21">
        <v>2519990.75</v>
      </c>
      <c r="T21">
        <v>41502.1</v>
      </c>
      <c r="W21">
        <v>229837.5</v>
      </c>
      <c r="Y21">
        <v>274284.5</v>
      </c>
      <c r="AB21">
        <v>63884.39</v>
      </c>
      <c r="AC21">
        <v>65924.91</v>
      </c>
      <c r="AG21" s="73">
        <f t="shared" si="7"/>
        <v>1061987.9099999999</v>
      </c>
      <c r="AH21" s="77">
        <f t="shared" si="8"/>
        <v>0</v>
      </c>
      <c r="AI21" s="21">
        <f t="shared" si="9"/>
        <v>1061987.9099999999</v>
      </c>
      <c r="AJ21" s="22">
        <f t="shared" si="10"/>
        <v>271339.59999999998</v>
      </c>
      <c r="AK21" s="16">
        <f t="shared" si="11"/>
        <v>404093.80000000005</v>
      </c>
      <c r="AL21" s="26">
        <f t="shared" si="6"/>
        <v>-132754.20000000007</v>
      </c>
    </row>
    <row r="22" spans="1:38" x14ac:dyDescent="0.25">
      <c r="A22" s="1" t="s">
        <v>421</v>
      </c>
      <c r="B22" s="1" t="s">
        <v>423</v>
      </c>
      <c r="C22" s="65">
        <v>4817</v>
      </c>
      <c r="D22" s="65" t="s">
        <v>1031</v>
      </c>
      <c r="E22" t="s">
        <v>2943</v>
      </c>
      <c r="F22">
        <v>94338.62</v>
      </c>
      <c r="G22">
        <v>56939.75</v>
      </c>
      <c r="H22">
        <v>11100</v>
      </c>
      <c r="J22">
        <v>426039.5</v>
      </c>
      <c r="K22">
        <v>373545.21</v>
      </c>
      <c r="L22">
        <v>0</v>
      </c>
      <c r="R22">
        <v>-3951470.45</v>
      </c>
      <c r="S22">
        <v>4994895.4800000004</v>
      </c>
      <c r="T22">
        <v>20556.63</v>
      </c>
      <c r="W22">
        <v>229755.5</v>
      </c>
      <c r="Y22">
        <v>229755.5</v>
      </c>
      <c r="AB22">
        <v>50008.65</v>
      </c>
      <c r="AC22">
        <v>39339.93</v>
      </c>
      <c r="AG22" s="73">
        <f t="shared" si="7"/>
        <v>162378.37</v>
      </c>
      <c r="AH22" s="77">
        <f t="shared" si="8"/>
        <v>0</v>
      </c>
      <c r="AI22" s="21">
        <f t="shared" si="9"/>
        <v>162378.37</v>
      </c>
      <c r="AJ22" s="22">
        <f t="shared" si="10"/>
        <v>250312.13</v>
      </c>
      <c r="AK22" s="16">
        <f t="shared" si="11"/>
        <v>319104.08</v>
      </c>
      <c r="AL22" s="26">
        <f t="shared" si="6"/>
        <v>-68791.950000000012</v>
      </c>
    </row>
    <row r="23" spans="1:38" x14ac:dyDescent="0.25">
      <c r="A23" s="1" t="s">
        <v>421</v>
      </c>
      <c r="B23" s="1" t="s">
        <v>423</v>
      </c>
      <c r="C23" s="65">
        <v>4661</v>
      </c>
      <c r="D23" s="65" t="s">
        <v>1032</v>
      </c>
      <c r="E23" t="s">
        <v>2944</v>
      </c>
      <c r="F23">
        <v>178107.73</v>
      </c>
      <c r="G23">
        <v>204094.14</v>
      </c>
      <c r="H23">
        <v>130910.95</v>
      </c>
      <c r="J23">
        <v>763068.02</v>
      </c>
      <c r="K23">
        <v>531607.56999999995</v>
      </c>
      <c r="L23">
        <v>9300</v>
      </c>
      <c r="O23">
        <v>287</v>
      </c>
      <c r="R23">
        <v>300717.34999999998</v>
      </c>
      <c r="S23">
        <v>1550129.81</v>
      </c>
      <c r="T23">
        <v>27473.62</v>
      </c>
      <c r="W23">
        <v>316054.5</v>
      </c>
      <c r="Y23">
        <v>328327.90000000002</v>
      </c>
      <c r="AB23">
        <v>32186.98</v>
      </c>
      <c r="AC23">
        <v>35658.99</v>
      </c>
      <c r="AG23" s="73">
        <f t="shared" si="7"/>
        <v>513112.82</v>
      </c>
      <c r="AH23" s="77">
        <f t="shared" si="8"/>
        <v>9587</v>
      </c>
      <c r="AI23" s="21">
        <f t="shared" si="9"/>
        <v>503525.82</v>
      </c>
      <c r="AJ23" s="22">
        <f t="shared" si="10"/>
        <v>343528.12</v>
      </c>
      <c r="AK23" s="16">
        <f t="shared" si="11"/>
        <v>396173.87</v>
      </c>
      <c r="AL23" s="26">
        <f t="shared" si="6"/>
        <v>-52645.75</v>
      </c>
    </row>
    <row r="24" spans="1:38" x14ac:dyDescent="0.25">
      <c r="A24" s="1" t="s">
        <v>421</v>
      </c>
      <c r="B24" s="1" t="s">
        <v>423</v>
      </c>
      <c r="C24" s="65">
        <v>7585</v>
      </c>
      <c r="D24" s="65" t="s">
        <v>1033</v>
      </c>
      <c r="E24" t="s">
        <v>2945</v>
      </c>
      <c r="F24">
        <v>2709436.21</v>
      </c>
      <c r="G24">
        <v>120041.9</v>
      </c>
      <c r="H24">
        <v>21310.05</v>
      </c>
      <c r="J24">
        <v>69221.66</v>
      </c>
      <c r="K24">
        <v>553444.77</v>
      </c>
      <c r="L24">
        <v>0</v>
      </c>
      <c r="O24">
        <v>0</v>
      </c>
      <c r="R24">
        <v>671549.81</v>
      </c>
      <c r="S24">
        <v>2878887.21</v>
      </c>
      <c r="T24">
        <v>43440.58</v>
      </c>
      <c r="W24">
        <v>438795</v>
      </c>
      <c r="Y24">
        <v>457010</v>
      </c>
      <c r="AB24">
        <v>69036.149999999994</v>
      </c>
      <c r="AC24">
        <v>33171.86</v>
      </c>
      <c r="AG24" s="73">
        <f t="shared" si="7"/>
        <v>2850788.1599999997</v>
      </c>
      <c r="AH24" s="77">
        <f t="shared" si="8"/>
        <v>0</v>
      </c>
      <c r="AI24" s="21">
        <f t="shared" si="9"/>
        <v>2850788.1599999997</v>
      </c>
      <c r="AJ24" s="22">
        <f t="shared" si="10"/>
        <v>482235.58</v>
      </c>
      <c r="AK24" s="16">
        <f t="shared" si="11"/>
        <v>559218.01</v>
      </c>
      <c r="AL24" s="26">
        <f t="shared" si="6"/>
        <v>-76982.429999999993</v>
      </c>
    </row>
    <row r="25" spans="1:38" x14ac:dyDescent="0.25">
      <c r="A25" s="1" t="s">
        <v>421</v>
      </c>
      <c r="B25" s="1" t="s">
        <v>423</v>
      </c>
      <c r="C25" s="65">
        <v>6519</v>
      </c>
      <c r="D25" s="65" t="s">
        <v>1034</v>
      </c>
      <c r="E25" t="s">
        <v>2946</v>
      </c>
      <c r="F25">
        <v>447153.79</v>
      </c>
      <c r="G25">
        <v>173118.55</v>
      </c>
      <c r="H25">
        <v>34969.72</v>
      </c>
      <c r="J25">
        <v>342670.71</v>
      </c>
      <c r="K25">
        <v>341278.18</v>
      </c>
      <c r="R25">
        <v>-951913.72</v>
      </c>
      <c r="S25">
        <v>2079998.65</v>
      </c>
      <c r="T25">
        <v>29657.67</v>
      </c>
      <c r="U25">
        <v>240000</v>
      </c>
      <c r="W25">
        <v>222553</v>
      </c>
      <c r="Y25">
        <v>241959</v>
      </c>
      <c r="AB25">
        <v>12588.88</v>
      </c>
      <c r="AC25">
        <v>26556.77</v>
      </c>
      <c r="AG25" s="73">
        <f t="shared" si="7"/>
        <v>655242.05999999994</v>
      </c>
      <c r="AH25" s="77">
        <f t="shared" si="8"/>
        <v>0</v>
      </c>
      <c r="AI25" s="21">
        <f t="shared" si="9"/>
        <v>655242.05999999994</v>
      </c>
      <c r="AJ25" s="22">
        <f t="shared" si="10"/>
        <v>492210.67</v>
      </c>
      <c r="AK25" s="16">
        <f t="shared" si="11"/>
        <v>281104.65000000002</v>
      </c>
      <c r="AL25" s="26">
        <f t="shared" si="6"/>
        <v>211106.01999999996</v>
      </c>
    </row>
    <row r="26" spans="1:38" x14ac:dyDescent="0.25">
      <c r="A26" s="1" t="s">
        <v>421</v>
      </c>
      <c r="B26" s="1" t="s">
        <v>423</v>
      </c>
      <c r="C26" s="65">
        <v>4531</v>
      </c>
      <c r="D26" s="65" t="s">
        <v>1035</v>
      </c>
      <c r="E26" t="s">
        <v>2947</v>
      </c>
      <c r="F26">
        <v>289997.90999999997</v>
      </c>
      <c r="G26">
        <v>28936.03</v>
      </c>
      <c r="H26">
        <v>40192.68</v>
      </c>
      <c r="J26">
        <v>994610.08</v>
      </c>
      <c r="K26">
        <v>262544.59999999998</v>
      </c>
      <c r="R26">
        <v>1287531.82</v>
      </c>
      <c r="S26">
        <v>413083.29</v>
      </c>
      <c r="T26">
        <v>17355.849999999999</v>
      </c>
      <c r="V26">
        <v>636.85</v>
      </c>
      <c r="W26">
        <v>256201</v>
      </c>
      <c r="Y26">
        <v>279227.40000000002</v>
      </c>
      <c r="AB26">
        <v>21249.09</v>
      </c>
      <c r="AC26">
        <v>22740.67</v>
      </c>
      <c r="AG26" s="73">
        <f t="shared" si="7"/>
        <v>359126.61999999994</v>
      </c>
      <c r="AH26" s="77">
        <f t="shared" si="8"/>
        <v>0</v>
      </c>
      <c r="AI26" s="21">
        <f t="shared" si="9"/>
        <v>359126.61999999994</v>
      </c>
      <c r="AJ26" s="22">
        <f t="shared" si="10"/>
        <v>274193.7</v>
      </c>
      <c r="AK26" s="16">
        <f t="shared" si="11"/>
        <v>323217.16000000003</v>
      </c>
      <c r="AL26" s="26">
        <f t="shared" si="6"/>
        <v>-49023.460000000021</v>
      </c>
    </row>
    <row r="27" spans="1:38" x14ac:dyDescent="0.25">
      <c r="A27" s="1" t="s">
        <v>421</v>
      </c>
      <c r="B27" s="1" t="s">
        <v>423</v>
      </c>
      <c r="C27" s="65">
        <v>2937</v>
      </c>
      <c r="D27" s="65" t="s">
        <v>1036</v>
      </c>
      <c r="E27" t="s">
        <v>2948</v>
      </c>
      <c r="F27">
        <v>493768.18</v>
      </c>
      <c r="G27">
        <v>0</v>
      </c>
      <c r="H27">
        <v>15398.64</v>
      </c>
      <c r="J27">
        <v>585849.18000000005</v>
      </c>
      <c r="K27">
        <v>276486.46000000002</v>
      </c>
      <c r="L27">
        <v>0</v>
      </c>
      <c r="R27">
        <v>-928122.57</v>
      </c>
      <c r="S27">
        <v>2337378.21</v>
      </c>
      <c r="T27">
        <v>13069.64</v>
      </c>
      <c r="W27">
        <v>193437</v>
      </c>
      <c r="Y27">
        <v>193437</v>
      </c>
      <c r="AB27">
        <v>29641.45</v>
      </c>
      <c r="AC27">
        <v>21181.37</v>
      </c>
      <c r="AG27" s="73">
        <f t="shared" si="7"/>
        <v>509166.82</v>
      </c>
      <c r="AH27" s="77">
        <f t="shared" si="8"/>
        <v>0</v>
      </c>
      <c r="AI27" s="21">
        <f t="shared" si="9"/>
        <v>509166.82</v>
      </c>
      <c r="AJ27" s="22">
        <f t="shared" si="10"/>
        <v>206506.64</v>
      </c>
      <c r="AK27" s="16">
        <f t="shared" si="11"/>
        <v>244259.82</v>
      </c>
      <c r="AL27" s="26">
        <f t="shared" si="6"/>
        <v>-37753.179999999993</v>
      </c>
    </row>
    <row r="28" spans="1:38" x14ac:dyDescent="0.25">
      <c r="A28" s="1" t="s">
        <v>421</v>
      </c>
      <c r="B28" s="1" t="s">
        <v>423</v>
      </c>
      <c r="C28" s="65">
        <v>2576</v>
      </c>
      <c r="D28" s="65" t="s">
        <v>1037</v>
      </c>
      <c r="E28" t="s">
        <v>2949</v>
      </c>
      <c r="F28">
        <v>212445.92</v>
      </c>
      <c r="G28">
        <v>0</v>
      </c>
      <c r="H28">
        <v>24958.82</v>
      </c>
      <c r="J28">
        <v>306246.25</v>
      </c>
      <c r="K28">
        <v>351381.62</v>
      </c>
      <c r="L28">
        <v>5000</v>
      </c>
      <c r="R28">
        <v>-1494139.77</v>
      </c>
      <c r="S28">
        <v>2446216.73</v>
      </c>
      <c r="T28">
        <v>13078.57</v>
      </c>
      <c r="W28">
        <v>148130.5</v>
      </c>
      <c r="Y28">
        <v>168261.5</v>
      </c>
      <c r="AB28">
        <v>20856.57</v>
      </c>
      <c r="AC28">
        <v>26035.35</v>
      </c>
      <c r="AG28" s="73">
        <f t="shared" si="7"/>
        <v>237404.74000000002</v>
      </c>
      <c r="AH28" s="77">
        <f t="shared" si="8"/>
        <v>5000</v>
      </c>
      <c r="AI28" s="21">
        <f t="shared" si="9"/>
        <v>232404.74000000002</v>
      </c>
      <c r="AJ28" s="22">
        <f t="shared" si="10"/>
        <v>161209.07</v>
      </c>
      <c r="AK28" s="16">
        <f t="shared" si="11"/>
        <v>215153.42</v>
      </c>
      <c r="AL28" s="26">
        <f t="shared" si="6"/>
        <v>-53944.350000000006</v>
      </c>
    </row>
    <row r="29" spans="1:38" x14ac:dyDescent="0.25">
      <c r="A29" s="1" t="s">
        <v>426</v>
      </c>
      <c r="B29" s="1" t="s">
        <v>427</v>
      </c>
      <c r="C29" s="65">
        <v>3880</v>
      </c>
      <c r="D29" s="65" t="s">
        <v>1038</v>
      </c>
      <c r="E29" t="s">
        <v>2950</v>
      </c>
      <c r="F29">
        <v>1201419.83</v>
      </c>
      <c r="G29">
        <v>412695.15</v>
      </c>
      <c r="H29">
        <v>14044.25</v>
      </c>
      <c r="J29">
        <v>646563.6</v>
      </c>
      <c r="K29">
        <v>403212.9</v>
      </c>
      <c r="O29">
        <v>10016</v>
      </c>
      <c r="R29">
        <v>758562.94</v>
      </c>
      <c r="S29">
        <v>1940194.37</v>
      </c>
      <c r="T29">
        <v>28974.25</v>
      </c>
      <c r="W29">
        <v>230219</v>
      </c>
      <c r="Y29">
        <v>230219</v>
      </c>
      <c r="AB29">
        <v>26772</v>
      </c>
      <c r="AC29">
        <v>26739.83</v>
      </c>
      <c r="AG29" s="73">
        <f t="shared" si="7"/>
        <v>1628159.23</v>
      </c>
      <c r="AH29" s="77">
        <f t="shared" si="8"/>
        <v>10016</v>
      </c>
      <c r="AI29" s="21">
        <f t="shared" si="9"/>
        <v>1618143.23</v>
      </c>
      <c r="AJ29" s="22">
        <f t="shared" si="10"/>
        <v>259193.25</v>
      </c>
      <c r="AK29" s="16">
        <f t="shared" si="11"/>
        <v>283730.83</v>
      </c>
      <c r="AL29" s="26">
        <f t="shared" si="6"/>
        <v>-24537.580000000016</v>
      </c>
    </row>
    <row r="30" spans="1:38" x14ac:dyDescent="0.25">
      <c r="A30" s="1" t="s">
        <v>426</v>
      </c>
      <c r="B30" s="1" t="s">
        <v>427</v>
      </c>
      <c r="C30" s="65">
        <v>3169</v>
      </c>
      <c r="D30" s="65" t="s">
        <v>1039</v>
      </c>
      <c r="E30" t="s">
        <v>2951</v>
      </c>
      <c r="F30">
        <v>612270.75</v>
      </c>
      <c r="G30">
        <v>412642.36</v>
      </c>
      <c r="H30">
        <v>39104.76</v>
      </c>
      <c r="J30">
        <v>2029436.83</v>
      </c>
      <c r="K30">
        <v>993641.13</v>
      </c>
      <c r="R30">
        <v>3934026.61</v>
      </c>
      <c r="S30">
        <v>225942.27</v>
      </c>
      <c r="T30">
        <v>22106.31</v>
      </c>
      <c r="W30">
        <v>114604.5</v>
      </c>
      <c r="Y30">
        <v>142003.5</v>
      </c>
      <c r="AB30">
        <v>13988.04</v>
      </c>
      <c r="AC30">
        <v>42112.32</v>
      </c>
      <c r="AG30" s="73">
        <f t="shared" si="7"/>
        <v>1064017.8699999999</v>
      </c>
      <c r="AH30" s="77">
        <f t="shared" si="8"/>
        <v>0</v>
      </c>
      <c r="AI30" s="21">
        <f t="shared" si="9"/>
        <v>1064017.8699999999</v>
      </c>
      <c r="AJ30" s="22">
        <f t="shared" si="10"/>
        <v>136710.81</v>
      </c>
      <c r="AK30" s="16">
        <f t="shared" si="11"/>
        <v>198103.86000000002</v>
      </c>
      <c r="AL30" s="26">
        <f t="shared" si="6"/>
        <v>-61393.050000000017</v>
      </c>
    </row>
    <row r="31" spans="1:38" x14ac:dyDescent="0.25">
      <c r="A31" s="1" t="s">
        <v>426</v>
      </c>
      <c r="B31" s="1" t="s">
        <v>427</v>
      </c>
      <c r="C31" s="65">
        <v>7059</v>
      </c>
      <c r="D31" s="65" t="s">
        <v>1040</v>
      </c>
      <c r="E31" t="s">
        <v>2952</v>
      </c>
      <c r="F31">
        <v>1425262.78</v>
      </c>
      <c r="G31">
        <v>441315.05</v>
      </c>
      <c r="H31">
        <v>18259.939999999999</v>
      </c>
      <c r="J31">
        <v>1062395.69</v>
      </c>
      <c r="K31">
        <v>250408.82</v>
      </c>
      <c r="R31">
        <v>2783148.7</v>
      </c>
      <c r="S31">
        <v>519805.36</v>
      </c>
      <c r="T31">
        <v>65141.77</v>
      </c>
      <c r="V31">
        <v>156.09</v>
      </c>
      <c r="W31">
        <v>390289</v>
      </c>
      <c r="Y31">
        <v>445782</v>
      </c>
      <c r="AB31">
        <v>80501.83</v>
      </c>
      <c r="AC31">
        <v>15054.81</v>
      </c>
      <c r="AG31" s="73">
        <f t="shared" si="7"/>
        <v>1884837.77</v>
      </c>
      <c r="AH31" s="77">
        <f t="shared" si="8"/>
        <v>0</v>
      </c>
      <c r="AI31" s="21">
        <f t="shared" si="9"/>
        <v>1884837.77</v>
      </c>
      <c r="AJ31" s="22">
        <f t="shared" si="10"/>
        <v>455586.86</v>
      </c>
      <c r="AK31" s="16">
        <f t="shared" si="11"/>
        <v>541338.64</v>
      </c>
      <c r="AL31" s="26">
        <f t="shared" si="6"/>
        <v>-85751.780000000028</v>
      </c>
    </row>
    <row r="32" spans="1:38" x14ac:dyDescent="0.25">
      <c r="A32" s="1" t="s">
        <v>426</v>
      </c>
      <c r="B32" s="1" t="s">
        <v>427</v>
      </c>
      <c r="C32" s="65">
        <v>4668</v>
      </c>
      <c r="D32" s="65" t="s">
        <v>1041</v>
      </c>
      <c r="E32" t="s">
        <v>2953</v>
      </c>
      <c r="F32">
        <v>1070171.8899999999</v>
      </c>
      <c r="G32">
        <v>214721.6</v>
      </c>
      <c r="H32">
        <v>59070.7</v>
      </c>
      <c r="J32">
        <v>2138598.23</v>
      </c>
      <c r="K32">
        <v>748409.35</v>
      </c>
      <c r="R32">
        <v>4118472.33</v>
      </c>
      <c r="S32">
        <v>164243.42000000001</v>
      </c>
      <c r="T32">
        <v>51001.26</v>
      </c>
      <c r="W32">
        <v>180180</v>
      </c>
      <c r="Y32">
        <v>207763</v>
      </c>
      <c r="AB32">
        <v>38075.96</v>
      </c>
      <c r="AC32">
        <v>37086.28</v>
      </c>
      <c r="AG32" s="73">
        <f t="shared" si="7"/>
        <v>1343964.19</v>
      </c>
      <c r="AH32" s="77">
        <f t="shared" si="8"/>
        <v>0</v>
      </c>
      <c r="AI32" s="21">
        <f t="shared" si="9"/>
        <v>1343964.19</v>
      </c>
      <c r="AJ32" s="22">
        <f t="shared" si="10"/>
        <v>231181.26</v>
      </c>
      <c r="AK32" s="16">
        <f t="shared" si="11"/>
        <v>282925.24</v>
      </c>
      <c r="AL32" s="26">
        <f t="shared" si="6"/>
        <v>-51743.979999999981</v>
      </c>
    </row>
    <row r="33" spans="1:38" x14ac:dyDescent="0.25">
      <c r="A33" s="1" t="s">
        <v>426</v>
      </c>
      <c r="B33" s="1" t="s">
        <v>427</v>
      </c>
      <c r="C33" s="65">
        <v>5951</v>
      </c>
      <c r="D33" s="65" t="s">
        <v>1042</v>
      </c>
      <c r="E33" t="s">
        <v>2954</v>
      </c>
      <c r="F33">
        <v>608007.5</v>
      </c>
      <c r="G33">
        <v>176881.5</v>
      </c>
      <c r="H33">
        <v>387.05</v>
      </c>
      <c r="J33">
        <v>604629.22</v>
      </c>
      <c r="K33">
        <v>370774.59</v>
      </c>
      <c r="R33">
        <v>-1795569.8</v>
      </c>
      <c r="S33">
        <v>3631737.05</v>
      </c>
      <c r="T33">
        <v>64086.8</v>
      </c>
      <c r="W33">
        <v>279454</v>
      </c>
      <c r="Y33">
        <v>307816</v>
      </c>
      <c r="AB33">
        <v>86779.11</v>
      </c>
      <c r="AC33">
        <v>18133.080000000002</v>
      </c>
      <c r="AG33" s="73">
        <f t="shared" si="7"/>
        <v>785276.05</v>
      </c>
      <c r="AH33" s="77">
        <f t="shared" si="8"/>
        <v>0</v>
      </c>
      <c r="AI33" s="21">
        <f t="shared" si="9"/>
        <v>785276.05</v>
      </c>
      <c r="AJ33" s="22">
        <f t="shared" si="10"/>
        <v>343540.8</v>
      </c>
      <c r="AK33" s="16">
        <f t="shared" si="11"/>
        <v>412728.19</v>
      </c>
      <c r="AL33" s="26">
        <f t="shared" si="6"/>
        <v>-69187.390000000014</v>
      </c>
    </row>
    <row r="34" spans="1:38" x14ac:dyDescent="0.25">
      <c r="A34" s="1" t="s">
        <v>426</v>
      </c>
      <c r="B34" s="1" t="s">
        <v>427</v>
      </c>
      <c r="C34" s="65">
        <v>4528</v>
      </c>
      <c r="D34" s="65" t="s">
        <v>1043</v>
      </c>
      <c r="E34" t="s">
        <v>2955</v>
      </c>
      <c r="F34">
        <v>421618.63</v>
      </c>
      <c r="G34">
        <v>230539.34</v>
      </c>
      <c r="H34">
        <v>30695.7</v>
      </c>
      <c r="J34">
        <v>293899.42</v>
      </c>
      <c r="K34">
        <v>563428.82999999996</v>
      </c>
      <c r="R34">
        <v>1006210.96</v>
      </c>
      <c r="S34">
        <v>669957.9</v>
      </c>
      <c r="T34">
        <v>78196.75</v>
      </c>
      <c r="W34">
        <v>57414</v>
      </c>
      <c r="Y34">
        <v>107066</v>
      </c>
      <c r="AB34">
        <v>62374.44</v>
      </c>
      <c r="AC34">
        <v>16657.25</v>
      </c>
      <c r="AG34" s="73">
        <f t="shared" si="7"/>
        <v>682853.66999999993</v>
      </c>
      <c r="AH34" s="77">
        <f t="shared" si="8"/>
        <v>0</v>
      </c>
      <c r="AI34" s="21">
        <f t="shared" si="9"/>
        <v>682853.66999999993</v>
      </c>
      <c r="AJ34" s="22">
        <f t="shared" si="10"/>
        <v>135610.75</v>
      </c>
      <c r="AK34" s="16">
        <f t="shared" si="11"/>
        <v>186097.69</v>
      </c>
      <c r="AL34" s="26">
        <f t="shared" si="6"/>
        <v>-50486.94</v>
      </c>
    </row>
    <row r="35" spans="1:38" x14ac:dyDescent="0.25">
      <c r="A35" s="1" t="s">
        <v>426</v>
      </c>
      <c r="B35" s="1" t="s">
        <v>427</v>
      </c>
      <c r="C35" s="65">
        <v>5805</v>
      </c>
      <c r="D35" s="65" t="s">
        <v>1044</v>
      </c>
      <c r="E35" t="s">
        <v>2956</v>
      </c>
      <c r="F35">
        <v>1341009.0900000001</v>
      </c>
      <c r="G35">
        <v>295412.62</v>
      </c>
      <c r="H35">
        <v>19343.45</v>
      </c>
      <c r="J35">
        <v>550581.07999999996</v>
      </c>
      <c r="K35">
        <v>331681.84999999998</v>
      </c>
      <c r="R35">
        <v>263714.21999999997</v>
      </c>
      <c r="S35">
        <v>2501284.2200000002</v>
      </c>
      <c r="T35">
        <v>42555.519999999997</v>
      </c>
      <c r="W35">
        <v>237486</v>
      </c>
      <c r="Y35">
        <v>282323</v>
      </c>
      <c r="AB35">
        <v>126385</v>
      </c>
      <c r="AC35">
        <v>15953.87</v>
      </c>
      <c r="AG35" s="73">
        <f t="shared" si="7"/>
        <v>1655765.16</v>
      </c>
      <c r="AH35" s="77">
        <f t="shared" si="8"/>
        <v>0</v>
      </c>
      <c r="AI35" s="21">
        <f t="shared" si="9"/>
        <v>1655765.16</v>
      </c>
      <c r="AJ35" s="22">
        <f t="shared" si="10"/>
        <v>280041.52</v>
      </c>
      <c r="AK35" s="16">
        <f t="shared" si="11"/>
        <v>424661.87</v>
      </c>
      <c r="AL35" s="26">
        <f t="shared" si="6"/>
        <v>-144620.34999999998</v>
      </c>
    </row>
    <row r="36" spans="1:38" x14ac:dyDescent="0.25">
      <c r="A36" s="1" t="s">
        <v>426</v>
      </c>
      <c r="B36" s="1" t="s">
        <v>427</v>
      </c>
      <c r="C36" s="65">
        <v>3290</v>
      </c>
      <c r="D36" s="65" t="s">
        <v>1045</v>
      </c>
      <c r="E36" t="s">
        <v>2957</v>
      </c>
      <c r="F36">
        <v>563477.31000000006</v>
      </c>
      <c r="G36">
        <v>111161.3</v>
      </c>
      <c r="H36">
        <v>3512</v>
      </c>
      <c r="J36">
        <v>2024838.35</v>
      </c>
      <c r="K36">
        <v>629642</v>
      </c>
      <c r="R36">
        <v>1716880.81</v>
      </c>
      <c r="S36">
        <v>1692932.58</v>
      </c>
      <c r="T36">
        <v>55447.31</v>
      </c>
      <c r="W36">
        <v>149198.5</v>
      </c>
      <c r="Y36">
        <v>184534.5</v>
      </c>
      <c r="AB36">
        <v>56663.519999999997</v>
      </c>
      <c r="AC36">
        <v>33630.22</v>
      </c>
      <c r="AG36" s="73">
        <f t="shared" si="7"/>
        <v>678150.6100000001</v>
      </c>
      <c r="AH36" s="77">
        <f t="shared" si="8"/>
        <v>0</v>
      </c>
      <c r="AI36" s="21">
        <f t="shared" si="9"/>
        <v>678150.6100000001</v>
      </c>
      <c r="AJ36" s="22">
        <f t="shared" si="10"/>
        <v>204645.81</v>
      </c>
      <c r="AK36" s="16">
        <f t="shared" si="11"/>
        <v>274828.24</v>
      </c>
      <c r="AL36" s="26">
        <f t="shared" si="6"/>
        <v>-70182.429999999993</v>
      </c>
    </row>
    <row r="37" spans="1:38" x14ac:dyDescent="0.25">
      <c r="A37" s="1" t="s">
        <v>426</v>
      </c>
      <c r="B37" s="1" t="s">
        <v>427</v>
      </c>
      <c r="C37" s="65">
        <v>5014</v>
      </c>
      <c r="D37" s="65" t="s">
        <v>1046</v>
      </c>
      <c r="E37" t="s">
        <v>2958</v>
      </c>
      <c r="F37">
        <v>239976.8</v>
      </c>
      <c r="G37">
        <v>245018.92</v>
      </c>
      <c r="H37">
        <v>29875.65</v>
      </c>
      <c r="J37">
        <v>1181975.77</v>
      </c>
      <c r="K37">
        <v>370951.8</v>
      </c>
      <c r="R37">
        <v>2118262.31</v>
      </c>
      <c r="T37">
        <v>28784.19</v>
      </c>
      <c r="W37">
        <v>56021</v>
      </c>
      <c r="Y37">
        <v>74020</v>
      </c>
      <c r="AB37">
        <v>27309.11</v>
      </c>
      <c r="AC37">
        <v>27639.45</v>
      </c>
      <c r="AG37" s="73">
        <f t="shared" si="7"/>
        <v>514871.37</v>
      </c>
      <c r="AH37" s="77">
        <f t="shared" si="8"/>
        <v>0</v>
      </c>
      <c r="AI37" s="21">
        <f t="shared" si="9"/>
        <v>514871.37</v>
      </c>
      <c r="AJ37" s="22">
        <f t="shared" si="10"/>
        <v>84805.19</v>
      </c>
      <c r="AK37" s="16">
        <f t="shared" si="11"/>
        <v>128968.56</v>
      </c>
      <c r="AL37" s="26">
        <f t="shared" si="6"/>
        <v>-44163.369999999995</v>
      </c>
    </row>
    <row r="38" spans="1:38" x14ac:dyDescent="0.25">
      <c r="A38" s="1" t="s">
        <v>426</v>
      </c>
      <c r="B38" s="1" t="s">
        <v>427</v>
      </c>
      <c r="C38" s="65">
        <v>4611</v>
      </c>
      <c r="D38" s="65" t="s">
        <v>1047</v>
      </c>
      <c r="E38" t="s">
        <v>2959</v>
      </c>
      <c r="F38">
        <v>446850.97</v>
      </c>
      <c r="G38">
        <v>281442.40000000002</v>
      </c>
      <c r="H38">
        <v>4897</v>
      </c>
      <c r="J38">
        <v>878393.17</v>
      </c>
      <c r="K38">
        <v>404598.52</v>
      </c>
      <c r="O38">
        <v>0</v>
      </c>
      <c r="R38">
        <v>2088244.73</v>
      </c>
      <c r="T38">
        <v>54031.68</v>
      </c>
      <c r="W38">
        <v>373997.5</v>
      </c>
      <c r="Y38">
        <v>411656.5</v>
      </c>
      <c r="AB38">
        <v>60665.11</v>
      </c>
      <c r="AC38">
        <v>16500.240000000002</v>
      </c>
      <c r="AG38" s="73">
        <f t="shared" si="7"/>
        <v>733190.37</v>
      </c>
      <c r="AH38" s="77">
        <f t="shared" si="8"/>
        <v>0</v>
      </c>
      <c r="AI38" s="21">
        <f t="shared" si="9"/>
        <v>733190.37</v>
      </c>
      <c r="AJ38" s="22">
        <f t="shared" si="10"/>
        <v>428029.18</v>
      </c>
      <c r="AK38" s="16">
        <f t="shared" si="11"/>
        <v>488821.85</v>
      </c>
      <c r="AL38" s="26">
        <f t="shared" si="6"/>
        <v>-60792.669999999984</v>
      </c>
    </row>
    <row r="39" spans="1:38" x14ac:dyDescent="0.25">
      <c r="A39" s="1" t="s">
        <v>430</v>
      </c>
      <c r="B39" s="1" t="s">
        <v>431</v>
      </c>
      <c r="C39" s="65">
        <v>2051</v>
      </c>
      <c r="D39" s="65" t="s">
        <v>1048</v>
      </c>
      <c r="E39" t="s">
        <v>2960</v>
      </c>
      <c r="F39">
        <v>1332008.1499999999</v>
      </c>
      <c r="G39">
        <v>44960.27</v>
      </c>
      <c r="H39">
        <v>18173.599999999999</v>
      </c>
      <c r="J39">
        <v>412071.02</v>
      </c>
      <c r="K39">
        <v>892840.63</v>
      </c>
      <c r="L39">
        <v>20221.599999999999</v>
      </c>
      <c r="O39">
        <v>19.989999999999998</v>
      </c>
      <c r="P39">
        <v>32510.5</v>
      </c>
      <c r="R39">
        <v>580485.52</v>
      </c>
      <c r="S39">
        <v>1814650.86</v>
      </c>
      <c r="T39">
        <v>323865.3</v>
      </c>
      <c r="U39">
        <v>411.5</v>
      </c>
      <c r="W39">
        <v>307300</v>
      </c>
      <c r="X39">
        <v>3000</v>
      </c>
      <c r="Y39">
        <v>338607</v>
      </c>
      <c r="AB39">
        <v>16387.71</v>
      </c>
      <c r="AC39">
        <v>27416.89</v>
      </c>
      <c r="AG39" s="73">
        <f t="shared" si="7"/>
        <v>1395142.02</v>
      </c>
      <c r="AH39" s="77">
        <f t="shared" si="8"/>
        <v>20241.59</v>
      </c>
      <c r="AI39" s="21">
        <f t="shared" si="9"/>
        <v>1374900.43</v>
      </c>
      <c r="AJ39" s="22">
        <f t="shared" si="10"/>
        <v>634576.80000000005</v>
      </c>
      <c r="AK39" s="16">
        <f t="shared" si="11"/>
        <v>382411.60000000003</v>
      </c>
      <c r="AL39" s="26">
        <f t="shared" si="6"/>
        <v>252165.2</v>
      </c>
    </row>
    <row r="40" spans="1:38" x14ac:dyDescent="0.25">
      <c r="A40" s="1" t="s">
        <v>430</v>
      </c>
      <c r="B40" s="1" t="s">
        <v>431</v>
      </c>
      <c r="C40" s="65">
        <v>1787</v>
      </c>
      <c r="D40" s="65" t="s">
        <v>1049</v>
      </c>
      <c r="E40" t="s">
        <v>2961</v>
      </c>
      <c r="F40">
        <v>220666.26</v>
      </c>
      <c r="G40">
        <v>10850.2</v>
      </c>
      <c r="H40">
        <v>49479.360000000001</v>
      </c>
      <c r="J40">
        <v>1330702.03</v>
      </c>
      <c r="K40">
        <v>151909.75</v>
      </c>
      <c r="L40">
        <v>7097</v>
      </c>
      <c r="O40">
        <v>106400</v>
      </c>
      <c r="R40">
        <v>-53782.74</v>
      </c>
      <c r="S40">
        <v>1633793.05</v>
      </c>
      <c r="T40">
        <v>148262.6</v>
      </c>
      <c r="W40">
        <v>215057.28</v>
      </c>
      <c r="X40">
        <v>8000</v>
      </c>
      <c r="Y40">
        <v>236037.28</v>
      </c>
      <c r="AB40">
        <v>42411.77</v>
      </c>
      <c r="AC40">
        <v>21770.54</v>
      </c>
      <c r="AG40" s="73">
        <f t="shared" si="7"/>
        <v>280995.82</v>
      </c>
      <c r="AH40" s="77">
        <f t="shared" si="8"/>
        <v>113497</v>
      </c>
      <c r="AI40" s="21">
        <f t="shared" si="9"/>
        <v>167498.82</v>
      </c>
      <c r="AJ40" s="22">
        <f t="shared" si="10"/>
        <v>371319.88</v>
      </c>
      <c r="AK40" s="16">
        <f t="shared" si="11"/>
        <v>300219.58999999997</v>
      </c>
      <c r="AL40" s="26">
        <f t="shared" si="6"/>
        <v>71100.290000000037</v>
      </c>
    </row>
    <row r="41" spans="1:38" x14ac:dyDescent="0.25">
      <c r="A41" s="1" t="s">
        <v>430</v>
      </c>
      <c r="B41" s="1" t="s">
        <v>431</v>
      </c>
      <c r="C41" s="65">
        <v>2904</v>
      </c>
      <c r="D41" s="65" t="s">
        <v>1050</v>
      </c>
      <c r="E41" t="s">
        <v>2962</v>
      </c>
      <c r="F41">
        <v>630051.48</v>
      </c>
      <c r="G41">
        <v>32274.51</v>
      </c>
      <c r="H41">
        <v>19993.53</v>
      </c>
      <c r="J41">
        <v>1182159.97</v>
      </c>
      <c r="K41">
        <v>182318.13</v>
      </c>
      <c r="L41">
        <v>7982.8</v>
      </c>
      <c r="O41">
        <v>44.28</v>
      </c>
      <c r="R41">
        <v>1922248.18</v>
      </c>
      <c r="S41">
        <v>174893.33</v>
      </c>
      <c r="T41">
        <v>15407.88</v>
      </c>
      <c r="W41">
        <v>224312</v>
      </c>
      <c r="X41">
        <v>3000</v>
      </c>
      <c r="Y41">
        <v>251052</v>
      </c>
      <c r="AB41">
        <v>34341.410000000003</v>
      </c>
      <c r="AC41">
        <v>15697.44</v>
      </c>
      <c r="AG41" s="73">
        <f t="shared" si="7"/>
        <v>682319.52</v>
      </c>
      <c r="AH41" s="77">
        <f t="shared" si="8"/>
        <v>8027.08</v>
      </c>
      <c r="AI41" s="21">
        <f t="shared" si="9"/>
        <v>674292.44000000006</v>
      </c>
      <c r="AJ41" s="22">
        <f t="shared" si="10"/>
        <v>242719.88</v>
      </c>
      <c r="AK41" s="16">
        <f t="shared" si="11"/>
        <v>301090.85000000003</v>
      </c>
      <c r="AL41" s="26">
        <f t="shared" si="6"/>
        <v>-58370.97000000003</v>
      </c>
    </row>
    <row r="42" spans="1:38" x14ac:dyDescent="0.25">
      <c r="A42" s="1" t="s">
        <v>430</v>
      </c>
      <c r="B42" s="1" t="s">
        <v>431</v>
      </c>
      <c r="C42" s="65">
        <v>3978</v>
      </c>
      <c r="D42" s="65" t="s">
        <v>1051</v>
      </c>
      <c r="E42" t="s">
        <v>2963</v>
      </c>
      <c r="F42">
        <v>1400546.48</v>
      </c>
      <c r="G42">
        <v>99025.51</v>
      </c>
      <c r="H42">
        <v>51379</v>
      </c>
      <c r="J42">
        <v>1097777.46</v>
      </c>
      <c r="K42">
        <v>306977.65000000002</v>
      </c>
      <c r="L42">
        <v>40338.400000000001</v>
      </c>
      <c r="O42">
        <v>1269</v>
      </c>
      <c r="P42">
        <v>480743.37</v>
      </c>
      <c r="R42">
        <v>1493866.76</v>
      </c>
      <c r="S42">
        <v>1781475.04</v>
      </c>
      <c r="T42">
        <v>71361.039999999994</v>
      </c>
      <c r="U42">
        <v>2884.97</v>
      </c>
      <c r="W42">
        <v>252683</v>
      </c>
      <c r="X42">
        <v>6000</v>
      </c>
      <c r="Y42">
        <v>311187</v>
      </c>
      <c r="AB42">
        <v>835841.5</v>
      </c>
      <c r="AC42">
        <v>27086.98</v>
      </c>
      <c r="AG42" s="73">
        <f t="shared" si="7"/>
        <v>1550950.99</v>
      </c>
      <c r="AH42" s="77">
        <f t="shared" si="8"/>
        <v>41607.4</v>
      </c>
      <c r="AI42" s="21">
        <f t="shared" si="9"/>
        <v>1509343.59</v>
      </c>
      <c r="AJ42" s="22">
        <f t="shared" si="10"/>
        <v>332929.01</v>
      </c>
      <c r="AK42" s="16">
        <f t="shared" si="11"/>
        <v>1174115.48</v>
      </c>
      <c r="AL42" s="26">
        <f t="shared" si="6"/>
        <v>-841186.47</v>
      </c>
    </row>
    <row r="43" spans="1:38" x14ac:dyDescent="0.25">
      <c r="A43" s="1" t="s">
        <v>430</v>
      </c>
      <c r="B43" s="1" t="s">
        <v>431</v>
      </c>
      <c r="C43" s="65">
        <v>3763</v>
      </c>
      <c r="D43" s="65" t="s">
        <v>1052</v>
      </c>
      <c r="E43" t="s">
        <v>2964</v>
      </c>
      <c r="F43">
        <v>1269589.71</v>
      </c>
      <c r="G43">
        <v>25024.92</v>
      </c>
      <c r="H43">
        <v>35392.81</v>
      </c>
      <c r="J43">
        <v>247969.58</v>
      </c>
      <c r="K43">
        <v>229212.43</v>
      </c>
      <c r="L43">
        <v>27072.400000000001</v>
      </c>
      <c r="O43">
        <v>1555.82</v>
      </c>
      <c r="R43">
        <v>-271253.71000000002</v>
      </c>
      <c r="S43">
        <v>1769380.27</v>
      </c>
      <c r="T43">
        <v>384779.66</v>
      </c>
      <c r="W43">
        <v>268905</v>
      </c>
      <c r="X43">
        <v>9000</v>
      </c>
      <c r="Y43">
        <v>299866</v>
      </c>
      <c r="AB43">
        <v>65636.94</v>
      </c>
      <c r="AC43">
        <v>16747.05</v>
      </c>
      <c r="AG43" s="73">
        <f t="shared" si="7"/>
        <v>1330007.44</v>
      </c>
      <c r="AH43" s="77">
        <f t="shared" si="8"/>
        <v>28628.22</v>
      </c>
      <c r="AI43" s="21">
        <f t="shared" si="9"/>
        <v>1301379.22</v>
      </c>
      <c r="AJ43" s="22">
        <f t="shared" si="10"/>
        <v>662684.65999999992</v>
      </c>
      <c r="AK43" s="16">
        <f t="shared" si="11"/>
        <v>382249.99</v>
      </c>
      <c r="AL43" s="26">
        <f t="shared" si="6"/>
        <v>280434.66999999993</v>
      </c>
    </row>
    <row r="44" spans="1:38" x14ac:dyDescent="0.25">
      <c r="A44" s="1" t="s">
        <v>430</v>
      </c>
      <c r="B44" s="1" t="s">
        <v>431</v>
      </c>
      <c r="C44" s="65">
        <v>973</v>
      </c>
      <c r="D44" s="65" t="s">
        <v>1053</v>
      </c>
      <c r="E44" t="s">
        <v>2965</v>
      </c>
      <c r="F44">
        <v>290623.01</v>
      </c>
      <c r="G44">
        <v>18422.5</v>
      </c>
      <c r="H44">
        <v>23141</v>
      </c>
      <c r="J44">
        <v>898358.98</v>
      </c>
      <c r="K44">
        <v>696281.37</v>
      </c>
      <c r="L44">
        <v>9549.7999999999993</v>
      </c>
      <c r="O44">
        <v>20.56</v>
      </c>
      <c r="R44">
        <v>-1722903.05</v>
      </c>
      <c r="S44">
        <v>2854151.72</v>
      </c>
      <c r="T44">
        <v>912118.72</v>
      </c>
      <c r="W44">
        <v>119199.5</v>
      </c>
      <c r="X44">
        <v>3000</v>
      </c>
      <c r="Y44">
        <v>156045.5</v>
      </c>
      <c r="AB44">
        <v>40353.43</v>
      </c>
      <c r="AC44">
        <v>32111.46</v>
      </c>
      <c r="AG44" s="73">
        <f t="shared" si="7"/>
        <v>332186.51</v>
      </c>
      <c r="AH44" s="77">
        <f t="shared" si="8"/>
        <v>9570.3599999999988</v>
      </c>
      <c r="AI44" s="21">
        <f t="shared" si="9"/>
        <v>322616.15000000002</v>
      </c>
      <c r="AJ44" s="22">
        <f t="shared" si="10"/>
        <v>1034318.22</v>
      </c>
      <c r="AK44" s="16">
        <f t="shared" si="11"/>
        <v>228510.38999999998</v>
      </c>
      <c r="AL44" s="26">
        <f t="shared" si="6"/>
        <v>805807.83</v>
      </c>
    </row>
    <row r="45" spans="1:38" x14ac:dyDescent="0.25">
      <c r="A45" s="1" t="s">
        <v>430</v>
      </c>
      <c r="B45" s="1" t="s">
        <v>431</v>
      </c>
      <c r="C45" s="65">
        <v>4069</v>
      </c>
      <c r="D45" s="65" t="s">
        <v>1054</v>
      </c>
      <c r="E45" t="s">
        <v>2966</v>
      </c>
      <c r="F45">
        <v>449720.53</v>
      </c>
      <c r="G45">
        <v>12556.5</v>
      </c>
      <c r="H45">
        <v>16171.81</v>
      </c>
      <c r="J45">
        <v>513179.12</v>
      </c>
      <c r="K45">
        <v>120083.08</v>
      </c>
      <c r="L45">
        <v>39934.6</v>
      </c>
      <c r="O45">
        <v>377.5</v>
      </c>
      <c r="R45">
        <v>-541393.43999999994</v>
      </c>
      <c r="S45">
        <v>1653756.5</v>
      </c>
      <c r="T45">
        <v>31242.59</v>
      </c>
      <c r="W45">
        <v>120542.5</v>
      </c>
      <c r="X45">
        <v>3000</v>
      </c>
      <c r="Y45">
        <v>153283.5</v>
      </c>
      <c r="AB45">
        <v>25209</v>
      </c>
      <c r="AC45">
        <v>8548.89</v>
      </c>
      <c r="AG45" s="73">
        <f t="shared" si="7"/>
        <v>478448.84</v>
      </c>
      <c r="AH45" s="77">
        <f t="shared" si="8"/>
        <v>40312.1</v>
      </c>
      <c r="AI45" s="21">
        <f t="shared" si="9"/>
        <v>438136.74000000005</v>
      </c>
      <c r="AJ45" s="22">
        <f t="shared" si="10"/>
        <v>154785.09</v>
      </c>
      <c r="AK45" s="16">
        <f t="shared" si="11"/>
        <v>187041.39</v>
      </c>
      <c r="AL45" s="26">
        <f t="shared" si="6"/>
        <v>-32256.300000000017</v>
      </c>
    </row>
    <row r="46" spans="1:38" x14ac:dyDescent="0.25">
      <c r="A46" s="1" t="s">
        <v>430</v>
      </c>
      <c r="B46" s="1" t="s">
        <v>431</v>
      </c>
      <c r="C46" s="65">
        <v>5012</v>
      </c>
      <c r="D46" s="65" t="s">
        <v>1055</v>
      </c>
      <c r="E46" t="s">
        <v>2967</v>
      </c>
      <c r="F46">
        <v>157555.76999999999</v>
      </c>
      <c r="G46">
        <v>181957.27</v>
      </c>
      <c r="H46">
        <v>9716.8700000000008</v>
      </c>
      <c r="J46">
        <v>621687.91</v>
      </c>
      <c r="K46">
        <v>241788.07</v>
      </c>
      <c r="L46">
        <v>2793.8</v>
      </c>
      <c r="O46">
        <v>122.3</v>
      </c>
      <c r="R46">
        <v>-206509.37</v>
      </c>
      <c r="S46">
        <v>1474437.8</v>
      </c>
      <c r="T46">
        <v>23116.06</v>
      </c>
      <c r="W46">
        <v>117127.5</v>
      </c>
      <c r="X46">
        <v>10000</v>
      </c>
      <c r="Y46">
        <v>140723.5</v>
      </c>
      <c r="AB46">
        <v>34958.01</v>
      </c>
      <c r="AC46">
        <v>23013.47</v>
      </c>
      <c r="AG46" s="73">
        <f t="shared" si="7"/>
        <v>349229.91</v>
      </c>
      <c r="AH46" s="77">
        <f t="shared" si="8"/>
        <v>2916.1000000000004</v>
      </c>
      <c r="AI46" s="21">
        <f t="shared" si="9"/>
        <v>346313.81</v>
      </c>
      <c r="AJ46" s="22">
        <f t="shared" si="10"/>
        <v>150243.56</v>
      </c>
      <c r="AK46" s="16">
        <f t="shared" si="11"/>
        <v>198694.98</v>
      </c>
      <c r="AL46" s="26">
        <f t="shared" si="6"/>
        <v>-48451.420000000013</v>
      </c>
    </row>
    <row r="47" spans="1:38" x14ac:dyDescent="0.25">
      <c r="A47" s="1" t="s">
        <v>430</v>
      </c>
      <c r="B47" s="1" t="s">
        <v>431</v>
      </c>
      <c r="C47" s="65">
        <v>5988</v>
      </c>
      <c r="D47" s="65" t="s">
        <v>1056</v>
      </c>
      <c r="E47" t="s">
        <v>2968</v>
      </c>
      <c r="F47">
        <v>149965.06</v>
      </c>
      <c r="G47">
        <v>58297.15</v>
      </c>
      <c r="H47">
        <v>42940.68</v>
      </c>
      <c r="J47">
        <v>1307089.08</v>
      </c>
      <c r="K47">
        <v>226752.47</v>
      </c>
      <c r="L47">
        <v>62286.42</v>
      </c>
      <c r="O47">
        <v>131.36000000000001</v>
      </c>
      <c r="R47">
        <v>-249928.94</v>
      </c>
      <c r="S47">
        <v>2017007.85</v>
      </c>
      <c r="T47">
        <v>96499.51</v>
      </c>
      <c r="V47">
        <v>499.66</v>
      </c>
      <c r="W47">
        <v>244018</v>
      </c>
      <c r="X47">
        <v>7000</v>
      </c>
      <c r="Y47">
        <v>300644</v>
      </c>
      <c r="AB47">
        <v>66297.16</v>
      </c>
      <c r="AC47">
        <v>25528.26</v>
      </c>
      <c r="AG47" s="73">
        <f t="shared" si="7"/>
        <v>251202.88999999998</v>
      </c>
      <c r="AH47" s="77">
        <f t="shared" si="8"/>
        <v>62417.78</v>
      </c>
      <c r="AI47" s="21">
        <f t="shared" si="9"/>
        <v>188785.11</v>
      </c>
      <c r="AJ47" s="22">
        <f t="shared" si="10"/>
        <v>348017.17</v>
      </c>
      <c r="AK47" s="16">
        <f t="shared" si="11"/>
        <v>392469.42000000004</v>
      </c>
      <c r="AL47" s="26">
        <f t="shared" si="6"/>
        <v>-44452.250000000058</v>
      </c>
    </row>
    <row r="48" spans="1:38" x14ac:dyDescent="0.25">
      <c r="A48" s="1" t="s">
        <v>430</v>
      </c>
      <c r="B48" s="1" t="s">
        <v>431</v>
      </c>
      <c r="C48" s="65">
        <v>2518</v>
      </c>
      <c r="D48" s="65" t="s">
        <v>1057</v>
      </c>
      <c r="E48" t="s">
        <v>2969</v>
      </c>
      <c r="F48">
        <v>311260.57</v>
      </c>
      <c r="G48">
        <v>3678.49</v>
      </c>
      <c r="H48">
        <v>18637.75</v>
      </c>
      <c r="J48">
        <v>1112072.6299999999</v>
      </c>
      <c r="K48">
        <v>99828.38</v>
      </c>
      <c r="L48">
        <v>20903</v>
      </c>
      <c r="O48">
        <v>60.74</v>
      </c>
      <c r="R48">
        <v>1392874.65</v>
      </c>
      <c r="S48">
        <v>216270.07999999999</v>
      </c>
      <c r="T48">
        <v>15777.5</v>
      </c>
      <c r="W48">
        <v>182255.5</v>
      </c>
      <c r="X48">
        <v>3000</v>
      </c>
      <c r="Y48">
        <v>218281.5</v>
      </c>
      <c r="AB48">
        <v>27634.1</v>
      </c>
      <c r="AC48">
        <v>16048.05</v>
      </c>
      <c r="AG48" s="73">
        <f t="shared" si="7"/>
        <v>333576.81</v>
      </c>
      <c r="AH48" s="77">
        <f t="shared" si="8"/>
        <v>20963.740000000002</v>
      </c>
      <c r="AI48" s="21">
        <f t="shared" si="9"/>
        <v>312613.07</v>
      </c>
      <c r="AJ48" s="22">
        <f t="shared" si="10"/>
        <v>201033</v>
      </c>
      <c r="AK48" s="16">
        <f t="shared" si="11"/>
        <v>261963.65</v>
      </c>
      <c r="AL48" s="26">
        <f t="shared" si="6"/>
        <v>-60930.649999999994</v>
      </c>
    </row>
    <row r="49" spans="1:38" x14ac:dyDescent="0.25">
      <c r="A49" s="1" t="s">
        <v>430</v>
      </c>
      <c r="B49" s="1" t="s">
        <v>431</v>
      </c>
      <c r="C49" s="65">
        <v>5747</v>
      </c>
      <c r="D49" s="65" t="s">
        <v>1058</v>
      </c>
      <c r="E49" t="s">
        <v>2970</v>
      </c>
      <c r="F49">
        <v>621518.65</v>
      </c>
      <c r="G49">
        <v>24174.78</v>
      </c>
      <c r="H49">
        <v>64477.96</v>
      </c>
      <c r="J49">
        <v>1184353.17</v>
      </c>
      <c r="K49">
        <v>360354.06</v>
      </c>
      <c r="L49">
        <v>11581.2</v>
      </c>
      <c r="O49">
        <v>2819.52</v>
      </c>
      <c r="P49">
        <v>270834.17</v>
      </c>
      <c r="R49">
        <v>-95755.1</v>
      </c>
      <c r="S49">
        <v>2076002.99</v>
      </c>
      <c r="T49">
        <v>126282.53</v>
      </c>
      <c r="U49">
        <v>916</v>
      </c>
      <c r="W49">
        <v>209256</v>
      </c>
      <c r="X49">
        <v>9000</v>
      </c>
      <c r="Y49">
        <v>262709</v>
      </c>
      <c r="AB49">
        <v>76745.33</v>
      </c>
      <c r="AC49">
        <v>17304.36</v>
      </c>
      <c r="AG49" s="73">
        <f t="shared" si="7"/>
        <v>710171.39</v>
      </c>
      <c r="AH49" s="77">
        <f t="shared" si="8"/>
        <v>14400.720000000001</v>
      </c>
      <c r="AI49" s="21">
        <f t="shared" si="9"/>
        <v>695770.67</v>
      </c>
      <c r="AJ49" s="22">
        <f t="shared" si="10"/>
        <v>345454.53</v>
      </c>
      <c r="AK49" s="16">
        <f t="shared" si="11"/>
        <v>356758.69</v>
      </c>
      <c r="AL49" s="26">
        <f t="shared" si="6"/>
        <v>-11304.159999999974</v>
      </c>
    </row>
    <row r="50" spans="1:38" x14ac:dyDescent="0.25">
      <c r="A50" s="1" t="s">
        <v>430</v>
      </c>
      <c r="B50" s="1" t="s">
        <v>431</v>
      </c>
      <c r="C50" s="65">
        <v>3454</v>
      </c>
      <c r="D50" s="65" t="s">
        <v>1059</v>
      </c>
      <c r="E50" t="s">
        <v>2971</v>
      </c>
      <c r="F50">
        <v>278375.19</v>
      </c>
      <c r="G50">
        <v>46847.07</v>
      </c>
      <c r="H50">
        <v>1115.93</v>
      </c>
      <c r="J50">
        <v>660977.38</v>
      </c>
      <c r="K50">
        <v>167434.82</v>
      </c>
      <c r="L50">
        <v>32459.8</v>
      </c>
      <c r="O50">
        <v>967.51</v>
      </c>
      <c r="R50">
        <v>-1508822.4</v>
      </c>
      <c r="S50">
        <v>2700044.99</v>
      </c>
      <c r="T50">
        <v>21362.3</v>
      </c>
      <c r="U50">
        <v>-21940</v>
      </c>
      <c r="W50">
        <v>159544</v>
      </c>
      <c r="X50">
        <v>6000</v>
      </c>
      <c r="Y50">
        <v>194408</v>
      </c>
      <c r="AB50">
        <v>28864.34</v>
      </c>
      <c r="AC50">
        <v>15059.49</v>
      </c>
      <c r="AG50" s="73">
        <f t="shared" si="7"/>
        <v>326338.19</v>
      </c>
      <c r="AH50" s="77">
        <f t="shared" si="8"/>
        <v>33427.31</v>
      </c>
      <c r="AI50" s="21">
        <f t="shared" si="9"/>
        <v>292910.88</v>
      </c>
      <c r="AJ50" s="22">
        <f t="shared" si="10"/>
        <v>164966.29999999999</v>
      </c>
      <c r="AK50" s="16">
        <f t="shared" si="11"/>
        <v>238331.83</v>
      </c>
      <c r="AL50" s="26">
        <f t="shared" si="6"/>
        <v>-73365.53</v>
      </c>
    </row>
    <row r="51" spans="1:38" x14ac:dyDescent="0.25">
      <c r="A51" s="1" t="s">
        <v>430</v>
      </c>
      <c r="B51" s="1" t="s">
        <v>431</v>
      </c>
      <c r="C51" s="65">
        <v>3787</v>
      </c>
      <c r="D51" s="65" t="s">
        <v>1060</v>
      </c>
      <c r="E51" t="s">
        <v>2972</v>
      </c>
      <c r="F51">
        <v>348397.22</v>
      </c>
      <c r="G51">
        <v>23460.43</v>
      </c>
      <c r="H51">
        <v>24892.91</v>
      </c>
      <c r="J51">
        <v>640549.87</v>
      </c>
      <c r="K51">
        <v>63043.16</v>
      </c>
      <c r="L51">
        <v>11111.2</v>
      </c>
      <c r="O51">
        <v>487.38</v>
      </c>
      <c r="P51">
        <v>47105.87</v>
      </c>
      <c r="R51">
        <v>-620405.68000000005</v>
      </c>
      <c r="S51">
        <v>1671717.03</v>
      </c>
      <c r="T51">
        <v>52396.13</v>
      </c>
      <c r="U51">
        <v>338.88</v>
      </c>
      <c r="W51">
        <v>150388</v>
      </c>
      <c r="X51">
        <v>2000</v>
      </c>
      <c r="Y51">
        <v>170892</v>
      </c>
      <c r="AB51">
        <v>34860.629999999997</v>
      </c>
      <c r="AC51">
        <v>9042.59</v>
      </c>
      <c r="AG51" s="73">
        <f t="shared" si="7"/>
        <v>396750.55999999994</v>
      </c>
      <c r="AH51" s="77">
        <f t="shared" si="8"/>
        <v>11598.58</v>
      </c>
      <c r="AI51" s="21">
        <f t="shared" si="9"/>
        <v>385151.97999999992</v>
      </c>
      <c r="AJ51" s="22">
        <f t="shared" si="10"/>
        <v>205123.01</v>
      </c>
      <c r="AK51" s="16">
        <f t="shared" si="11"/>
        <v>214795.22</v>
      </c>
      <c r="AL51" s="26">
        <f t="shared" si="6"/>
        <v>-9672.2099999999919</v>
      </c>
    </row>
    <row r="52" spans="1:38" x14ac:dyDescent="0.25">
      <c r="A52" s="1" t="s">
        <v>430</v>
      </c>
      <c r="B52" s="1" t="s">
        <v>431</v>
      </c>
      <c r="C52" s="65">
        <v>4306</v>
      </c>
      <c r="D52" s="65" t="s">
        <v>1061</v>
      </c>
      <c r="E52" t="s">
        <v>2973</v>
      </c>
      <c r="F52">
        <v>325967.06</v>
      </c>
      <c r="G52">
        <v>18113.05</v>
      </c>
      <c r="H52">
        <v>25604</v>
      </c>
      <c r="J52">
        <v>813776.16</v>
      </c>
      <c r="K52">
        <v>147693.06</v>
      </c>
      <c r="L52">
        <v>12869.6</v>
      </c>
      <c r="O52">
        <v>39.25</v>
      </c>
      <c r="R52">
        <v>804785.92</v>
      </c>
      <c r="S52">
        <v>579857.57999999996</v>
      </c>
      <c r="T52">
        <v>23135.54</v>
      </c>
      <c r="W52">
        <v>128801</v>
      </c>
      <c r="X52">
        <v>5000</v>
      </c>
      <c r="Y52">
        <v>162246</v>
      </c>
      <c r="AB52">
        <v>46273.59</v>
      </c>
      <c r="AC52">
        <v>14815.97</v>
      </c>
      <c r="AG52" s="73">
        <f t="shared" si="7"/>
        <v>369684.11</v>
      </c>
      <c r="AH52" s="77">
        <f t="shared" si="8"/>
        <v>12908.85</v>
      </c>
      <c r="AI52" s="21">
        <f t="shared" si="9"/>
        <v>356775.26</v>
      </c>
      <c r="AJ52" s="22">
        <f t="shared" si="10"/>
        <v>156936.54</v>
      </c>
      <c r="AK52" s="16">
        <f t="shared" si="11"/>
        <v>223335.56</v>
      </c>
      <c r="AL52" s="26">
        <f t="shared" si="6"/>
        <v>-66399.01999999999</v>
      </c>
    </row>
    <row r="53" spans="1:38" x14ac:dyDescent="0.25">
      <c r="A53" s="1" t="s">
        <v>430</v>
      </c>
      <c r="B53" s="1" t="s">
        <v>431</v>
      </c>
      <c r="C53" s="65">
        <v>2587</v>
      </c>
      <c r="D53" s="65" t="s">
        <v>1062</v>
      </c>
      <c r="E53" t="s">
        <v>2974</v>
      </c>
      <c r="F53">
        <v>664727.6</v>
      </c>
      <c r="G53">
        <v>91266.87</v>
      </c>
      <c r="H53">
        <v>32993.599999999999</v>
      </c>
      <c r="J53">
        <v>1167310.3500000001</v>
      </c>
      <c r="K53">
        <v>107533.4</v>
      </c>
      <c r="L53">
        <v>37768.400000000001</v>
      </c>
      <c r="O53">
        <v>442.38</v>
      </c>
      <c r="P53">
        <v>10222.23</v>
      </c>
      <c r="R53">
        <v>1583682.61</v>
      </c>
      <c r="S53">
        <v>446722.69</v>
      </c>
      <c r="T53">
        <v>65427.33</v>
      </c>
      <c r="U53">
        <v>444.44</v>
      </c>
      <c r="W53">
        <v>220440.5</v>
      </c>
      <c r="Y53">
        <v>244253.5</v>
      </c>
      <c r="AB53">
        <v>47841.77</v>
      </c>
      <c r="AC53">
        <v>15027.03</v>
      </c>
      <c r="AG53" s="73">
        <f t="shared" si="7"/>
        <v>788988.07</v>
      </c>
      <c r="AH53" s="77">
        <f t="shared" si="8"/>
        <v>38210.78</v>
      </c>
      <c r="AI53" s="21">
        <f t="shared" si="9"/>
        <v>750777.28999999992</v>
      </c>
      <c r="AJ53" s="22">
        <f t="shared" si="10"/>
        <v>286312.27</v>
      </c>
      <c r="AK53" s="16">
        <f t="shared" si="11"/>
        <v>307122.30000000005</v>
      </c>
      <c r="AL53" s="26">
        <f t="shared" si="6"/>
        <v>-20810.030000000028</v>
      </c>
    </row>
    <row r="54" spans="1:38" x14ac:dyDescent="0.25">
      <c r="A54" s="1" t="s">
        <v>434</v>
      </c>
      <c r="B54" s="1" t="s">
        <v>435</v>
      </c>
      <c r="C54" s="65">
        <v>2455</v>
      </c>
      <c r="D54" s="65" t="s">
        <v>1063</v>
      </c>
      <c r="E54" t="s">
        <v>2977</v>
      </c>
      <c r="F54">
        <v>225850.56</v>
      </c>
      <c r="G54">
        <v>0</v>
      </c>
      <c r="H54">
        <v>51500.72</v>
      </c>
      <c r="J54">
        <v>4</v>
      </c>
      <c r="K54">
        <v>2535275.27</v>
      </c>
      <c r="L54">
        <v>0</v>
      </c>
      <c r="O54">
        <v>36.450000000000003</v>
      </c>
      <c r="R54">
        <v>1319935.3400000001</v>
      </c>
      <c r="S54">
        <v>1557377.06</v>
      </c>
      <c r="T54">
        <v>29060</v>
      </c>
      <c r="W54">
        <v>143213</v>
      </c>
      <c r="Y54">
        <v>170733</v>
      </c>
      <c r="AB54">
        <v>12014.62</v>
      </c>
      <c r="AC54">
        <v>55404.63</v>
      </c>
      <c r="AG54" s="73">
        <f t="shared" si="7"/>
        <v>277351.28000000003</v>
      </c>
      <c r="AH54" s="77">
        <f t="shared" si="8"/>
        <v>36.450000000000003</v>
      </c>
      <c r="AI54" s="21">
        <f t="shared" si="9"/>
        <v>277314.83</v>
      </c>
      <c r="AJ54" s="22">
        <f t="shared" si="10"/>
        <v>172273</v>
      </c>
      <c r="AK54" s="16">
        <f t="shared" si="11"/>
        <v>238152.25</v>
      </c>
      <c r="AL54" s="26">
        <f t="shared" si="6"/>
        <v>-65879.25</v>
      </c>
    </row>
    <row r="55" spans="1:38" x14ac:dyDescent="0.25">
      <c r="A55" s="1" t="s">
        <v>434</v>
      </c>
      <c r="B55" s="1" t="s">
        <v>435</v>
      </c>
      <c r="C55" s="65">
        <v>2020</v>
      </c>
      <c r="D55" s="65" t="s">
        <v>1064</v>
      </c>
      <c r="E55" t="s">
        <v>2978</v>
      </c>
      <c r="F55">
        <v>141166.26999999999</v>
      </c>
      <c r="G55">
        <v>0</v>
      </c>
      <c r="H55">
        <v>69522.61</v>
      </c>
      <c r="J55">
        <v>879756.73</v>
      </c>
      <c r="K55">
        <v>2980681.05</v>
      </c>
      <c r="L55">
        <v>0</v>
      </c>
      <c r="O55">
        <v>72.040000000000006</v>
      </c>
      <c r="R55">
        <v>2785106.66</v>
      </c>
      <c r="S55">
        <v>1296912.72</v>
      </c>
      <c r="T55">
        <v>142970</v>
      </c>
      <c r="W55">
        <v>144909.5</v>
      </c>
      <c r="Y55">
        <v>171754.5</v>
      </c>
      <c r="AB55">
        <v>45405.15</v>
      </c>
      <c r="AC55">
        <v>84084.61</v>
      </c>
      <c r="AF55">
        <v>7000</v>
      </c>
      <c r="AG55" s="73">
        <f t="shared" si="7"/>
        <v>210688.88</v>
      </c>
      <c r="AH55" s="77">
        <f t="shared" si="8"/>
        <v>72.040000000000006</v>
      </c>
      <c r="AI55" s="21">
        <f t="shared" si="9"/>
        <v>210616.84</v>
      </c>
      <c r="AJ55" s="22">
        <f t="shared" si="10"/>
        <v>287879.5</v>
      </c>
      <c r="AK55" s="16">
        <f t="shared" si="11"/>
        <v>308244.26</v>
      </c>
      <c r="AL55" s="26">
        <f t="shared" si="6"/>
        <v>-20364.760000000009</v>
      </c>
    </row>
    <row r="56" spans="1:38" x14ac:dyDescent="0.25">
      <c r="A56" s="1" t="s">
        <v>434</v>
      </c>
      <c r="B56" s="1" t="s">
        <v>435</v>
      </c>
      <c r="C56" s="65">
        <v>3422</v>
      </c>
      <c r="D56" s="65" t="s">
        <v>1065</v>
      </c>
      <c r="E56" t="s">
        <v>2979</v>
      </c>
      <c r="F56">
        <v>495194.57</v>
      </c>
      <c r="G56">
        <v>0</v>
      </c>
      <c r="H56">
        <v>22970.77</v>
      </c>
      <c r="J56">
        <v>441789.86</v>
      </c>
      <c r="K56">
        <v>2525291.35</v>
      </c>
      <c r="L56">
        <v>0</v>
      </c>
      <c r="O56">
        <v>0</v>
      </c>
      <c r="R56">
        <v>1914477.58</v>
      </c>
      <c r="S56">
        <v>1593000.06</v>
      </c>
      <c r="T56">
        <v>119490</v>
      </c>
      <c r="W56">
        <v>116879</v>
      </c>
      <c r="Y56">
        <v>141624</v>
      </c>
      <c r="AB56">
        <v>23797.68</v>
      </c>
      <c r="AC56">
        <v>60686.51</v>
      </c>
      <c r="AF56">
        <v>33736</v>
      </c>
      <c r="AG56" s="73">
        <f t="shared" si="7"/>
        <v>518165.34</v>
      </c>
      <c r="AH56" s="77">
        <f t="shared" si="8"/>
        <v>0</v>
      </c>
      <c r="AI56" s="21">
        <f t="shared" si="9"/>
        <v>518165.34</v>
      </c>
      <c r="AJ56" s="22">
        <f t="shared" si="10"/>
        <v>236369</v>
      </c>
      <c r="AK56" s="16">
        <f t="shared" si="11"/>
        <v>259844.19</v>
      </c>
      <c r="AL56" s="26">
        <f t="shared" si="6"/>
        <v>-23475.190000000002</v>
      </c>
    </row>
    <row r="57" spans="1:38" x14ac:dyDescent="0.25">
      <c r="A57" s="1" t="s">
        <v>434</v>
      </c>
      <c r="B57" s="1" t="s">
        <v>435</v>
      </c>
      <c r="C57" s="65">
        <v>2553</v>
      </c>
      <c r="D57" s="65" t="s">
        <v>1066</v>
      </c>
      <c r="E57" t="s">
        <v>2980</v>
      </c>
      <c r="F57">
        <v>544402.93999999994</v>
      </c>
      <c r="G57">
        <v>0</v>
      </c>
      <c r="H57">
        <v>34635.99</v>
      </c>
      <c r="J57">
        <v>2</v>
      </c>
      <c r="K57">
        <v>2516516.27</v>
      </c>
      <c r="L57">
        <v>0</v>
      </c>
      <c r="O57">
        <v>37.380000000000003</v>
      </c>
      <c r="R57">
        <v>1972645.69</v>
      </c>
      <c r="S57">
        <v>1261656.71</v>
      </c>
      <c r="T57">
        <v>930</v>
      </c>
      <c r="W57">
        <v>211708</v>
      </c>
      <c r="Y57">
        <v>268890</v>
      </c>
      <c r="AB57">
        <v>26613.82</v>
      </c>
      <c r="AC57">
        <v>56754.83</v>
      </c>
      <c r="AG57" s="73">
        <f t="shared" si="7"/>
        <v>579038.92999999993</v>
      </c>
      <c r="AH57" s="77">
        <f t="shared" si="8"/>
        <v>37.380000000000003</v>
      </c>
      <c r="AI57" s="21">
        <f t="shared" si="9"/>
        <v>579001.54999999993</v>
      </c>
      <c r="AJ57" s="22">
        <f t="shared" si="10"/>
        <v>212638</v>
      </c>
      <c r="AK57" s="16">
        <f t="shared" si="11"/>
        <v>352258.65</v>
      </c>
      <c r="AL57" s="26">
        <f t="shared" si="6"/>
        <v>-139620.65000000002</v>
      </c>
    </row>
    <row r="58" spans="1:38" x14ac:dyDescent="0.25">
      <c r="A58" s="1" t="s">
        <v>434</v>
      </c>
      <c r="B58" s="1" t="s">
        <v>435</v>
      </c>
      <c r="C58" s="65">
        <v>961</v>
      </c>
      <c r="D58" s="65" t="s">
        <v>1067</v>
      </c>
      <c r="E58" t="s">
        <v>3004</v>
      </c>
      <c r="F58">
        <v>94838.32</v>
      </c>
      <c r="G58">
        <v>0</v>
      </c>
      <c r="H58">
        <v>28392.86</v>
      </c>
      <c r="J58">
        <v>3</v>
      </c>
      <c r="K58">
        <v>2420467.88</v>
      </c>
      <c r="L58">
        <v>0</v>
      </c>
      <c r="O58">
        <v>28.04</v>
      </c>
      <c r="R58">
        <v>2647421.0299999998</v>
      </c>
      <c r="T58">
        <v>29250</v>
      </c>
      <c r="W58">
        <v>108948</v>
      </c>
      <c r="Y58">
        <v>159739</v>
      </c>
      <c r="AB58">
        <v>28775.59</v>
      </c>
      <c r="AC58">
        <v>54186.61</v>
      </c>
      <c r="AG58" s="73">
        <f t="shared" si="7"/>
        <v>123231.18000000001</v>
      </c>
      <c r="AH58" s="77">
        <f t="shared" si="8"/>
        <v>28.04</v>
      </c>
      <c r="AI58" s="21">
        <f t="shared" si="9"/>
        <v>123203.14000000001</v>
      </c>
      <c r="AJ58" s="22">
        <f t="shared" si="10"/>
        <v>138198</v>
      </c>
      <c r="AK58" s="16">
        <f t="shared" si="11"/>
        <v>242701.2</v>
      </c>
      <c r="AL58" s="26">
        <f t="shared" si="6"/>
        <v>-104503.20000000001</v>
      </c>
    </row>
    <row r="59" spans="1:38" x14ac:dyDescent="0.25">
      <c r="A59" s="1" t="s">
        <v>434</v>
      </c>
      <c r="B59" s="1" t="s">
        <v>435</v>
      </c>
      <c r="C59" s="65">
        <v>2039</v>
      </c>
      <c r="D59" s="65" t="s">
        <v>1068</v>
      </c>
      <c r="E59" t="s">
        <v>3005</v>
      </c>
      <c r="F59">
        <v>985583.38</v>
      </c>
      <c r="G59">
        <v>0</v>
      </c>
      <c r="H59">
        <v>15773</v>
      </c>
      <c r="J59">
        <v>280935.57</v>
      </c>
      <c r="K59">
        <v>2190856.4500000002</v>
      </c>
      <c r="L59">
        <v>0</v>
      </c>
      <c r="O59">
        <v>18.690000000000001</v>
      </c>
      <c r="R59">
        <v>3546586.96</v>
      </c>
      <c r="T59">
        <v>71860</v>
      </c>
      <c r="W59">
        <v>215007</v>
      </c>
      <c r="Y59">
        <v>237298</v>
      </c>
      <c r="AB59">
        <v>13767.7</v>
      </c>
      <c r="AC59">
        <v>60040.95</v>
      </c>
      <c r="AE59">
        <v>49000</v>
      </c>
      <c r="AF59">
        <v>500</v>
      </c>
      <c r="AG59" s="73">
        <f t="shared" si="7"/>
        <v>1001356.38</v>
      </c>
      <c r="AH59" s="77">
        <f t="shared" si="8"/>
        <v>18.690000000000001</v>
      </c>
      <c r="AI59" s="21">
        <f t="shared" si="9"/>
        <v>1001337.6900000001</v>
      </c>
      <c r="AJ59" s="22">
        <f t="shared" si="10"/>
        <v>286867</v>
      </c>
      <c r="AK59" s="16">
        <f t="shared" si="11"/>
        <v>360606.65</v>
      </c>
      <c r="AL59" s="26">
        <f t="shared" si="6"/>
        <v>-73739.650000000023</v>
      </c>
    </row>
    <row r="60" spans="1:38" x14ac:dyDescent="0.25">
      <c r="A60" s="1" t="s">
        <v>438</v>
      </c>
      <c r="B60" s="1" t="s">
        <v>439</v>
      </c>
      <c r="C60" s="65">
        <v>3187</v>
      </c>
      <c r="D60" s="65" t="s">
        <v>1069</v>
      </c>
      <c r="E60" t="s">
        <v>2984</v>
      </c>
      <c r="F60">
        <v>170063.62</v>
      </c>
      <c r="G60">
        <v>0</v>
      </c>
      <c r="H60">
        <v>44875.03</v>
      </c>
      <c r="J60">
        <v>118260.6</v>
      </c>
      <c r="K60">
        <v>128775.91</v>
      </c>
      <c r="N60">
        <v>216000</v>
      </c>
      <c r="O60">
        <v>441</v>
      </c>
      <c r="Q60">
        <v>-71729.52</v>
      </c>
      <c r="R60">
        <v>886.54</v>
      </c>
      <c r="S60">
        <v>280935.62</v>
      </c>
      <c r="T60">
        <v>104722.19</v>
      </c>
      <c r="W60">
        <v>182615.9</v>
      </c>
      <c r="Y60">
        <v>210626.9</v>
      </c>
      <c r="AB60">
        <v>24077</v>
      </c>
      <c r="AC60">
        <v>3124.44</v>
      </c>
      <c r="AG60" s="73">
        <f t="shared" si="7"/>
        <v>214938.65</v>
      </c>
      <c r="AH60" s="77">
        <f t="shared" si="8"/>
        <v>216441</v>
      </c>
      <c r="AI60" s="21">
        <f t="shared" si="9"/>
        <v>-1502.3500000000058</v>
      </c>
      <c r="AJ60" s="22">
        <f t="shared" si="10"/>
        <v>287338.08999999997</v>
      </c>
      <c r="AK60" s="16">
        <f t="shared" si="11"/>
        <v>237828.34</v>
      </c>
      <c r="AL60" s="26">
        <f t="shared" si="6"/>
        <v>49509.749999999971</v>
      </c>
    </row>
    <row r="61" spans="1:38" x14ac:dyDescent="0.25">
      <c r="A61" s="1" t="s">
        <v>438</v>
      </c>
      <c r="B61" s="1" t="s">
        <v>439</v>
      </c>
      <c r="C61" s="65">
        <v>4931</v>
      </c>
      <c r="D61" s="65" t="s">
        <v>1070</v>
      </c>
      <c r="E61" t="s">
        <v>2985</v>
      </c>
      <c r="F61">
        <v>832206.62</v>
      </c>
      <c r="G61">
        <v>68550</v>
      </c>
      <c r="H61">
        <v>41959.6</v>
      </c>
      <c r="J61">
        <v>3161948.5</v>
      </c>
      <c r="K61">
        <v>3099313.79</v>
      </c>
      <c r="R61">
        <v>7067013.1799999997</v>
      </c>
      <c r="S61">
        <v>179132.84</v>
      </c>
      <c r="T61">
        <v>210804.8</v>
      </c>
      <c r="W61">
        <v>209648.5</v>
      </c>
      <c r="Y61">
        <v>313411.5</v>
      </c>
      <c r="AB61">
        <v>32557.01</v>
      </c>
      <c r="AC61">
        <v>17767.3</v>
      </c>
      <c r="AG61" s="73">
        <f t="shared" si="7"/>
        <v>942716.22</v>
      </c>
      <c r="AH61" s="77">
        <f t="shared" si="8"/>
        <v>0</v>
      </c>
      <c r="AI61" s="21">
        <f t="shared" si="9"/>
        <v>942716.22</v>
      </c>
      <c r="AJ61" s="22">
        <f t="shared" si="10"/>
        <v>420453.3</v>
      </c>
      <c r="AK61" s="16">
        <f t="shared" si="11"/>
        <v>363735.81</v>
      </c>
      <c r="AL61" s="26">
        <f t="shared" si="6"/>
        <v>56717.489999999991</v>
      </c>
    </row>
    <row r="62" spans="1:38" x14ac:dyDescent="0.25">
      <c r="A62" s="1" t="s">
        <v>589</v>
      </c>
      <c r="B62" s="1" t="s">
        <v>439</v>
      </c>
      <c r="C62" s="65">
        <v>2673</v>
      </c>
      <c r="D62" s="65" t="s">
        <v>1071</v>
      </c>
      <c r="E62" t="s">
        <v>2986</v>
      </c>
      <c r="F62">
        <v>185960.61</v>
      </c>
      <c r="G62">
        <v>16500</v>
      </c>
      <c r="H62">
        <v>36346.54</v>
      </c>
      <c r="J62">
        <v>13348</v>
      </c>
      <c r="K62">
        <v>140397.99</v>
      </c>
      <c r="O62">
        <v>2905</v>
      </c>
      <c r="R62">
        <v>-2839296.22</v>
      </c>
      <c r="S62">
        <v>2768470.84</v>
      </c>
      <c r="T62">
        <v>192072.72</v>
      </c>
      <c r="W62">
        <v>79110.5</v>
      </c>
      <c r="X62">
        <v>100000</v>
      </c>
      <c r="Y62">
        <v>129388.5</v>
      </c>
      <c r="AB62">
        <v>8233.44</v>
      </c>
      <c r="AG62" s="73">
        <f t="shared" si="7"/>
        <v>238807.15</v>
      </c>
      <c r="AH62" s="77">
        <f t="shared" si="8"/>
        <v>2905</v>
      </c>
      <c r="AI62" s="21">
        <f t="shared" si="9"/>
        <v>235902.15</v>
      </c>
      <c r="AJ62" s="22">
        <f t="shared" si="10"/>
        <v>371183.22</v>
      </c>
      <c r="AK62" s="16">
        <f t="shared" si="11"/>
        <v>137621.94</v>
      </c>
      <c r="AL62" s="26">
        <f t="shared" si="6"/>
        <v>233561.27999999997</v>
      </c>
    </row>
    <row r="63" spans="1:38" x14ac:dyDescent="0.25">
      <c r="A63" s="1" t="s">
        <v>438</v>
      </c>
      <c r="B63" s="1" t="s">
        <v>439</v>
      </c>
      <c r="C63" s="65">
        <v>3204</v>
      </c>
      <c r="D63" s="65" t="s">
        <v>1072</v>
      </c>
      <c r="E63" t="s">
        <v>2987</v>
      </c>
      <c r="F63">
        <v>608751.27</v>
      </c>
      <c r="G63">
        <v>0</v>
      </c>
      <c r="H63">
        <v>1679.48</v>
      </c>
      <c r="J63">
        <v>265201.76</v>
      </c>
      <c r="K63">
        <v>183221.96</v>
      </c>
      <c r="O63">
        <v>1078</v>
      </c>
      <c r="R63">
        <v>-957894.61</v>
      </c>
      <c r="S63">
        <v>2027508.56</v>
      </c>
      <c r="T63">
        <v>130848.72</v>
      </c>
      <c r="W63">
        <v>153631.5</v>
      </c>
      <c r="Y63">
        <v>197636.5</v>
      </c>
      <c r="AB63">
        <v>38468.199999999997</v>
      </c>
      <c r="AC63">
        <v>10515</v>
      </c>
      <c r="AG63" s="73">
        <f t="shared" si="7"/>
        <v>610430.75</v>
      </c>
      <c r="AH63" s="77">
        <f t="shared" si="8"/>
        <v>1078</v>
      </c>
      <c r="AI63" s="21">
        <f t="shared" si="9"/>
        <v>609352.75</v>
      </c>
      <c r="AJ63" s="22">
        <f t="shared" si="10"/>
        <v>284480.21999999997</v>
      </c>
      <c r="AK63" s="16">
        <f t="shared" si="11"/>
        <v>246619.7</v>
      </c>
      <c r="AL63" s="26">
        <f t="shared" si="6"/>
        <v>37860.51999999996</v>
      </c>
    </row>
    <row r="64" spans="1:38" x14ac:dyDescent="0.25">
      <c r="A64" s="1" t="s">
        <v>438</v>
      </c>
      <c r="B64" s="1" t="s">
        <v>439</v>
      </c>
      <c r="C64" s="65">
        <v>2244</v>
      </c>
      <c r="D64" s="65" t="s">
        <v>1073</v>
      </c>
      <c r="E64" t="s">
        <v>2988</v>
      </c>
      <c r="F64">
        <v>791348.87</v>
      </c>
      <c r="G64">
        <v>0</v>
      </c>
      <c r="H64">
        <v>61298.400000000001</v>
      </c>
      <c r="J64">
        <v>1663206.57</v>
      </c>
      <c r="K64">
        <v>401165.21</v>
      </c>
      <c r="O64">
        <v>83800</v>
      </c>
      <c r="R64">
        <v>4109547.36</v>
      </c>
      <c r="S64">
        <v>179132.84</v>
      </c>
      <c r="T64">
        <v>163747.51999999999</v>
      </c>
      <c r="W64">
        <v>77700</v>
      </c>
      <c r="X64">
        <v>9000</v>
      </c>
      <c r="Y64">
        <v>129850</v>
      </c>
      <c r="AB64">
        <v>53491.24</v>
      </c>
      <c r="AC64">
        <v>52494.29</v>
      </c>
      <c r="AE64">
        <v>100000</v>
      </c>
      <c r="AG64" s="73">
        <f t="shared" si="7"/>
        <v>852647.27</v>
      </c>
      <c r="AH64" s="77">
        <f t="shared" si="8"/>
        <v>83800</v>
      </c>
      <c r="AI64" s="21">
        <f t="shared" si="9"/>
        <v>768847.27</v>
      </c>
      <c r="AJ64" s="22">
        <f t="shared" si="10"/>
        <v>250447.52</v>
      </c>
      <c r="AK64" s="16">
        <f t="shared" si="11"/>
        <v>335835.53</v>
      </c>
      <c r="AL64" s="26">
        <f t="shared" si="6"/>
        <v>-85388.010000000038</v>
      </c>
    </row>
    <row r="65" spans="1:38" x14ac:dyDescent="0.25">
      <c r="A65" s="1" t="s">
        <v>442</v>
      </c>
      <c r="B65" s="1" t="s">
        <v>443</v>
      </c>
      <c r="C65" s="65">
        <v>5619</v>
      </c>
      <c r="D65" s="65" t="s">
        <v>1074</v>
      </c>
      <c r="E65" t="s">
        <v>2989</v>
      </c>
      <c r="F65">
        <v>609261.47</v>
      </c>
      <c r="G65">
        <v>49596</v>
      </c>
      <c r="H65">
        <v>114270.2</v>
      </c>
      <c r="J65">
        <v>1552174.82</v>
      </c>
      <c r="K65">
        <v>244510.2</v>
      </c>
      <c r="L65">
        <v>0</v>
      </c>
      <c r="O65">
        <v>0</v>
      </c>
      <c r="R65">
        <v>-116660.08</v>
      </c>
      <c r="S65">
        <v>2752937.45</v>
      </c>
      <c r="T65">
        <v>20736.169999999998</v>
      </c>
      <c r="W65">
        <v>252378</v>
      </c>
      <c r="X65">
        <v>16500</v>
      </c>
      <c r="Y65">
        <v>290195</v>
      </c>
      <c r="AB65">
        <v>15987.83</v>
      </c>
      <c r="AC65">
        <v>28360.86</v>
      </c>
      <c r="AG65" s="73">
        <f t="shared" si="7"/>
        <v>773127.66999999993</v>
      </c>
      <c r="AH65" s="77">
        <f t="shared" si="8"/>
        <v>0</v>
      </c>
      <c r="AI65" s="21">
        <f t="shared" si="9"/>
        <v>773127.66999999993</v>
      </c>
      <c r="AJ65" s="22">
        <f t="shared" si="10"/>
        <v>289614.17</v>
      </c>
      <c r="AK65" s="16">
        <f t="shared" si="11"/>
        <v>334543.69</v>
      </c>
      <c r="AL65" s="26">
        <f t="shared" si="6"/>
        <v>-44929.520000000019</v>
      </c>
    </row>
    <row r="66" spans="1:38" x14ac:dyDescent="0.25">
      <c r="A66" s="1" t="s">
        <v>442</v>
      </c>
      <c r="B66" s="1" t="s">
        <v>443</v>
      </c>
      <c r="C66" s="65">
        <v>5086</v>
      </c>
      <c r="D66" s="65" t="s">
        <v>1075</v>
      </c>
      <c r="E66" t="s">
        <v>2990</v>
      </c>
      <c r="F66">
        <v>410190.16</v>
      </c>
      <c r="G66">
        <v>0</v>
      </c>
      <c r="H66">
        <v>32142.03</v>
      </c>
      <c r="J66">
        <v>612967.5</v>
      </c>
      <c r="K66">
        <v>1049154.25</v>
      </c>
      <c r="L66">
        <v>0</v>
      </c>
      <c r="O66">
        <v>4273.5</v>
      </c>
      <c r="R66">
        <v>-617694.13</v>
      </c>
      <c r="S66">
        <v>3437556.74</v>
      </c>
      <c r="T66">
        <v>10349.280000000001</v>
      </c>
      <c r="W66">
        <v>262846.5</v>
      </c>
      <c r="X66">
        <v>24150</v>
      </c>
      <c r="Y66">
        <v>306756.5</v>
      </c>
      <c r="AB66">
        <v>60166.57</v>
      </c>
      <c r="AC66">
        <v>55393.25</v>
      </c>
      <c r="AG66" s="73">
        <f t="shared" si="7"/>
        <v>442332.18999999994</v>
      </c>
      <c r="AH66" s="77">
        <f t="shared" si="8"/>
        <v>4273.5</v>
      </c>
      <c r="AI66" s="21">
        <f t="shared" si="9"/>
        <v>438058.68999999994</v>
      </c>
      <c r="AJ66" s="22">
        <f t="shared" si="10"/>
        <v>297345.78000000003</v>
      </c>
      <c r="AK66" s="16">
        <f t="shared" si="11"/>
        <v>422316.32</v>
      </c>
      <c r="AL66" s="26">
        <f t="shared" si="6"/>
        <v>-124970.53999999998</v>
      </c>
    </row>
    <row r="67" spans="1:38" x14ac:dyDescent="0.25">
      <c r="A67" s="1" t="s">
        <v>442</v>
      </c>
      <c r="B67" s="1" t="s">
        <v>443</v>
      </c>
      <c r="C67" s="65">
        <v>7208</v>
      </c>
      <c r="D67" s="65" t="s">
        <v>1076</v>
      </c>
      <c r="E67" t="s">
        <v>2991</v>
      </c>
      <c r="F67">
        <v>744790.19</v>
      </c>
      <c r="G67">
        <v>0</v>
      </c>
      <c r="H67">
        <v>49087.59</v>
      </c>
      <c r="J67">
        <v>1311902.3899999999</v>
      </c>
      <c r="K67">
        <v>198382.41</v>
      </c>
      <c r="L67">
        <v>0</v>
      </c>
      <c r="O67">
        <v>12835</v>
      </c>
      <c r="R67">
        <v>1634176.38</v>
      </c>
      <c r="S67">
        <v>785641.8</v>
      </c>
      <c r="T67">
        <v>14050.18</v>
      </c>
      <c r="W67">
        <v>220232</v>
      </c>
      <c r="X67">
        <v>10000</v>
      </c>
      <c r="Y67">
        <v>249071</v>
      </c>
      <c r="AB67">
        <v>102525.81</v>
      </c>
      <c r="AC67">
        <v>16284.2</v>
      </c>
      <c r="AG67" s="73">
        <f t="shared" si="7"/>
        <v>793877.77999999991</v>
      </c>
      <c r="AH67" s="77">
        <f t="shared" si="8"/>
        <v>12835</v>
      </c>
      <c r="AI67" s="21">
        <f t="shared" si="9"/>
        <v>781042.77999999991</v>
      </c>
      <c r="AJ67" s="22">
        <f t="shared" si="10"/>
        <v>244282.18</v>
      </c>
      <c r="AK67" s="16">
        <f t="shared" si="11"/>
        <v>367881.01</v>
      </c>
      <c r="AL67" s="26">
        <f t="shared" si="6"/>
        <v>-123598.83000000002</v>
      </c>
    </row>
    <row r="68" spans="1:38" x14ac:dyDescent="0.25">
      <c r="A68" s="1" t="s">
        <v>446</v>
      </c>
      <c r="B68" s="1" t="s">
        <v>447</v>
      </c>
      <c r="C68" s="65">
        <v>2983</v>
      </c>
      <c r="D68" s="65" t="s">
        <v>1077</v>
      </c>
      <c r="E68" t="s">
        <v>2992</v>
      </c>
      <c r="F68">
        <v>789428.83</v>
      </c>
      <c r="G68">
        <v>0</v>
      </c>
      <c r="H68">
        <v>71492.5</v>
      </c>
      <c r="J68">
        <v>351144.25</v>
      </c>
      <c r="K68">
        <v>127150.19</v>
      </c>
      <c r="L68">
        <v>486</v>
      </c>
      <c r="O68">
        <v>4232.5200000000004</v>
      </c>
      <c r="R68">
        <v>1477626.06</v>
      </c>
      <c r="T68">
        <v>101862.16</v>
      </c>
      <c r="W68">
        <v>205695</v>
      </c>
      <c r="Y68">
        <v>301109</v>
      </c>
      <c r="AB68">
        <v>84621.69</v>
      </c>
      <c r="AC68">
        <v>33891.26</v>
      </c>
      <c r="AE68">
        <v>5226.75</v>
      </c>
      <c r="AG68" s="73">
        <f t="shared" si="7"/>
        <v>860921.33</v>
      </c>
      <c r="AH68" s="77">
        <f t="shared" si="8"/>
        <v>4718.5200000000004</v>
      </c>
      <c r="AI68" s="21">
        <f t="shared" si="9"/>
        <v>856202.80999999994</v>
      </c>
      <c r="AJ68" s="22">
        <f t="shared" si="10"/>
        <v>307557.16000000003</v>
      </c>
      <c r="AK68" s="16">
        <f t="shared" si="11"/>
        <v>424848.7</v>
      </c>
      <c r="AL68" s="26">
        <f t="shared" si="6"/>
        <v>-117291.53999999998</v>
      </c>
    </row>
    <row r="69" spans="1:38" x14ac:dyDescent="0.25">
      <c r="A69" s="1" t="s">
        <v>446</v>
      </c>
      <c r="B69" s="1" t="s">
        <v>447</v>
      </c>
      <c r="C69" s="65">
        <v>3185</v>
      </c>
      <c r="D69" s="65" t="s">
        <v>1078</v>
      </c>
      <c r="E69" t="s">
        <v>2993</v>
      </c>
      <c r="F69">
        <v>482186.45</v>
      </c>
      <c r="G69">
        <v>0</v>
      </c>
      <c r="H69">
        <v>35481</v>
      </c>
      <c r="J69">
        <v>1515160.07</v>
      </c>
      <c r="K69">
        <v>75455.360000000001</v>
      </c>
      <c r="O69">
        <v>-49996.85</v>
      </c>
      <c r="R69">
        <v>2194985.21</v>
      </c>
      <c r="T69">
        <v>37674.25</v>
      </c>
      <c r="W69">
        <v>123102.9</v>
      </c>
      <c r="Y69">
        <v>123604.9</v>
      </c>
      <c r="AB69">
        <v>23561.75</v>
      </c>
      <c r="AC69">
        <v>19693.48</v>
      </c>
      <c r="AE69">
        <v>9412.5</v>
      </c>
      <c r="AG69" s="73">
        <f t="shared" si="7"/>
        <v>517667.45</v>
      </c>
      <c r="AH69" s="77">
        <f t="shared" si="8"/>
        <v>-49996.85</v>
      </c>
      <c r="AI69" s="21">
        <f t="shared" si="9"/>
        <v>567664.30000000005</v>
      </c>
      <c r="AJ69" s="22">
        <f t="shared" si="10"/>
        <v>160777.15</v>
      </c>
      <c r="AK69" s="16">
        <f t="shared" si="11"/>
        <v>176272.63</v>
      </c>
      <c r="AL69" s="26">
        <f t="shared" ref="AL69:AL83" si="12">AJ69-AK69</f>
        <v>-15495.48000000001</v>
      </c>
    </row>
    <row r="70" spans="1:38" x14ac:dyDescent="0.25">
      <c r="A70" s="1" t="s">
        <v>446</v>
      </c>
      <c r="B70" s="1" t="s">
        <v>447</v>
      </c>
      <c r="C70" s="65">
        <v>5687</v>
      </c>
      <c r="D70" s="65" t="s">
        <v>1079</v>
      </c>
      <c r="E70" t="s">
        <v>2994</v>
      </c>
      <c r="F70">
        <v>216464.21</v>
      </c>
      <c r="G70">
        <v>0</v>
      </c>
      <c r="H70">
        <v>62375.1</v>
      </c>
      <c r="J70">
        <v>120892.87</v>
      </c>
      <c r="K70">
        <v>258281.05</v>
      </c>
      <c r="O70">
        <v>6125</v>
      </c>
      <c r="R70">
        <v>804597.5</v>
      </c>
      <c r="T70">
        <v>58020.07</v>
      </c>
      <c r="W70">
        <v>284313</v>
      </c>
      <c r="Y70">
        <v>347967</v>
      </c>
      <c r="AB70">
        <v>104453</v>
      </c>
      <c r="AC70">
        <v>10773.69</v>
      </c>
      <c r="AE70">
        <v>6648.65</v>
      </c>
      <c r="AG70" s="73">
        <f t="shared" si="7"/>
        <v>278839.31</v>
      </c>
      <c r="AH70" s="77">
        <f t="shared" si="8"/>
        <v>6125</v>
      </c>
      <c r="AI70" s="21">
        <f t="shared" si="9"/>
        <v>272714.31</v>
      </c>
      <c r="AJ70" s="22">
        <f t="shared" si="10"/>
        <v>342333.07</v>
      </c>
      <c r="AK70" s="16">
        <f t="shared" si="11"/>
        <v>469842.34</v>
      </c>
      <c r="AL70" s="26">
        <f t="shared" si="12"/>
        <v>-127509.27000000002</v>
      </c>
    </row>
    <row r="71" spans="1:38" x14ac:dyDescent="0.25">
      <c r="A71" s="1" t="s">
        <v>446</v>
      </c>
      <c r="B71" s="1" t="s">
        <v>447</v>
      </c>
      <c r="C71" s="65">
        <v>5400</v>
      </c>
      <c r="D71" s="65" t="s">
        <v>1080</v>
      </c>
      <c r="E71" t="s">
        <v>2995</v>
      </c>
      <c r="F71">
        <v>1503430.12</v>
      </c>
      <c r="G71">
        <v>0</v>
      </c>
      <c r="H71">
        <v>36299.410000000003</v>
      </c>
      <c r="J71">
        <v>1315553.8899999999</v>
      </c>
      <c r="K71">
        <v>56784.52</v>
      </c>
      <c r="O71">
        <v>-1884.5</v>
      </c>
      <c r="R71">
        <v>3047469.94</v>
      </c>
      <c r="T71">
        <v>58320.94</v>
      </c>
      <c r="W71">
        <v>184947</v>
      </c>
      <c r="Y71">
        <v>231352</v>
      </c>
      <c r="AB71">
        <v>51285.49</v>
      </c>
      <c r="AC71">
        <v>27844.12</v>
      </c>
      <c r="AE71">
        <v>5483.83</v>
      </c>
      <c r="AG71" s="73">
        <f t="shared" si="7"/>
        <v>1539729.53</v>
      </c>
      <c r="AH71" s="77">
        <f t="shared" si="8"/>
        <v>-1884.5</v>
      </c>
      <c r="AI71" s="21">
        <f t="shared" si="9"/>
        <v>1541614.03</v>
      </c>
      <c r="AJ71" s="22">
        <f t="shared" si="10"/>
        <v>243267.94</v>
      </c>
      <c r="AK71" s="16">
        <f t="shared" si="11"/>
        <v>315965.44</v>
      </c>
      <c r="AL71" s="26">
        <f t="shared" si="12"/>
        <v>-72697.5</v>
      </c>
    </row>
    <row r="72" spans="1:38" x14ac:dyDescent="0.25">
      <c r="A72" s="1" t="s">
        <v>446</v>
      </c>
      <c r="B72" s="1" t="s">
        <v>447</v>
      </c>
      <c r="C72" s="65">
        <v>9957</v>
      </c>
      <c r="D72" s="65" t="s">
        <v>1081</v>
      </c>
      <c r="E72" t="s">
        <v>2996</v>
      </c>
      <c r="F72">
        <v>1062118.8500000001</v>
      </c>
      <c r="G72">
        <v>0</v>
      </c>
      <c r="H72">
        <v>18000</v>
      </c>
      <c r="J72">
        <v>1841302.99</v>
      </c>
      <c r="K72">
        <v>574154.71</v>
      </c>
      <c r="N72">
        <v>13000</v>
      </c>
      <c r="O72">
        <v>-29.25</v>
      </c>
      <c r="R72">
        <v>3831120.25</v>
      </c>
      <c r="T72">
        <v>111993.04</v>
      </c>
      <c r="W72">
        <v>397897.5</v>
      </c>
      <c r="Y72">
        <v>440855.5</v>
      </c>
      <c r="AB72">
        <v>249371.91</v>
      </c>
      <c r="AC72">
        <v>41919.08</v>
      </c>
      <c r="AE72">
        <v>5655.5</v>
      </c>
      <c r="AG72" s="73">
        <f t="shared" si="7"/>
        <v>1080118.8500000001</v>
      </c>
      <c r="AH72" s="77">
        <f t="shared" si="8"/>
        <v>12970.75</v>
      </c>
      <c r="AI72" s="21">
        <f t="shared" si="9"/>
        <v>1067148.1000000001</v>
      </c>
      <c r="AJ72" s="22">
        <f t="shared" si="10"/>
        <v>509890.54</v>
      </c>
      <c r="AK72" s="16">
        <f t="shared" si="11"/>
        <v>737801.99</v>
      </c>
      <c r="AL72" s="26">
        <f t="shared" si="12"/>
        <v>-227911.45</v>
      </c>
    </row>
    <row r="73" spans="1:38" x14ac:dyDescent="0.25">
      <c r="A73" s="1" t="s">
        <v>446</v>
      </c>
      <c r="B73" s="1" t="s">
        <v>447</v>
      </c>
      <c r="C73" s="65">
        <v>2898</v>
      </c>
      <c r="D73" s="65" t="s">
        <v>1082</v>
      </c>
      <c r="E73" t="s">
        <v>2997</v>
      </c>
      <c r="F73">
        <v>760362.07</v>
      </c>
      <c r="G73">
        <v>0</v>
      </c>
      <c r="H73">
        <v>41282.769999999997</v>
      </c>
      <c r="J73">
        <v>147067.99</v>
      </c>
      <c r="K73">
        <v>120351.03999999999</v>
      </c>
      <c r="O73">
        <v>1754</v>
      </c>
      <c r="R73">
        <v>1209449.57</v>
      </c>
      <c r="T73">
        <v>37699.519999999997</v>
      </c>
      <c r="W73">
        <v>159102</v>
      </c>
      <c r="Y73">
        <v>159102</v>
      </c>
      <c r="AB73">
        <v>29290.94</v>
      </c>
      <c r="AC73">
        <v>26671.279999999999</v>
      </c>
      <c r="AE73">
        <v>2197</v>
      </c>
      <c r="AG73" s="73">
        <f t="shared" si="7"/>
        <v>801644.84</v>
      </c>
      <c r="AH73" s="77">
        <f t="shared" si="8"/>
        <v>1754</v>
      </c>
      <c r="AI73" s="21">
        <f t="shared" si="9"/>
        <v>799890.84</v>
      </c>
      <c r="AJ73" s="22">
        <f t="shared" si="10"/>
        <v>196801.52</v>
      </c>
      <c r="AK73" s="16">
        <f t="shared" si="11"/>
        <v>217261.22</v>
      </c>
      <c r="AL73" s="26">
        <f t="shared" si="12"/>
        <v>-20459.700000000012</v>
      </c>
    </row>
    <row r="74" spans="1:38" x14ac:dyDescent="0.25">
      <c r="A74" s="1" t="s">
        <v>446</v>
      </c>
      <c r="B74" s="1" t="s">
        <v>447</v>
      </c>
      <c r="C74" s="65">
        <v>3080</v>
      </c>
      <c r="D74" s="65" t="s">
        <v>1083</v>
      </c>
      <c r="E74" t="s">
        <v>2998</v>
      </c>
      <c r="F74">
        <v>40986.28</v>
      </c>
      <c r="G74">
        <v>0</v>
      </c>
      <c r="H74">
        <v>25615.919999999998</v>
      </c>
      <c r="J74">
        <v>1092284.8799999999</v>
      </c>
      <c r="K74">
        <v>157079.63</v>
      </c>
      <c r="L74">
        <v>162</v>
      </c>
      <c r="O74">
        <v>24507.27</v>
      </c>
      <c r="R74">
        <v>1472668.6</v>
      </c>
      <c r="T74">
        <v>28397.67</v>
      </c>
      <c r="W74">
        <v>104811</v>
      </c>
      <c r="Y74">
        <v>159344</v>
      </c>
      <c r="AB74">
        <v>36963.99</v>
      </c>
      <c r="AC74">
        <v>19091.900000000001</v>
      </c>
      <c r="AE74">
        <v>4187.75</v>
      </c>
      <c r="AG74" s="73">
        <f t="shared" si="7"/>
        <v>66602.2</v>
      </c>
      <c r="AH74" s="77">
        <f t="shared" si="8"/>
        <v>24669.27</v>
      </c>
      <c r="AI74" s="21">
        <f t="shared" si="9"/>
        <v>41932.929999999993</v>
      </c>
      <c r="AJ74" s="22">
        <f t="shared" si="10"/>
        <v>133208.66999999998</v>
      </c>
      <c r="AK74" s="16">
        <f t="shared" si="11"/>
        <v>219587.63999999998</v>
      </c>
      <c r="AL74" s="26">
        <f t="shared" si="12"/>
        <v>-86378.97</v>
      </c>
    </row>
    <row r="75" spans="1:38" x14ac:dyDescent="0.25">
      <c r="A75" s="1" t="s">
        <v>450</v>
      </c>
      <c r="B75" s="1" t="s">
        <v>451</v>
      </c>
      <c r="C75" s="65">
        <v>5394</v>
      </c>
      <c r="D75" s="65" t="s">
        <v>1084</v>
      </c>
      <c r="E75" t="s">
        <v>2999</v>
      </c>
      <c r="F75">
        <v>586028.44999999995</v>
      </c>
      <c r="G75">
        <v>50214.96</v>
      </c>
      <c r="H75">
        <v>5500</v>
      </c>
      <c r="J75">
        <v>939784.42</v>
      </c>
      <c r="K75">
        <v>1645026.54</v>
      </c>
      <c r="M75">
        <v>987</v>
      </c>
      <c r="O75">
        <v>1459.12</v>
      </c>
      <c r="R75">
        <v>842520.71</v>
      </c>
      <c r="S75">
        <v>2174520.91</v>
      </c>
      <c r="T75">
        <v>355725.55</v>
      </c>
      <c r="W75">
        <v>193850</v>
      </c>
      <c r="Y75">
        <v>233554</v>
      </c>
      <c r="AB75">
        <v>33455.89</v>
      </c>
      <c r="AC75">
        <v>55624.08</v>
      </c>
      <c r="AE75">
        <v>4059.95</v>
      </c>
      <c r="AG75" s="73">
        <f t="shared" si="7"/>
        <v>641743.40999999992</v>
      </c>
      <c r="AH75" s="77">
        <f t="shared" si="8"/>
        <v>2446.12</v>
      </c>
      <c r="AI75" s="21">
        <f t="shared" si="9"/>
        <v>639297.28999999992</v>
      </c>
      <c r="AJ75" s="22">
        <f t="shared" si="10"/>
        <v>549575.55000000005</v>
      </c>
      <c r="AK75" s="16">
        <f t="shared" si="11"/>
        <v>326693.92000000004</v>
      </c>
      <c r="AL75" s="26">
        <f t="shared" si="12"/>
        <v>222881.63</v>
      </c>
    </row>
    <row r="76" spans="1:38" x14ac:dyDescent="0.25">
      <c r="A76" s="1" t="s">
        <v>450</v>
      </c>
      <c r="B76" s="1" t="s">
        <v>451</v>
      </c>
      <c r="C76" s="65">
        <v>6493</v>
      </c>
      <c r="D76" s="65" t="s">
        <v>1085</v>
      </c>
      <c r="E76" t="s">
        <v>3000</v>
      </c>
      <c r="F76">
        <v>870117.26</v>
      </c>
      <c r="G76">
        <v>47217.25</v>
      </c>
      <c r="H76">
        <v>51245.63</v>
      </c>
      <c r="J76">
        <v>1115753.6599999999</v>
      </c>
      <c r="K76">
        <v>895390.12</v>
      </c>
      <c r="M76">
        <v>1715</v>
      </c>
      <c r="O76">
        <v>1958.41</v>
      </c>
      <c r="R76">
        <v>581969.43999999994</v>
      </c>
      <c r="S76">
        <v>2426315.1</v>
      </c>
      <c r="T76">
        <v>298184.53999999998</v>
      </c>
      <c r="W76">
        <v>217420</v>
      </c>
      <c r="Y76">
        <v>306490</v>
      </c>
      <c r="Z76">
        <v>160</v>
      </c>
      <c r="AA76">
        <v>740</v>
      </c>
      <c r="AB76">
        <v>129942.63</v>
      </c>
      <c r="AC76">
        <v>66159.94</v>
      </c>
      <c r="AE76">
        <v>14146</v>
      </c>
      <c r="AG76" s="73">
        <f t="shared" si="7"/>
        <v>968580.14</v>
      </c>
      <c r="AH76" s="77">
        <f t="shared" si="8"/>
        <v>3673.41</v>
      </c>
      <c r="AI76" s="21">
        <f t="shared" si="9"/>
        <v>964906.73</v>
      </c>
      <c r="AJ76" s="22">
        <f t="shared" si="10"/>
        <v>515604.54</v>
      </c>
      <c r="AK76" s="16">
        <f t="shared" si="11"/>
        <v>517638.57</v>
      </c>
      <c r="AL76" s="26">
        <f t="shared" si="12"/>
        <v>-2034.0300000000279</v>
      </c>
    </row>
    <row r="77" spans="1:38" x14ac:dyDescent="0.25">
      <c r="A77" s="1" t="s">
        <v>450</v>
      </c>
      <c r="B77" s="1" t="s">
        <v>451</v>
      </c>
      <c r="C77" s="65">
        <v>2652</v>
      </c>
      <c r="D77" s="65" t="s">
        <v>1086</v>
      </c>
      <c r="E77" t="s">
        <v>3001</v>
      </c>
      <c r="F77">
        <v>347453.56</v>
      </c>
      <c r="G77">
        <v>182105.91</v>
      </c>
      <c r="H77">
        <v>7761.68</v>
      </c>
      <c r="J77">
        <v>74705.7</v>
      </c>
      <c r="K77">
        <v>195855</v>
      </c>
      <c r="M77">
        <v>466</v>
      </c>
      <c r="O77">
        <v>604.29</v>
      </c>
      <c r="R77">
        <v>-436742.72</v>
      </c>
      <c r="S77">
        <v>1120243.3</v>
      </c>
      <c r="T77">
        <v>179358.65</v>
      </c>
      <c r="W77">
        <v>96110</v>
      </c>
      <c r="Y77">
        <v>116206</v>
      </c>
      <c r="AB77">
        <v>17993</v>
      </c>
      <c r="AC77">
        <v>16954.669999999998</v>
      </c>
      <c r="AE77">
        <v>1205</v>
      </c>
      <c r="AG77" s="73">
        <f t="shared" ref="AG77:AG86" si="13">SUM(F77:I77)</f>
        <v>537321.15</v>
      </c>
      <c r="AH77" s="77">
        <f t="shared" ref="AH77:AH86" si="14">SUM(L77:O77)</f>
        <v>1070.29</v>
      </c>
      <c r="AI77" s="21">
        <f t="shared" ref="AI77:AI86" si="15">AG77-AH77</f>
        <v>536250.86</v>
      </c>
      <c r="AJ77" s="22">
        <f t="shared" ref="AJ77:AJ86" si="16">SUM(T77:X77)</f>
        <v>275468.65000000002</v>
      </c>
      <c r="AK77" s="16">
        <f t="shared" ref="AK77:AK86" si="17">SUM(Y77:AF77)</f>
        <v>152358.66999999998</v>
      </c>
      <c r="AL77" s="26">
        <f t="shared" si="12"/>
        <v>123109.98000000004</v>
      </c>
    </row>
    <row r="78" spans="1:38" x14ac:dyDescent="0.25">
      <c r="A78" s="1" t="s">
        <v>450</v>
      </c>
      <c r="B78" s="1" t="s">
        <v>451</v>
      </c>
      <c r="C78" s="65">
        <v>5048</v>
      </c>
      <c r="D78" s="65" t="s">
        <v>1087</v>
      </c>
      <c r="E78" t="s">
        <v>3002</v>
      </c>
      <c r="F78">
        <v>411783.19</v>
      </c>
      <c r="G78">
        <v>153121.48000000001</v>
      </c>
      <c r="H78">
        <v>56300</v>
      </c>
      <c r="J78">
        <v>987082.89</v>
      </c>
      <c r="K78">
        <v>402387.42</v>
      </c>
      <c r="M78">
        <v>870</v>
      </c>
      <c r="O78">
        <v>912.4</v>
      </c>
      <c r="R78">
        <v>-791622.32</v>
      </c>
      <c r="S78">
        <v>2732486.08</v>
      </c>
      <c r="T78">
        <v>160349.84</v>
      </c>
      <c r="W78">
        <v>192321.5</v>
      </c>
      <c r="Y78">
        <v>229701.5</v>
      </c>
      <c r="AB78">
        <v>27557.22</v>
      </c>
      <c r="AC78">
        <v>30215.119999999999</v>
      </c>
      <c r="AE78">
        <v>2338.34</v>
      </c>
      <c r="AG78" s="73">
        <f t="shared" si="13"/>
        <v>621204.67000000004</v>
      </c>
      <c r="AH78" s="77">
        <f t="shared" si="14"/>
        <v>1782.4</v>
      </c>
      <c r="AI78" s="21">
        <f t="shared" si="15"/>
        <v>619422.27</v>
      </c>
      <c r="AJ78" s="22">
        <f t="shared" si="16"/>
        <v>352671.33999999997</v>
      </c>
      <c r="AK78" s="16">
        <f t="shared" si="17"/>
        <v>289812.18000000005</v>
      </c>
      <c r="AL78" s="26">
        <f t="shared" si="12"/>
        <v>62859.159999999916</v>
      </c>
    </row>
    <row r="79" spans="1:38" x14ac:dyDescent="0.25">
      <c r="A79" s="1" t="s">
        <v>450</v>
      </c>
      <c r="B79" s="1" t="s">
        <v>451</v>
      </c>
      <c r="C79" s="65">
        <v>4607</v>
      </c>
      <c r="D79" s="65" t="s">
        <v>1088</v>
      </c>
      <c r="E79" t="s">
        <v>3003</v>
      </c>
      <c r="F79">
        <v>744484.37</v>
      </c>
      <c r="G79">
        <v>45393</v>
      </c>
      <c r="H79">
        <v>3000</v>
      </c>
      <c r="J79">
        <v>1802500.02</v>
      </c>
      <c r="K79">
        <v>365305.67</v>
      </c>
      <c r="M79">
        <v>863</v>
      </c>
      <c r="O79">
        <v>969.89</v>
      </c>
      <c r="R79">
        <v>-269528.77</v>
      </c>
      <c r="S79">
        <v>3283107.89</v>
      </c>
      <c r="T79">
        <v>111234.5</v>
      </c>
      <c r="W79">
        <v>172140.5</v>
      </c>
      <c r="Y79">
        <v>209237.5</v>
      </c>
      <c r="AB79">
        <v>80655.039999999994</v>
      </c>
      <c r="AC79">
        <v>23587.91</v>
      </c>
      <c r="AE79">
        <v>10223.5</v>
      </c>
      <c r="AG79" s="73">
        <f t="shared" si="13"/>
        <v>792877.37</v>
      </c>
      <c r="AH79" s="77">
        <f t="shared" si="14"/>
        <v>1832.8899999999999</v>
      </c>
      <c r="AI79" s="21">
        <f t="shared" si="15"/>
        <v>791044.48</v>
      </c>
      <c r="AJ79" s="22">
        <f t="shared" si="16"/>
        <v>283375</v>
      </c>
      <c r="AK79" s="16">
        <f t="shared" si="17"/>
        <v>323703.94999999995</v>
      </c>
      <c r="AL79" s="26">
        <f t="shared" si="12"/>
        <v>-40328.949999999953</v>
      </c>
    </row>
    <row r="80" spans="1:38" x14ac:dyDescent="0.25">
      <c r="A80" s="1" t="s">
        <v>450</v>
      </c>
      <c r="B80" s="1" t="s">
        <v>451</v>
      </c>
      <c r="C80" s="65">
        <v>3828</v>
      </c>
      <c r="D80" s="65" t="s">
        <v>1089</v>
      </c>
      <c r="E80" t="s">
        <v>3006</v>
      </c>
      <c r="F80">
        <v>1257632.9099999999</v>
      </c>
      <c r="G80">
        <v>22649</v>
      </c>
      <c r="H80">
        <v>14220</v>
      </c>
      <c r="J80">
        <v>394178.04</v>
      </c>
      <c r="K80">
        <v>257804.53</v>
      </c>
      <c r="M80">
        <v>-394</v>
      </c>
      <c r="O80">
        <v>310.45</v>
      </c>
      <c r="R80">
        <v>350178.12</v>
      </c>
      <c r="S80">
        <v>1600443.98</v>
      </c>
      <c r="T80">
        <v>60293.33</v>
      </c>
      <c r="W80">
        <v>133728</v>
      </c>
      <c r="Y80">
        <v>149448</v>
      </c>
      <c r="AB80">
        <v>25732.97</v>
      </c>
      <c r="AC80">
        <v>22444.43</v>
      </c>
      <c r="AE80">
        <v>450</v>
      </c>
      <c r="AG80" s="73">
        <f t="shared" si="13"/>
        <v>1294501.9099999999</v>
      </c>
      <c r="AH80" s="77">
        <f t="shared" si="14"/>
        <v>-83.550000000000011</v>
      </c>
      <c r="AI80" s="21">
        <f t="shared" si="15"/>
        <v>1294585.46</v>
      </c>
      <c r="AJ80" s="22">
        <f t="shared" si="16"/>
        <v>194021.33000000002</v>
      </c>
      <c r="AK80" s="16">
        <f t="shared" si="17"/>
        <v>198075.4</v>
      </c>
      <c r="AL80" s="26">
        <f t="shared" si="12"/>
        <v>-4054.0699999999779</v>
      </c>
    </row>
    <row r="81" spans="1:38" x14ac:dyDescent="0.25">
      <c r="A81" s="1" t="s">
        <v>454</v>
      </c>
      <c r="B81" s="1" t="s">
        <v>455</v>
      </c>
      <c r="C81" s="65">
        <v>1142</v>
      </c>
      <c r="D81" s="65" t="s">
        <v>1090</v>
      </c>
      <c r="E81" t="s">
        <v>2975</v>
      </c>
      <c r="F81">
        <v>210169.11</v>
      </c>
      <c r="G81">
        <v>0</v>
      </c>
      <c r="H81">
        <v>8882.51</v>
      </c>
      <c r="J81">
        <v>342368.05</v>
      </c>
      <c r="K81">
        <v>123979.86</v>
      </c>
      <c r="R81">
        <v>674954.34</v>
      </c>
      <c r="T81">
        <v>95778.07</v>
      </c>
      <c r="W81">
        <v>109970</v>
      </c>
      <c r="Y81">
        <v>126670</v>
      </c>
      <c r="AB81">
        <v>8631.68</v>
      </c>
      <c r="AC81">
        <v>10503.2</v>
      </c>
      <c r="AG81" s="73">
        <f t="shared" si="13"/>
        <v>219051.62</v>
      </c>
      <c r="AH81" s="77">
        <f t="shared" si="14"/>
        <v>0</v>
      </c>
      <c r="AI81" s="21">
        <f t="shared" si="15"/>
        <v>219051.62</v>
      </c>
      <c r="AJ81" s="22">
        <f t="shared" si="16"/>
        <v>205748.07</v>
      </c>
      <c r="AK81" s="16">
        <f t="shared" si="17"/>
        <v>145804.88</v>
      </c>
      <c r="AL81" s="26">
        <f t="shared" si="12"/>
        <v>59943.19</v>
      </c>
    </row>
    <row r="82" spans="1:38" x14ac:dyDescent="0.25">
      <c r="A82" s="1" t="s">
        <v>454</v>
      </c>
      <c r="B82" s="1" t="s">
        <v>455</v>
      </c>
      <c r="C82" s="65">
        <v>1176</v>
      </c>
      <c r="D82" s="65" t="s">
        <v>1091</v>
      </c>
      <c r="E82" t="s">
        <v>2976</v>
      </c>
      <c r="F82">
        <v>674990.25</v>
      </c>
      <c r="G82">
        <v>0</v>
      </c>
      <c r="H82">
        <v>13034.53</v>
      </c>
      <c r="J82">
        <v>2786087.15</v>
      </c>
      <c r="K82">
        <v>112078.39</v>
      </c>
      <c r="R82">
        <v>1780357.41</v>
      </c>
      <c r="S82">
        <v>1891769.64</v>
      </c>
      <c r="T82">
        <v>99763.77</v>
      </c>
      <c r="W82">
        <v>34587</v>
      </c>
      <c r="Y82">
        <v>62980</v>
      </c>
      <c r="Z82">
        <v>1500</v>
      </c>
      <c r="AB82">
        <v>87989.5</v>
      </c>
      <c r="AC82">
        <v>58620.27</v>
      </c>
      <c r="AG82" s="73">
        <f t="shared" si="13"/>
        <v>688024.78</v>
      </c>
      <c r="AH82" s="77">
        <f t="shared" si="14"/>
        <v>0</v>
      </c>
      <c r="AI82" s="21">
        <f t="shared" si="15"/>
        <v>688024.78</v>
      </c>
      <c r="AJ82" s="22">
        <f t="shared" si="16"/>
        <v>134350.77000000002</v>
      </c>
      <c r="AK82" s="16">
        <f t="shared" si="17"/>
        <v>211089.77</v>
      </c>
      <c r="AL82" s="26">
        <f t="shared" si="12"/>
        <v>-76738.999999999971</v>
      </c>
    </row>
    <row r="83" spans="1:38" x14ac:dyDescent="0.25">
      <c r="A83" s="1" t="s">
        <v>454</v>
      </c>
      <c r="B83" s="1" t="s">
        <v>455</v>
      </c>
      <c r="C83" s="65">
        <v>2332</v>
      </c>
      <c r="D83" s="65" t="s">
        <v>1092</v>
      </c>
      <c r="E83" t="s">
        <v>2981</v>
      </c>
      <c r="F83">
        <v>302702.2</v>
      </c>
      <c r="G83">
        <v>0</v>
      </c>
      <c r="H83">
        <v>26397.599999999999</v>
      </c>
      <c r="J83">
        <v>787675.82</v>
      </c>
      <c r="K83">
        <v>2884025.43</v>
      </c>
      <c r="Q83">
        <v>-541668.11</v>
      </c>
      <c r="R83">
        <v>2690695.91</v>
      </c>
      <c r="S83">
        <v>1861215.28</v>
      </c>
      <c r="T83">
        <v>106418.26</v>
      </c>
      <c r="W83">
        <v>154182</v>
      </c>
      <c r="Y83">
        <v>187358</v>
      </c>
      <c r="AB83">
        <v>26305.79</v>
      </c>
      <c r="AC83">
        <v>11234.91</v>
      </c>
      <c r="AG83" s="73">
        <f t="shared" si="13"/>
        <v>329099.8</v>
      </c>
      <c r="AH83" s="77">
        <f t="shared" si="14"/>
        <v>0</v>
      </c>
      <c r="AI83" s="21">
        <f t="shared" si="15"/>
        <v>329099.8</v>
      </c>
      <c r="AJ83" s="22">
        <f t="shared" si="16"/>
        <v>260600.26</v>
      </c>
      <c r="AK83" s="16">
        <f t="shared" si="17"/>
        <v>224898.7</v>
      </c>
      <c r="AL83" s="26">
        <f t="shared" si="12"/>
        <v>35701.56</v>
      </c>
    </row>
    <row r="84" spans="1:38" x14ac:dyDescent="0.25">
      <c r="A84" s="1" t="s">
        <v>454</v>
      </c>
      <c r="B84" s="1" t="s">
        <v>455</v>
      </c>
      <c r="C84" s="65">
        <v>2410</v>
      </c>
      <c r="D84" s="65" t="s">
        <v>1093</v>
      </c>
      <c r="E84" t="s">
        <v>2982</v>
      </c>
      <c r="F84">
        <v>125926.43</v>
      </c>
      <c r="G84">
        <v>0</v>
      </c>
      <c r="H84">
        <v>2934.4</v>
      </c>
      <c r="J84">
        <v>302503.17</v>
      </c>
      <c r="K84">
        <v>145864.57</v>
      </c>
      <c r="R84">
        <v>627027.9</v>
      </c>
      <c r="T84">
        <v>91000.83</v>
      </c>
      <c r="W84">
        <v>193521.5</v>
      </c>
      <c r="Y84">
        <v>220161.5</v>
      </c>
      <c r="AB84">
        <v>28739.9</v>
      </c>
      <c r="AC84">
        <v>8481.26</v>
      </c>
      <c r="AG84" s="73">
        <f t="shared" si="13"/>
        <v>128860.82999999999</v>
      </c>
      <c r="AH84" s="77">
        <f t="shared" si="14"/>
        <v>0</v>
      </c>
      <c r="AI84" s="21">
        <f t="shared" si="15"/>
        <v>128860.82999999999</v>
      </c>
      <c r="AJ84" s="22">
        <f t="shared" si="16"/>
        <v>284522.33</v>
      </c>
      <c r="AK84" s="16">
        <f t="shared" si="17"/>
        <v>257382.66</v>
      </c>
      <c r="AL84" s="26">
        <f>AJ84-AK84</f>
        <v>27139.670000000013</v>
      </c>
    </row>
    <row r="85" spans="1:38" s="240" customFormat="1" x14ac:dyDescent="0.25">
      <c r="A85" s="240" t="s">
        <v>454</v>
      </c>
      <c r="B85" s="240" t="s">
        <v>455</v>
      </c>
      <c r="C85" s="241">
        <v>3521</v>
      </c>
      <c r="D85" s="241" t="s">
        <v>1094</v>
      </c>
      <c r="E85" t="s">
        <v>2983</v>
      </c>
      <c r="F85">
        <v>185265.95</v>
      </c>
      <c r="G85">
        <v>13260</v>
      </c>
      <c r="H85">
        <v>18702.54</v>
      </c>
      <c r="I85"/>
      <c r="J85">
        <v>2606109.06</v>
      </c>
      <c r="K85">
        <v>2200870.9900000002</v>
      </c>
      <c r="L85"/>
      <c r="M85"/>
      <c r="N85"/>
      <c r="O85">
        <v>96.28</v>
      </c>
      <c r="P85"/>
      <c r="Q85"/>
      <c r="R85">
        <v>1168272.1200000001</v>
      </c>
      <c r="S85">
        <v>4000000</v>
      </c>
      <c r="T85">
        <v>18625.47</v>
      </c>
      <c r="U85"/>
      <c r="V85"/>
      <c r="W85">
        <v>131816.28</v>
      </c>
      <c r="X85"/>
      <c r="Y85">
        <v>162670.28</v>
      </c>
      <c r="Z85"/>
      <c r="AA85"/>
      <c r="AB85">
        <v>35875.33</v>
      </c>
      <c r="AC85">
        <v>73283.789999999994</v>
      </c>
      <c r="AD85"/>
      <c r="AE85"/>
      <c r="AF85"/>
      <c r="AG85" s="73">
        <f t="shared" si="13"/>
        <v>217228.49000000002</v>
      </c>
      <c r="AH85" s="77">
        <f t="shared" si="14"/>
        <v>96.28</v>
      </c>
      <c r="AI85" s="21">
        <f t="shared" si="15"/>
        <v>217132.21000000002</v>
      </c>
      <c r="AJ85" s="22">
        <f t="shared" si="16"/>
        <v>150441.75</v>
      </c>
      <c r="AK85" s="16">
        <f t="shared" si="17"/>
        <v>271829.39999999997</v>
      </c>
      <c r="AL85" s="26">
        <f t="shared" ref="AL85:AL86" si="18">AJ85-AK85</f>
        <v>-121387.64999999997</v>
      </c>
    </row>
    <row r="86" spans="1:38" x14ac:dyDescent="0.25">
      <c r="AG86" s="73">
        <f t="shared" si="13"/>
        <v>0</v>
      </c>
      <c r="AH86" s="77">
        <f t="shared" si="14"/>
        <v>0</v>
      </c>
      <c r="AI86" s="21">
        <f t="shared" si="15"/>
        <v>0</v>
      </c>
      <c r="AJ86" s="22">
        <f t="shared" si="16"/>
        <v>0</v>
      </c>
      <c r="AK86" s="16">
        <f t="shared" si="17"/>
        <v>0</v>
      </c>
      <c r="AL86" s="26">
        <f t="shared" si="18"/>
        <v>0</v>
      </c>
    </row>
    <row r="87" spans="1:38" x14ac:dyDescent="0.25">
      <c r="AG87" s="42"/>
      <c r="AH87" s="29"/>
      <c r="AI87" s="26"/>
      <c r="AJ87" s="24"/>
      <c r="AK87" s="23"/>
    </row>
    <row r="88" spans="1:38" x14ac:dyDescent="0.25">
      <c r="AG88" s="42"/>
      <c r="AH88" s="29"/>
      <c r="AI88" s="26"/>
      <c r="AJ88" s="24"/>
      <c r="AK88" s="23"/>
    </row>
    <row r="89" spans="1:38" x14ac:dyDescent="0.25">
      <c r="AG89" s="42"/>
      <c r="AH89" s="29"/>
      <c r="AI89" s="26"/>
      <c r="AJ89" s="24"/>
      <c r="AK89" s="23"/>
    </row>
    <row r="90" spans="1:38" x14ac:dyDescent="0.25">
      <c r="AG90" s="42"/>
      <c r="AH90" s="29"/>
      <c r="AI90" s="26"/>
      <c r="AJ90" s="24"/>
      <c r="AK90" s="23"/>
    </row>
    <row r="91" spans="1:38" x14ac:dyDescent="0.25">
      <c r="AG91" s="42"/>
      <c r="AH91" s="29"/>
      <c r="AI91" s="26"/>
      <c r="AJ91" s="24"/>
      <c r="AK91" s="23"/>
    </row>
    <row r="92" spans="1:38" x14ac:dyDescent="0.25">
      <c r="AG92" s="42"/>
      <c r="AH92" s="29"/>
      <c r="AI92" s="26"/>
      <c r="AJ92" s="24"/>
      <c r="AK92" s="23"/>
    </row>
    <row r="93" spans="1:38" x14ac:dyDescent="0.25">
      <c r="AG93" s="42"/>
      <c r="AH93" s="29"/>
      <c r="AI93" s="26"/>
      <c r="AJ93" s="24"/>
      <c r="AK93" s="23"/>
    </row>
    <row r="94" spans="1:38" x14ac:dyDescent="0.25">
      <c r="AG94" s="42"/>
      <c r="AH94" s="29"/>
      <c r="AI94" s="26"/>
      <c r="AJ94" s="24"/>
      <c r="AK94" s="23"/>
    </row>
    <row r="95" spans="1:38" x14ac:dyDescent="0.25">
      <c r="AG95" s="42"/>
      <c r="AH95" s="29"/>
      <c r="AI95" s="26"/>
      <c r="AJ95" s="24"/>
      <c r="AK95" s="23"/>
    </row>
    <row r="96" spans="1:38" x14ac:dyDescent="0.25">
      <c r="AG96" s="42"/>
      <c r="AH96" s="29"/>
      <c r="AI96" s="26"/>
      <c r="AJ96" s="24"/>
      <c r="AK96" s="23"/>
    </row>
    <row r="97" spans="33:37" x14ac:dyDescent="0.25">
      <c r="AG97" s="42"/>
      <c r="AH97" s="29"/>
      <c r="AI97" s="26"/>
      <c r="AJ97" s="24"/>
      <c r="AK97" s="23"/>
    </row>
    <row r="98" spans="33:37" x14ac:dyDescent="0.25">
      <c r="AG98" s="42"/>
      <c r="AH98" s="29"/>
      <c r="AI98" s="26"/>
      <c r="AJ98" s="24"/>
      <c r="AK98" s="23"/>
    </row>
    <row r="99" spans="33:37" x14ac:dyDescent="0.25">
      <c r="AG99" s="42"/>
      <c r="AH99" s="29"/>
      <c r="AI99" s="26"/>
      <c r="AJ99" s="24"/>
      <c r="AK99" s="23"/>
    </row>
    <row r="100" spans="33:37" x14ac:dyDescent="0.25">
      <c r="AG100" s="42"/>
      <c r="AH100" s="29"/>
      <c r="AI100" s="26"/>
      <c r="AJ100" s="24"/>
      <c r="AK100" s="23"/>
    </row>
    <row r="101" spans="33:37" x14ac:dyDescent="0.25">
      <c r="AG101" s="42"/>
      <c r="AH101" s="29"/>
      <c r="AI101" s="26"/>
      <c r="AJ101" s="24"/>
      <c r="AK101" s="23"/>
    </row>
    <row r="102" spans="33:37" x14ac:dyDescent="0.25">
      <c r="AG102" s="42"/>
      <c r="AH102" s="29"/>
      <c r="AI102" s="26"/>
      <c r="AJ102" s="24"/>
      <c r="AK102" s="23"/>
    </row>
    <row r="103" spans="33:37" x14ac:dyDescent="0.25">
      <c r="AG103" s="42"/>
      <c r="AH103" s="29"/>
      <c r="AI103" s="26"/>
      <c r="AJ103" s="24"/>
      <c r="AK103" s="23"/>
    </row>
    <row r="104" spans="33:37" x14ac:dyDescent="0.25">
      <c r="AG104" s="42"/>
      <c r="AH104" s="29"/>
      <c r="AI104" s="26"/>
      <c r="AJ104" s="24"/>
      <c r="AK104" s="23"/>
    </row>
    <row r="105" spans="33:37" x14ac:dyDescent="0.25">
      <c r="AG105" s="42"/>
      <c r="AH105" s="29"/>
      <c r="AI105" s="26"/>
      <c r="AJ105" s="24"/>
      <c r="AK105" s="23"/>
    </row>
    <row r="106" spans="33:37" x14ac:dyDescent="0.25">
      <c r="AG106" s="42"/>
      <c r="AH106" s="29"/>
      <c r="AI106" s="26"/>
      <c r="AJ106" s="24"/>
      <c r="AK106" s="23"/>
    </row>
    <row r="107" spans="33:37" x14ac:dyDescent="0.25">
      <c r="AG107" s="42"/>
      <c r="AH107" s="29"/>
      <c r="AI107" s="26"/>
      <c r="AJ107" s="24"/>
      <c r="AK107" s="23"/>
    </row>
    <row r="108" spans="33:37" x14ac:dyDescent="0.25">
      <c r="AG108" s="42"/>
      <c r="AH108" s="29"/>
      <c r="AI108" s="26"/>
      <c r="AJ108" s="24"/>
      <c r="AK108" s="23"/>
    </row>
    <row r="109" spans="33:37" x14ac:dyDescent="0.25">
      <c r="AG109" s="42"/>
      <c r="AH109" s="29"/>
      <c r="AI109" s="26"/>
      <c r="AJ109" s="24"/>
      <c r="AK109" s="23"/>
    </row>
    <row r="110" spans="33:37" x14ac:dyDescent="0.25">
      <c r="AG110" s="42"/>
      <c r="AH110" s="29"/>
      <c r="AI110" s="26"/>
      <c r="AJ110" s="24"/>
      <c r="AK110" s="23"/>
    </row>
    <row r="111" spans="33:37" x14ac:dyDescent="0.25">
      <c r="AG111" s="42"/>
      <c r="AH111" s="29"/>
      <c r="AI111" s="26"/>
      <c r="AJ111" s="24"/>
      <c r="AK111" s="23"/>
    </row>
    <row r="112" spans="33:37" x14ac:dyDescent="0.25">
      <c r="AG112" s="42"/>
      <c r="AH112" s="29"/>
      <c r="AI112" s="26"/>
      <c r="AJ112" s="24"/>
      <c r="AK112" s="23"/>
    </row>
    <row r="113" spans="33:37" x14ac:dyDescent="0.25">
      <c r="AG113" s="42"/>
      <c r="AH113" s="29"/>
      <c r="AI113" s="26"/>
      <c r="AJ113" s="24"/>
      <c r="AK113" s="23"/>
    </row>
    <row r="114" spans="33:37" x14ac:dyDescent="0.25">
      <c r="AG114" s="42"/>
      <c r="AH114" s="29"/>
      <c r="AI114" s="26"/>
      <c r="AJ114" s="24"/>
      <c r="AK114" s="23"/>
    </row>
    <row r="115" spans="33:37" x14ac:dyDescent="0.25">
      <c r="AG115" s="42"/>
      <c r="AH115" s="29"/>
      <c r="AI115" s="26"/>
      <c r="AJ115" s="24"/>
      <c r="AK115" s="23"/>
    </row>
    <row r="116" spans="33:37" x14ac:dyDescent="0.25">
      <c r="AG116" s="42"/>
      <c r="AH116" s="29"/>
      <c r="AI116" s="26"/>
      <c r="AJ116" s="24"/>
      <c r="AK116" s="23"/>
    </row>
    <row r="117" spans="33:37" x14ac:dyDescent="0.25">
      <c r="AG117" s="42"/>
      <c r="AH117" s="29"/>
      <c r="AI117" s="26"/>
      <c r="AJ117" s="24"/>
      <c r="AK117" s="23"/>
    </row>
    <row r="118" spans="33:37" x14ac:dyDescent="0.25">
      <c r="AG118" s="42"/>
      <c r="AH118" s="29"/>
      <c r="AI118" s="26"/>
      <c r="AJ118" s="24"/>
      <c r="AK118" s="23"/>
    </row>
    <row r="119" spans="33:37" x14ac:dyDescent="0.25">
      <c r="AG119" s="42"/>
      <c r="AH119" s="29"/>
      <c r="AI119" s="26"/>
      <c r="AJ119" s="24"/>
      <c r="AK119" s="23"/>
    </row>
    <row r="120" spans="33:37" x14ac:dyDescent="0.25">
      <c r="AG120" s="42"/>
      <c r="AH120" s="29"/>
      <c r="AI120" s="26"/>
      <c r="AJ120" s="24"/>
      <c r="AK120" s="23"/>
    </row>
    <row r="121" spans="33:37" x14ac:dyDescent="0.25">
      <c r="AG121" s="42"/>
      <c r="AH121" s="29"/>
      <c r="AI121" s="26"/>
      <c r="AJ121" s="24"/>
      <c r="AK121" s="23"/>
    </row>
    <row r="122" spans="33:37" x14ac:dyDescent="0.25">
      <c r="AG122" s="42"/>
      <c r="AH122" s="29"/>
      <c r="AI122" s="26"/>
      <c r="AJ122" s="24"/>
      <c r="AK122" s="23"/>
    </row>
    <row r="123" spans="33:37" x14ac:dyDescent="0.25">
      <c r="AG123" s="42"/>
      <c r="AH123" s="29"/>
      <c r="AI123" s="26"/>
      <c r="AJ123" s="24"/>
      <c r="AK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topLeftCell="N1" zoomScale="107" zoomScaleNormal="107" workbookViewId="0">
      <selection sqref="A1:Y1048576"/>
    </sheetView>
  </sheetViews>
  <sheetFormatPr defaultRowHeight="13.8" x14ac:dyDescent="0.25"/>
  <cols>
    <col min="1" max="1" width="39.3984375" bestFit="1" customWidth="1"/>
  </cols>
  <sheetData>
    <row r="1" spans="1:25" x14ac:dyDescent="0.25">
      <c r="A1" t="s">
        <v>2456</v>
      </c>
      <c r="B1" t="s">
        <v>2457</v>
      </c>
      <c r="C1" t="s">
        <v>2458</v>
      </c>
      <c r="D1" t="s">
        <v>2459</v>
      </c>
      <c r="E1" t="s">
        <v>2461</v>
      </c>
      <c r="F1" t="s">
        <v>2462</v>
      </c>
      <c r="G1" t="s">
        <v>2464</v>
      </c>
      <c r="H1" t="s">
        <v>2465</v>
      </c>
      <c r="I1" t="s">
        <v>2468</v>
      </c>
      <c r="J1" t="s">
        <v>2469</v>
      </c>
      <c r="K1" t="s">
        <v>2612</v>
      </c>
      <c r="L1" t="s">
        <v>2471</v>
      </c>
      <c r="M1" t="s">
        <v>2472</v>
      </c>
      <c r="N1" t="s">
        <v>2473</v>
      </c>
      <c r="O1" t="s">
        <v>2474</v>
      </c>
      <c r="P1" t="s">
        <v>2475</v>
      </c>
      <c r="Q1" t="s">
        <v>2476</v>
      </c>
      <c r="R1" t="s">
        <v>2477</v>
      </c>
      <c r="S1" t="s">
        <v>2479</v>
      </c>
      <c r="T1" t="s">
        <v>2480</v>
      </c>
      <c r="U1" t="s">
        <v>2481</v>
      </c>
      <c r="V1" t="s">
        <v>2483</v>
      </c>
      <c r="W1" t="s">
        <v>2484</v>
      </c>
      <c r="X1" t="s">
        <v>2485</v>
      </c>
      <c r="Y1" t="s">
        <v>2488</v>
      </c>
    </row>
    <row r="2" spans="1:25" x14ac:dyDescent="0.25">
      <c r="A2" t="s">
        <v>2489</v>
      </c>
      <c r="B2" t="s">
        <v>2490</v>
      </c>
      <c r="C2" t="s">
        <v>2491</v>
      </c>
      <c r="D2" t="s">
        <v>2492</v>
      </c>
      <c r="E2" t="s">
        <v>2494</v>
      </c>
      <c r="F2" t="s">
        <v>2495</v>
      </c>
      <c r="G2" t="s">
        <v>2497</v>
      </c>
      <c r="H2" t="s">
        <v>2498</v>
      </c>
      <c r="I2" t="s">
        <v>2501</v>
      </c>
      <c r="J2" t="s">
        <v>2502</v>
      </c>
      <c r="K2" t="s">
        <v>2616</v>
      </c>
      <c r="L2" t="s">
        <v>2504</v>
      </c>
      <c r="M2" t="s">
        <v>2505</v>
      </c>
      <c r="N2" t="s">
        <v>2506</v>
      </c>
      <c r="O2" t="s">
        <v>2507</v>
      </c>
      <c r="P2" t="s">
        <v>2508</v>
      </c>
      <c r="Q2" t="s">
        <v>2509</v>
      </c>
      <c r="R2" t="s">
        <v>2510</v>
      </c>
      <c r="S2" t="s">
        <v>2512</v>
      </c>
      <c r="T2" t="s">
        <v>2513</v>
      </c>
      <c r="U2" t="s">
        <v>2514</v>
      </c>
      <c r="V2" t="s">
        <v>2516</v>
      </c>
      <c r="W2" t="s">
        <v>2517</v>
      </c>
      <c r="X2" t="s">
        <v>2518</v>
      </c>
      <c r="Y2" t="s">
        <v>2521</v>
      </c>
    </row>
    <row r="3" spans="1:25" x14ac:dyDescent="0.25">
      <c r="A3" t="s">
        <v>2522</v>
      </c>
      <c r="B3">
        <v>88134487.260000005</v>
      </c>
      <c r="C3">
        <v>1675603.03</v>
      </c>
      <c r="D3">
        <v>16712064.449999999</v>
      </c>
      <c r="E3">
        <v>74331613.219999999</v>
      </c>
      <c r="F3">
        <v>30528928.149999999</v>
      </c>
      <c r="G3">
        <v>268878.42</v>
      </c>
      <c r="H3">
        <v>3000</v>
      </c>
      <c r="I3">
        <v>1107</v>
      </c>
      <c r="J3">
        <v>2509537.2400000002</v>
      </c>
      <c r="K3">
        <v>-200</v>
      </c>
      <c r="L3">
        <v>-6929665.5499999998</v>
      </c>
      <c r="M3">
        <v>-77827814.840000004</v>
      </c>
      <c r="N3">
        <v>290323006.42000002</v>
      </c>
      <c r="O3">
        <v>27.61</v>
      </c>
      <c r="P3">
        <v>26890079.609999999</v>
      </c>
      <c r="Q3">
        <v>803129.3</v>
      </c>
      <c r="R3">
        <v>3435.43</v>
      </c>
      <c r="S3">
        <v>27320823.629999999</v>
      </c>
      <c r="T3">
        <v>1436046.2</v>
      </c>
      <c r="U3">
        <v>34409444.93</v>
      </c>
      <c r="V3">
        <v>960</v>
      </c>
      <c r="W3">
        <v>14382272.630000001</v>
      </c>
      <c r="X3">
        <v>2063725.32</v>
      </c>
      <c r="Y3">
        <v>45000</v>
      </c>
    </row>
    <row r="22" spans="1:24" x14ac:dyDescent="0.25">
      <c r="A22" t="s">
        <v>3009</v>
      </c>
      <c r="B22">
        <v>569649.14</v>
      </c>
      <c r="C22">
        <v>35785.99</v>
      </c>
      <c r="D22">
        <v>468664.77</v>
      </c>
      <c r="E22">
        <v>205253.85</v>
      </c>
      <c r="F22">
        <v>263864.31</v>
      </c>
      <c r="J22">
        <v>-855</v>
      </c>
      <c r="M22">
        <v>1561979.88</v>
      </c>
      <c r="N22">
        <v>0</v>
      </c>
      <c r="P22">
        <v>77528.89</v>
      </c>
      <c r="S22">
        <v>255170</v>
      </c>
      <c r="U22">
        <v>291970</v>
      </c>
      <c r="W22">
        <v>27033.13</v>
      </c>
      <c r="X22">
        <v>15102.58</v>
      </c>
    </row>
    <row r="23" spans="1:24" x14ac:dyDescent="0.25">
      <c r="A23" t="s">
        <v>3010</v>
      </c>
      <c r="B23">
        <v>318207.74</v>
      </c>
      <c r="C23">
        <v>0</v>
      </c>
      <c r="D23">
        <v>205531.09</v>
      </c>
      <c r="E23">
        <v>162238.1</v>
      </c>
      <c r="F23">
        <v>115581.21</v>
      </c>
      <c r="J23">
        <v>0</v>
      </c>
      <c r="M23">
        <v>-1549609</v>
      </c>
      <c r="N23">
        <v>2340148.79</v>
      </c>
      <c r="P23">
        <v>74092.800000000003</v>
      </c>
      <c r="S23">
        <v>174500</v>
      </c>
      <c r="U23">
        <v>213276</v>
      </c>
      <c r="W23">
        <v>15390.1</v>
      </c>
      <c r="X23">
        <v>8908.35</v>
      </c>
    </row>
    <row r="24" spans="1:24" x14ac:dyDescent="0.25">
      <c r="A24" t="s">
        <v>3011</v>
      </c>
      <c r="B24">
        <v>1083268.2</v>
      </c>
      <c r="C24">
        <v>35869.86</v>
      </c>
      <c r="D24">
        <v>558754.89</v>
      </c>
      <c r="E24">
        <v>174288.99</v>
      </c>
      <c r="F24">
        <v>103531.4</v>
      </c>
      <c r="J24">
        <v>12120</v>
      </c>
      <c r="M24">
        <v>-718257.91</v>
      </c>
      <c r="N24">
        <v>2461151.44</v>
      </c>
      <c r="P24">
        <v>314538.11</v>
      </c>
      <c r="Q24">
        <v>3389.3</v>
      </c>
      <c r="S24">
        <v>192180</v>
      </c>
      <c r="U24">
        <v>240170</v>
      </c>
      <c r="W24">
        <v>40302.410000000003</v>
      </c>
      <c r="X24">
        <v>7222.69</v>
      </c>
    </row>
    <row r="25" spans="1:24" x14ac:dyDescent="0.25">
      <c r="A25" t="s">
        <v>3012</v>
      </c>
      <c r="B25">
        <v>413228.28</v>
      </c>
      <c r="C25">
        <v>38683.269999999997</v>
      </c>
      <c r="D25">
        <v>101600.12</v>
      </c>
      <c r="E25">
        <v>193033.67</v>
      </c>
      <c r="F25">
        <v>396134.2</v>
      </c>
      <c r="J25">
        <v>0</v>
      </c>
      <c r="M25">
        <v>-411311.1</v>
      </c>
      <c r="N25">
        <v>1609968.11</v>
      </c>
      <c r="P25">
        <v>60289.74</v>
      </c>
      <c r="Q25">
        <v>140</v>
      </c>
      <c r="S25">
        <v>86700</v>
      </c>
      <c r="U25">
        <v>113705</v>
      </c>
      <c r="W25">
        <v>37894.51</v>
      </c>
      <c r="X25">
        <v>25395.200000000001</v>
      </c>
    </row>
    <row r="26" spans="1:24" x14ac:dyDescent="0.25">
      <c r="A26" t="s">
        <v>3013</v>
      </c>
      <c r="B26">
        <v>276821.78000000003</v>
      </c>
      <c r="C26">
        <v>4732.9399999999996</v>
      </c>
      <c r="D26">
        <v>80706.48</v>
      </c>
      <c r="E26">
        <v>190375.4</v>
      </c>
      <c r="F26">
        <v>113671.85</v>
      </c>
      <c r="J26">
        <v>435.5</v>
      </c>
      <c r="M26">
        <v>-978738.46</v>
      </c>
      <c r="N26">
        <v>1693812.25</v>
      </c>
      <c r="P26">
        <v>15880.83</v>
      </c>
      <c r="S26">
        <v>112870</v>
      </c>
      <c r="T26">
        <v>36096.75</v>
      </c>
      <c r="U26">
        <v>131230</v>
      </c>
      <c r="W26">
        <v>53991.49</v>
      </c>
      <c r="X26">
        <v>6464.43</v>
      </c>
    </row>
    <row r="27" spans="1:24" x14ac:dyDescent="0.25">
      <c r="A27" t="s">
        <v>3014</v>
      </c>
      <c r="B27">
        <v>538128.5</v>
      </c>
      <c r="C27">
        <v>34440.199999999997</v>
      </c>
      <c r="D27">
        <v>217316.01</v>
      </c>
      <c r="E27">
        <v>277205.92</v>
      </c>
      <c r="F27">
        <v>201460.67</v>
      </c>
      <c r="J27">
        <v>14</v>
      </c>
      <c r="M27">
        <v>91091.8</v>
      </c>
      <c r="N27">
        <v>1247745.83</v>
      </c>
      <c r="P27">
        <v>47863.61</v>
      </c>
      <c r="S27">
        <v>227510</v>
      </c>
      <c r="U27">
        <v>269463</v>
      </c>
      <c r="W27">
        <v>29100.51</v>
      </c>
      <c r="X27">
        <v>14927.93</v>
      </c>
    </row>
    <row r="28" spans="1:24" x14ac:dyDescent="0.25">
      <c r="A28" t="s">
        <v>3015</v>
      </c>
      <c r="B28">
        <v>444234.55</v>
      </c>
      <c r="C28">
        <v>10101</v>
      </c>
      <c r="D28">
        <v>213248.01</v>
      </c>
      <c r="E28">
        <v>329930.53000000003</v>
      </c>
      <c r="F28">
        <v>541746.86</v>
      </c>
      <c r="J28">
        <v>0</v>
      </c>
      <c r="M28">
        <v>-210921.11</v>
      </c>
      <c r="N28">
        <v>1804121.26</v>
      </c>
      <c r="P28">
        <v>39242.720000000001</v>
      </c>
      <c r="U28">
        <v>18491</v>
      </c>
      <c r="W28">
        <v>20561.52</v>
      </c>
      <c r="X28">
        <v>33166.9</v>
      </c>
    </row>
    <row r="29" spans="1:24" x14ac:dyDescent="0.25">
      <c r="A29" t="s">
        <v>3016</v>
      </c>
      <c r="B29">
        <v>930670.1</v>
      </c>
      <c r="C29">
        <v>21686.74</v>
      </c>
      <c r="D29">
        <v>230475.27</v>
      </c>
      <c r="E29">
        <v>250590.81</v>
      </c>
      <c r="F29">
        <v>514942.29</v>
      </c>
      <c r="G29">
        <v>19400</v>
      </c>
      <c r="J29">
        <v>363.07</v>
      </c>
      <c r="M29">
        <v>428473.05</v>
      </c>
      <c r="N29">
        <v>1414760.08</v>
      </c>
      <c r="P29">
        <v>229694.09</v>
      </c>
      <c r="R29">
        <v>613.47</v>
      </c>
      <c r="S29">
        <v>1696900</v>
      </c>
      <c r="U29">
        <v>1736814</v>
      </c>
      <c r="W29">
        <v>67200.05</v>
      </c>
      <c r="X29">
        <v>21582</v>
      </c>
    </row>
    <row r="30" spans="1:24" x14ac:dyDescent="0.25">
      <c r="A30" t="s">
        <v>3017</v>
      </c>
      <c r="B30">
        <v>1363809.07</v>
      </c>
      <c r="C30">
        <v>0</v>
      </c>
      <c r="D30">
        <v>766163.17</v>
      </c>
      <c r="E30">
        <v>151304.66</v>
      </c>
      <c r="F30">
        <v>700089.6</v>
      </c>
      <c r="J30">
        <v>29552.3</v>
      </c>
      <c r="M30">
        <v>1546666.04</v>
      </c>
      <c r="N30">
        <v>1595887.05</v>
      </c>
      <c r="P30">
        <v>60421.9</v>
      </c>
      <c r="Q30">
        <v>333000</v>
      </c>
      <c r="S30">
        <v>314970</v>
      </c>
      <c r="U30">
        <v>365718</v>
      </c>
      <c r="W30">
        <v>475405.11</v>
      </c>
      <c r="X30">
        <v>21445.18</v>
      </c>
    </row>
    <row r="31" spans="1:24" x14ac:dyDescent="0.25">
      <c r="A31" t="s">
        <v>3018</v>
      </c>
      <c r="B31">
        <v>572560.04</v>
      </c>
      <c r="C31">
        <v>0</v>
      </c>
      <c r="D31">
        <v>565107.31999999995</v>
      </c>
      <c r="E31">
        <v>89286.77</v>
      </c>
      <c r="F31">
        <v>183796.09</v>
      </c>
      <c r="J31">
        <v>1268.72</v>
      </c>
      <c r="M31">
        <v>-339926.78</v>
      </c>
      <c r="N31">
        <v>1789492.25</v>
      </c>
      <c r="P31">
        <v>55021.3</v>
      </c>
      <c r="S31">
        <v>152270</v>
      </c>
      <c r="U31">
        <v>178276.72</v>
      </c>
      <c r="W31">
        <v>38594.39</v>
      </c>
      <c r="X31">
        <v>10256.66</v>
      </c>
    </row>
    <row r="32" spans="1:24" x14ac:dyDescent="0.25">
      <c r="A32" t="s">
        <v>3019</v>
      </c>
      <c r="B32">
        <v>700294.03</v>
      </c>
      <c r="C32">
        <v>9487.6</v>
      </c>
      <c r="D32">
        <v>194054.95</v>
      </c>
      <c r="E32">
        <v>36980.36</v>
      </c>
      <c r="F32">
        <v>194828.98</v>
      </c>
      <c r="G32">
        <v>4630</v>
      </c>
      <c r="J32">
        <v>-1926</v>
      </c>
      <c r="M32">
        <v>-1879342.57</v>
      </c>
      <c r="N32">
        <v>3102228.3</v>
      </c>
      <c r="P32">
        <v>19985.18</v>
      </c>
      <c r="S32">
        <v>193510</v>
      </c>
      <c r="U32">
        <v>219170</v>
      </c>
      <c r="W32">
        <v>39293.870000000003</v>
      </c>
      <c r="X32">
        <v>16802.62</v>
      </c>
    </row>
    <row r="33" spans="1:24" x14ac:dyDescent="0.25">
      <c r="A33" t="s">
        <v>3020</v>
      </c>
      <c r="B33">
        <v>728855.11</v>
      </c>
      <c r="C33">
        <v>114675.77</v>
      </c>
      <c r="D33">
        <v>179923.47</v>
      </c>
      <c r="E33">
        <v>339383.06</v>
      </c>
      <c r="F33">
        <v>162021.87</v>
      </c>
      <c r="J33">
        <v>13650</v>
      </c>
      <c r="M33">
        <v>69406.45</v>
      </c>
      <c r="N33">
        <v>1484748</v>
      </c>
      <c r="P33">
        <v>59283.85</v>
      </c>
      <c r="S33">
        <v>167960</v>
      </c>
      <c r="U33">
        <v>206306</v>
      </c>
      <c r="W33">
        <v>38170.82</v>
      </c>
      <c r="X33">
        <v>13599.7</v>
      </c>
    </row>
    <row r="34" spans="1:24" x14ac:dyDescent="0.25">
      <c r="A34" t="s">
        <v>3021</v>
      </c>
      <c r="B34">
        <v>1074550.6000000001</v>
      </c>
      <c r="C34">
        <v>56933.87</v>
      </c>
      <c r="D34">
        <v>346285.44</v>
      </c>
      <c r="E34">
        <v>77455.12</v>
      </c>
      <c r="F34">
        <v>207933.03</v>
      </c>
      <c r="J34">
        <v>15000</v>
      </c>
      <c r="M34">
        <v>-147043.13</v>
      </c>
      <c r="N34">
        <v>1924840.79</v>
      </c>
      <c r="P34">
        <v>75364.25</v>
      </c>
      <c r="S34">
        <v>94220</v>
      </c>
      <c r="U34">
        <v>133663</v>
      </c>
      <c r="W34">
        <v>38536.339999999997</v>
      </c>
      <c r="X34">
        <v>11162.01</v>
      </c>
    </row>
    <row r="35" spans="1:24" x14ac:dyDescent="0.25">
      <c r="A35" t="s">
        <v>3022</v>
      </c>
      <c r="B35">
        <v>1501532.75</v>
      </c>
      <c r="C35">
        <v>105387.94</v>
      </c>
      <c r="D35">
        <v>-917731.51</v>
      </c>
      <c r="E35">
        <v>185756</v>
      </c>
      <c r="F35">
        <v>364217.46</v>
      </c>
      <c r="J35">
        <v>0</v>
      </c>
      <c r="M35">
        <v>1441238.46</v>
      </c>
      <c r="N35">
        <v>1101601.1100000001</v>
      </c>
      <c r="P35">
        <v>62809.15</v>
      </c>
      <c r="S35">
        <v>229748</v>
      </c>
      <c r="U35">
        <v>270553</v>
      </c>
      <c r="W35">
        <v>1290769.1499999999</v>
      </c>
      <c r="X35">
        <v>17469.43</v>
      </c>
    </row>
    <row r="36" spans="1:24" x14ac:dyDescent="0.25">
      <c r="A36" t="s">
        <v>3023</v>
      </c>
      <c r="B36">
        <v>840667.72</v>
      </c>
      <c r="C36">
        <v>14985.25</v>
      </c>
      <c r="D36">
        <v>109602.31</v>
      </c>
      <c r="E36">
        <v>1219417.52</v>
      </c>
      <c r="F36">
        <v>119743.03999999999</v>
      </c>
      <c r="J36">
        <v>0</v>
      </c>
      <c r="M36">
        <v>1822158.43</v>
      </c>
      <c r="N36">
        <v>528949.56000000006</v>
      </c>
      <c r="P36">
        <v>61313.17</v>
      </c>
      <c r="Q36">
        <v>30</v>
      </c>
      <c r="S36">
        <v>176920</v>
      </c>
      <c r="U36">
        <v>208664</v>
      </c>
      <c r="W36">
        <v>31305.88</v>
      </c>
      <c r="X36">
        <v>15397.7</v>
      </c>
    </row>
    <row r="37" spans="1:24" x14ac:dyDescent="0.25">
      <c r="A37" t="s">
        <v>3024</v>
      </c>
      <c r="B37">
        <v>979348.59</v>
      </c>
      <c r="C37">
        <v>21087.1</v>
      </c>
      <c r="D37">
        <v>229050.82</v>
      </c>
      <c r="E37">
        <v>338835.31</v>
      </c>
      <c r="F37">
        <v>166032.1</v>
      </c>
      <c r="J37">
        <v>11507</v>
      </c>
      <c r="M37">
        <v>151247.01999999999</v>
      </c>
      <c r="N37">
        <v>1603684.39</v>
      </c>
      <c r="P37">
        <v>69990.649999999994</v>
      </c>
      <c r="S37">
        <v>150570</v>
      </c>
      <c r="U37">
        <v>178122</v>
      </c>
      <c r="W37">
        <v>36766.550000000003</v>
      </c>
      <c r="X37">
        <v>8831.59</v>
      </c>
    </row>
    <row r="38" spans="1:24" x14ac:dyDescent="0.25">
      <c r="A38" t="s">
        <v>3025</v>
      </c>
      <c r="B38">
        <v>430819.43</v>
      </c>
      <c r="C38">
        <v>62480.76</v>
      </c>
      <c r="D38">
        <v>81512.31</v>
      </c>
      <c r="E38">
        <v>-1577.83</v>
      </c>
      <c r="F38">
        <v>91972.160000000003</v>
      </c>
      <c r="J38">
        <v>60</v>
      </c>
      <c r="M38">
        <v>-777043.4</v>
      </c>
      <c r="N38">
        <v>1498620.76</v>
      </c>
      <c r="P38">
        <v>49848.45</v>
      </c>
      <c r="R38">
        <v>20.87</v>
      </c>
      <c r="U38">
        <v>18307</v>
      </c>
      <c r="W38">
        <v>57188</v>
      </c>
      <c r="X38">
        <v>4862.3500000000004</v>
      </c>
    </row>
    <row r="39" spans="1:24" x14ac:dyDescent="0.25">
      <c r="A39" t="s">
        <v>3026</v>
      </c>
      <c r="B39">
        <v>378943.66</v>
      </c>
      <c r="C39">
        <v>114667.92</v>
      </c>
      <c r="D39">
        <v>172487.93</v>
      </c>
      <c r="E39">
        <v>986123.27</v>
      </c>
      <c r="F39">
        <v>595287.22</v>
      </c>
      <c r="J39">
        <v>25000</v>
      </c>
      <c r="M39">
        <v>-6211.04</v>
      </c>
      <c r="N39">
        <v>2339595.1</v>
      </c>
      <c r="P39">
        <v>20330.07</v>
      </c>
      <c r="S39">
        <v>275890</v>
      </c>
      <c r="U39">
        <v>323335</v>
      </c>
      <c r="W39">
        <v>19024.8</v>
      </c>
      <c r="X39">
        <v>34671.83</v>
      </c>
    </row>
    <row r="40" spans="1:24" x14ac:dyDescent="0.25">
      <c r="A40" t="s">
        <v>3027</v>
      </c>
      <c r="B40">
        <v>1321412.3999999999</v>
      </c>
      <c r="C40">
        <v>41695</v>
      </c>
      <c r="D40">
        <v>282270.46999999997</v>
      </c>
      <c r="E40">
        <v>180291.5</v>
      </c>
      <c r="F40">
        <v>238744.5</v>
      </c>
      <c r="J40">
        <v>-2856.66</v>
      </c>
      <c r="M40">
        <v>689816.98</v>
      </c>
      <c r="N40">
        <v>1457071.21</v>
      </c>
      <c r="P40">
        <v>50257.38</v>
      </c>
      <c r="S40">
        <v>113280</v>
      </c>
      <c r="U40">
        <v>150960</v>
      </c>
      <c r="W40">
        <v>51244.68</v>
      </c>
      <c r="X40">
        <v>10687.86</v>
      </c>
    </row>
    <row r="41" spans="1:24" x14ac:dyDescent="0.25">
      <c r="A41" t="s">
        <v>3028</v>
      </c>
      <c r="B41">
        <v>1364600.02</v>
      </c>
      <c r="C41">
        <v>84293.94</v>
      </c>
      <c r="D41">
        <v>120322.98</v>
      </c>
      <c r="E41">
        <v>213618.47</v>
      </c>
      <c r="F41">
        <v>396055.02</v>
      </c>
      <c r="J41">
        <v>-1537</v>
      </c>
      <c r="M41">
        <v>472840.59</v>
      </c>
      <c r="N41">
        <v>1798384.44</v>
      </c>
      <c r="P41">
        <v>34547.25</v>
      </c>
      <c r="Q41">
        <v>370</v>
      </c>
      <c r="S41">
        <v>133210</v>
      </c>
      <c r="U41">
        <v>153990</v>
      </c>
      <c r="W41">
        <v>30283.53</v>
      </c>
      <c r="X41">
        <v>37888.82</v>
      </c>
    </row>
    <row r="42" spans="1:24" x14ac:dyDescent="0.25">
      <c r="A42" t="s">
        <v>3029</v>
      </c>
      <c r="B42">
        <v>267532.68</v>
      </c>
      <c r="C42">
        <v>21249</v>
      </c>
      <c r="D42">
        <v>190826.61</v>
      </c>
      <c r="E42">
        <v>464394.67</v>
      </c>
      <c r="F42">
        <v>145558</v>
      </c>
      <c r="J42">
        <v>7</v>
      </c>
      <c r="M42">
        <v>-78015.289999999994</v>
      </c>
      <c r="N42">
        <v>1262156.06</v>
      </c>
      <c r="P42">
        <v>69593.55</v>
      </c>
      <c r="U42">
        <v>38540</v>
      </c>
      <c r="W42">
        <v>60279.37</v>
      </c>
      <c r="X42">
        <v>29443.49</v>
      </c>
    </row>
    <row r="43" spans="1:24" x14ac:dyDescent="0.25">
      <c r="A43" t="s">
        <v>3030</v>
      </c>
      <c r="B43">
        <v>468112.92</v>
      </c>
      <c r="C43">
        <v>0</v>
      </c>
      <c r="D43">
        <v>185145.92</v>
      </c>
      <c r="E43">
        <v>335921.16</v>
      </c>
      <c r="F43">
        <v>120109.72</v>
      </c>
      <c r="J43">
        <v>400</v>
      </c>
      <c r="K43">
        <v>-200</v>
      </c>
      <c r="M43">
        <v>-582338.17000000004</v>
      </c>
      <c r="N43">
        <v>1683339.65</v>
      </c>
      <c r="P43">
        <v>136326.42000000001</v>
      </c>
      <c r="R43">
        <v>80.25</v>
      </c>
      <c r="U43">
        <v>35219</v>
      </c>
      <c r="W43">
        <v>26368.720000000001</v>
      </c>
      <c r="X43">
        <v>14598.21</v>
      </c>
    </row>
    <row r="44" spans="1:24" x14ac:dyDescent="0.25">
      <c r="A44" t="s">
        <v>3162</v>
      </c>
      <c r="B44">
        <v>545037.54</v>
      </c>
      <c r="C44">
        <v>79305</v>
      </c>
      <c r="D44">
        <v>173898.38</v>
      </c>
      <c r="E44">
        <v>123892.64</v>
      </c>
      <c r="F44">
        <v>247865.7</v>
      </c>
      <c r="M44">
        <v>-1040226.68</v>
      </c>
      <c r="N44">
        <v>2224890.19</v>
      </c>
      <c r="P44">
        <v>50561.7</v>
      </c>
      <c r="S44">
        <v>130580</v>
      </c>
      <c r="U44">
        <v>139744</v>
      </c>
      <c r="W44">
        <v>31657.56</v>
      </c>
      <c r="X44">
        <v>11041.89</v>
      </c>
    </row>
    <row r="45" spans="1:24" x14ac:dyDescent="0.25">
      <c r="A45" t="s">
        <v>3329</v>
      </c>
      <c r="B45">
        <v>539031.34</v>
      </c>
      <c r="C45">
        <v>66810</v>
      </c>
      <c r="D45">
        <v>278402.17</v>
      </c>
      <c r="E45">
        <v>1793161.75</v>
      </c>
      <c r="F45">
        <v>286181.3</v>
      </c>
      <c r="J45">
        <v>154.07</v>
      </c>
      <c r="M45">
        <v>3078445.18</v>
      </c>
      <c r="P45">
        <v>62446.86</v>
      </c>
      <c r="Q45">
        <v>200</v>
      </c>
      <c r="R45">
        <v>746.39</v>
      </c>
      <c r="S45">
        <v>95280</v>
      </c>
      <c r="U45">
        <v>114796</v>
      </c>
      <c r="W45">
        <v>106239.06</v>
      </c>
      <c r="X45">
        <v>30348.38</v>
      </c>
    </row>
    <row r="46" spans="1:24" x14ac:dyDescent="0.25">
      <c r="A46" t="s">
        <v>3031</v>
      </c>
      <c r="B46">
        <v>484103.95</v>
      </c>
      <c r="C46">
        <v>0</v>
      </c>
      <c r="D46">
        <v>74695.7</v>
      </c>
      <c r="E46">
        <v>1102076.73</v>
      </c>
      <c r="F46">
        <v>171503.18</v>
      </c>
      <c r="J46">
        <v>95.77</v>
      </c>
      <c r="M46">
        <v>1208526.25</v>
      </c>
      <c r="N46">
        <v>721555.06</v>
      </c>
      <c r="P46">
        <v>34294.949999999997</v>
      </c>
      <c r="S46">
        <v>186914</v>
      </c>
      <c r="U46">
        <v>254109</v>
      </c>
      <c r="W46">
        <v>48151.17</v>
      </c>
      <c r="X46">
        <v>15808.29</v>
      </c>
    </row>
    <row r="47" spans="1:24" x14ac:dyDescent="0.25">
      <c r="A47" t="s">
        <v>3032</v>
      </c>
      <c r="B47">
        <v>461726.13</v>
      </c>
      <c r="C47">
        <v>0</v>
      </c>
      <c r="D47">
        <v>54095.57</v>
      </c>
      <c r="E47">
        <v>4</v>
      </c>
      <c r="F47">
        <v>516935</v>
      </c>
      <c r="J47">
        <v>120</v>
      </c>
      <c r="M47">
        <v>-395040.46</v>
      </c>
      <c r="N47">
        <v>1541680.81</v>
      </c>
      <c r="P47">
        <v>31526.68</v>
      </c>
      <c r="S47">
        <v>241500</v>
      </c>
      <c r="U47">
        <v>291979</v>
      </c>
      <c r="W47">
        <v>79448.38</v>
      </c>
      <c r="X47">
        <v>15945</v>
      </c>
    </row>
    <row r="48" spans="1:24" x14ac:dyDescent="0.25">
      <c r="A48" t="s">
        <v>3033</v>
      </c>
      <c r="B48">
        <v>291854.2</v>
      </c>
      <c r="C48">
        <v>0</v>
      </c>
      <c r="D48">
        <v>41195.599999999999</v>
      </c>
      <c r="E48">
        <v>1251377.98</v>
      </c>
      <c r="F48">
        <v>244961.28</v>
      </c>
      <c r="J48">
        <v>79.44</v>
      </c>
      <c r="M48">
        <v>-1174353.6599999999</v>
      </c>
      <c r="N48">
        <v>3101072.39</v>
      </c>
      <c r="P48">
        <v>28051.39</v>
      </c>
      <c r="S48">
        <v>268733.5</v>
      </c>
      <c r="U48">
        <v>338237.5</v>
      </c>
      <c r="W48">
        <v>33897.879999999997</v>
      </c>
      <c r="X48">
        <v>22392.12</v>
      </c>
    </row>
    <row r="49" spans="1:24" x14ac:dyDescent="0.25">
      <c r="A49" t="s">
        <v>3034</v>
      </c>
      <c r="B49">
        <v>235840.75</v>
      </c>
      <c r="C49">
        <v>0</v>
      </c>
      <c r="D49">
        <v>40679.46</v>
      </c>
      <c r="E49">
        <v>1511011.99</v>
      </c>
      <c r="F49">
        <v>646970.28</v>
      </c>
      <c r="J49">
        <v>145.52000000000001</v>
      </c>
      <c r="M49">
        <v>-159905.13</v>
      </c>
      <c r="N49">
        <v>2713140.37</v>
      </c>
      <c r="P49">
        <v>36063.620000000003</v>
      </c>
      <c r="S49">
        <v>145897.5</v>
      </c>
      <c r="U49">
        <v>188288.5</v>
      </c>
      <c r="W49">
        <v>78883.72</v>
      </c>
      <c r="X49">
        <v>25688.32</v>
      </c>
    </row>
    <row r="50" spans="1:24" x14ac:dyDescent="0.25">
      <c r="A50" t="s">
        <v>3035</v>
      </c>
      <c r="B50">
        <v>666261.54</v>
      </c>
      <c r="C50">
        <v>0</v>
      </c>
      <c r="D50">
        <v>81160.679999999993</v>
      </c>
      <c r="E50">
        <v>100353.55</v>
      </c>
      <c r="F50">
        <v>222737.18</v>
      </c>
      <c r="G50">
        <v>7380</v>
      </c>
      <c r="J50">
        <v>91.99</v>
      </c>
      <c r="M50">
        <v>3295998.96</v>
      </c>
      <c r="N50">
        <v>-2152655.08</v>
      </c>
      <c r="P50">
        <v>32911.43</v>
      </c>
      <c r="S50">
        <v>233688</v>
      </c>
      <c r="U50">
        <v>287040</v>
      </c>
      <c r="W50">
        <v>50246.559999999998</v>
      </c>
      <c r="X50">
        <v>9615.7900000000009</v>
      </c>
    </row>
    <row r="51" spans="1:24" x14ac:dyDescent="0.25">
      <c r="A51" t="s">
        <v>3163</v>
      </c>
      <c r="B51">
        <v>383239.2</v>
      </c>
      <c r="C51">
        <v>0</v>
      </c>
      <c r="D51">
        <v>29782.78</v>
      </c>
      <c r="E51">
        <v>108173.29</v>
      </c>
      <c r="F51">
        <v>701622.7</v>
      </c>
      <c r="J51">
        <v>0</v>
      </c>
      <c r="M51">
        <v>-1552766.34</v>
      </c>
      <c r="N51">
        <v>2872107.81</v>
      </c>
      <c r="P51">
        <v>16159.08</v>
      </c>
      <c r="S51">
        <v>145082</v>
      </c>
      <c r="U51">
        <v>180796</v>
      </c>
      <c r="W51">
        <v>30428.6</v>
      </c>
      <c r="X51">
        <v>15677.48</v>
      </c>
    </row>
    <row r="52" spans="1:24" x14ac:dyDescent="0.25">
      <c r="A52" t="s">
        <v>3036</v>
      </c>
      <c r="B52">
        <v>462449.36</v>
      </c>
      <c r="C52">
        <v>0</v>
      </c>
      <c r="D52">
        <v>28159.67</v>
      </c>
      <c r="E52">
        <v>288270.67</v>
      </c>
      <c r="F52">
        <v>120841.36</v>
      </c>
      <c r="M52">
        <v>-1353363.05</v>
      </c>
      <c r="N52">
        <v>2033236.3</v>
      </c>
      <c r="P52">
        <v>366091</v>
      </c>
      <c r="S52">
        <v>71590</v>
      </c>
      <c r="U52">
        <v>143947</v>
      </c>
      <c r="W52">
        <v>49335.88</v>
      </c>
      <c r="X52">
        <v>8432.81</v>
      </c>
    </row>
    <row r="53" spans="1:24" x14ac:dyDescent="0.25">
      <c r="A53" t="s">
        <v>3037</v>
      </c>
      <c r="B53">
        <v>749818.1</v>
      </c>
      <c r="C53">
        <v>0</v>
      </c>
      <c r="D53">
        <v>39855.69</v>
      </c>
      <c r="E53">
        <v>1818975.15</v>
      </c>
      <c r="F53">
        <v>232829.96</v>
      </c>
      <c r="M53">
        <v>1963182.51</v>
      </c>
      <c r="N53">
        <v>575288.56999999995</v>
      </c>
      <c r="P53">
        <v>426782.5</v>
      </c>
      <c r="S53">
        <v>58550</v>
      </c>
      <c r="U53">
        <v>114848</v>
      </c>
      <c r="W53">
        <v>16964.5</v>
      </c>
      <c r="X53">
        <v>27517.18</v>
      </c>
    </row>
    <row r="54" spans="1:24" x14ac:dyDescent="0.25">
      <c r="A54" t="s">
        <v>3038</v>
      </c>
      <c r="B54">
        <v>1418014.48</v>
      </c>
      <c r="C54">
        <v>0</v>
      </c>
      <c r="D54">
        <v>11894.53</v>
      </c>
      <c r="E54">
        <v>2175722.66</v>
      </c>
      <c r="F54">
        <v>73918.25</v>
      </c>
      <c r="M54">
        <v>2124819.9900000002</v>
      </c>
      <c r="N54">
        <v>1317062.58</v>
      </c>
      <c r="P54">
        <v>337673.75</v>
      </c>
      <c r="S54">
        <v>106820</v>
      </c>
      <c r="U54">
        <v>169448</v>
      </c>
      <c r="W54">
        <v>6422.75</v>
      </c>
      <c r="X54">
        <v>15265.65</v>
      </c>
    </row>
    <row r="55" spans="1:24" x14ac:dyDescent="0.25">
      <c r="A55" t="s">
        <v>3039</v>
      </c>
      <c r="B55">
        <v>486412.12</v>
      </c>
      <c r="C55">
        <v>0</v>
      </c>
      <c r="D55">
        <v>34670.86</v>
      </c>
      <c r="E55">
        <v>6</v>
      </c>
      <c r="F55">
        <v>106533.65</v>
      </c>
      <c r="M55">
        <v>-1831658.39</v>
      </c>
      <c r="N55">
        <v>2202516.2599999998</v>
      </c>
      <c r="P55">
        <v>341847</v>
      </c>
      <c r="S55">
        <v>56380</v>
      </c>
      <c r="U55">
        <v>56380</v>
      </c>
      <c r="W55">
        <v>67650.710000000006</v>
      </c>
      <c r="X55">
        <v>2566.5300000000002</v>
      </c>
    </row>
    <row r="56" spans="1:24" x14ac:dyDescent="0.25">
      <c r="A56" t="s">
        <v>3164</v>
      </c>
      <c r="B56">
        <v>1019200.45</v>
      </c>
      <c r="C56">
        <v>0</v>
      </c>
      <c r="D56">
        <v>19360</v>
      </c>
      <c r="E56">
        <v>120217</v>
      </c>
      <c r="F56">
        <v>44565.279999999999</v>
      </c>
      <c r="M56">
        <v>-1178267.3899999999</v>
      </c>
      <c r="N56">
        <v>2224684.62</v>
      </c>
      <c r="P56">
        <v>237908.75</v>
      </c>
      <c r="S56">
        <v>35990</v>
      </c>
      <c r="U56">
        <v>70112</v>
      </c>
      <c r="W56">
        <v>23494.84</v>
      </c>
      <c r="X56">
        <v>7878.91</v>
      </c>
    </row>
    <row r="57" spans="1:24" x14ac:dyDescent="0.25">
      <c r="A57" t="s">
        <v>3040</v>
      </c>
      <c r="B57">
        <v>411714.55</v>
      </c>
      <c r="D57">
        <v>33481.519999999997</v>
      </c>
      <c r="E57">
        <v>3003</v>
      </c>
      <c r="F57">
        <v>134400.62</v>
      </c>
      <c r="J57">
        <v>133.47</v>
      </c>
      <c r="M57">
        <v>-978926.71</v>
      </c>
      <c r="N57">
        <v>1546692.27</v>
      </c>
      <c r="P57">
        <v>10195.89</v>
      </c>
      <c r="S57">
        <v>274440</v>
      </c>
      <c r="T57">
        <v>104005.25</v>
      </c>
      <c r="U57">
        <v>329477</v>
      </c>
      <c r="W57">
        <v>8449.19</v>
      </c>
      <c r="X57">
        <v>3389.29</v>
      </c>
    </row>
    <row r="58" spans="1:24" x14ac:dyDescent="0.25">
      <c r="A58" t="s">
        <v>3041</v>
      </c>
      <c r="B58">
        <v>378498.98</v>
      </c>
      <c r="D58">
        <v>22372.65</v>
      </c>
      <c r="E58">
        <v>1389428.05</v>
      </c>
      <c r="F58">
        <v>308020.40999999997</v>
      </c>
      <c r="J58">
        <v>124.76</v>
      </c>
      <c r="M58">
        <v>1625540.76</v>
      </c>
      <c r="N58">
        <v>305399.93</v>
      </c>
      <c r="P58">
        <v>25155.4</v>
      </c>
      <c r="S58">
        <v>221380</v>
      </c>
      <c r="T58">
        <v>101322.31</v>
      </c>
      <c r="U58">
        <v>279680</v>
      </c>
      <c r="W58">
        <v>46565.3</v>
      </c>
      <c r="X58">
        <v>4532.7700000000004</v>
      </c>
    </row>
    <row r="59" spans="1:24" x14ac:dyDescent="0.25">
      <c r="A59" t="s">
        <v>3042</v>
      </c>
      <c r="B59">
        <v>593398.27</v>
      </c>
      <c r="D59">
        <v>78060.88</v>
      </c>
      <c r="E59">
        <v>9</v>
      </c>
      <c r="F59">
        <v>48292.67</v>
      </c>
      <c r="J59">
        <v>-46.48</v>
      </c>
      <c r="M59">
        <v>-934081.91</v>
      </c>
      <c r="N59">
        <v>1630025.76</v>
      </c>
      <c r="P59">
        <v>16940.38</v>
      </c>
      <c r="S59">
        <v>181720</v>
      </c>
      <c r="T59">
        <v>102252.5</v>
      </c>
      <c r="U59">
        <v>235999</v>
      </c>
      <c r="W59">
        <v>10417.67</v>
      </c>
      <c r="X59">
        <v>5214.26</v>
      </c>
    </row>
    <row r="60" spans="1:24" x14ac:dyDescent="0.25">
      <c r="A60" t="s">
        <v>3043</v>
      </c>
      <c r="B60">
        <v>181326.45</v>
      </c>
      <c r="D60">
        <v>134808.78</v>
      </c>
      <c r="E60">
        <v>-6821.34</v>
      </c>
      <c r="F60">
        <v>10048.299999999999</v>
      </c>
      <c r="J60">
        <v>-121</v>
      </c>
      <c r="M60">
        <v>-2174657.66</v>
      </c>
      <c r="N60">
        <v>2454167.9500000002</v>
      </c>
      <c r="P60">
        <v>30297.25</v>
      </c>
      <c r="S60">
        <v>163236.13</v>
      </c>
      <c r="T60">
        <v>92460.5</v>
      </c>
      <c r="U60">
        <v>212452.13</v>
      </c>
      <c r="W60">
        <v>4527.7299999999996</v>
      </c>
      <c r="X60">
        <v>5318.62</v>
      </c>
    </row>
    <row r="61" spans="1:24" x14ac:dyDescent="0.25">
      <c r="A61" t="s">
        <v>3044</v>
      </c>
      <c r="B61">
        <v>137724.35999999999</v>
      </c>
      <c r="D61">
        <v>65828.36</v>
      </c>
      <c r="E61">
        <v>746048.56</v>
      </c>
      <c r="F61">
        <v>232589.78</v>
      </c>
      <c r="J61">
        <v>149.6</v>
      </c>
      <c r="M61">
        <v>-246400.66</v>
      </c>
      <c r="N61">
        <v>1419953.5</v>
      </c>
      <c r="P61">
        <v>9197.4599999999991</v>
      </c>
      <c r="S61">
        <v>122780</v>
      </c>
      <c r="T61">
        <v>83483.56</v>
      </c>
      <c r="U61">
        <v>172693</v>
      </c>
      <c r="W61">
        <v>9389.1200000000008</v>
      </c>
      <c r="X61">
        <v>2727.78</v>
      </c>
    </row>
    <row r="62" spans="1:24" x14ac:dyDescent="0.25">
      <c r="A62" t="s">
        <v>3045</v>
      </c>
      <c r="B62">
        <v>190666.96</v>
      </c>
      <c r="D62">
        <v>23281.71</v>
      </c>
      <c r="E62">
        <v>441365.7</v>
      </c>
      <c r="F62">
        <v>172547.88</v>
      </c>
      <c r="J62">
        <v>5.9</v>
      </c>
      <c r="M62">
        <v>-1159716.75</v>
      </c>
      <c r="N62">
        <v>1982389.67</v>
      </c>
      <c r="P62">
        <v>4548</v>
      </c>
      <c r="S62">
        <v>147430</v>
      </c>
      <c r="T62">
        <v>79091</v>
      </c>
      <c r="U62">
        <v>185819</v>
      </c>
      <c r="W62">
        <v>10349.9</v>
      </c>
      <c r="X62">
        <v>3316.67</v>
      </c>
    </row>
    <row r="63" spans="1:24" x14ac:dyDescent="0.25">
      <c r="A63" t="s">
        <v>3046</v>
      </c>
      <c r="B63">
        <v>733288.09</v>
      </c>
      <c r="D63">
        <v>70105.91</v>
      </c>
      <c r="E63">
        <v>403625.18</v>
      </c>
      <c r="F63">
        <v>174318.21</v>
      </c>
      <c r="M63">
        <v>-107188.58</v>
      </c>
      <c r="N63">
        <v>1478254.91</v>
      </c>
      <c r="P63">
        <v>7526.98</v>
      </c>
      <c r="S63">
        <v>156280</v>
      </c>
      <c r="T63">
        <v>80578.25</v>
      </c>
      <c r="U63">
        <v>199341</v>
      </c>
      <c r="W63">
        <v>10875.67</v>
      </c>
      <c r="X63">
        <v>1735</v>
      </c>
    </row>
    <row r="64" spans="1:24" x14ac:dyDescent="0.25">
      <c r="A64" t="s">
        <v>3047</v>
      </c>
      <c r="B64">
        <v>289483.15000000002</v>
      </c>
      <c r="D64">
        <v>57399.6</v>
      </c>
      <c r="E64">
        <v>1464336.28</v>
      </c>
      <c r="F64">
        <v>13583.4</v>
      </c>
      <c r="G64">
        <v>3333.18</v>
      </c>
      <c r="J64">
        <v>2212</v>
      </c>
      <c r="M64">
        <v>1396138.78</v>
      </c>
      <c r="N64">
        <v>424358.77</v>
      </c>
      <c r="P64">
        <v>8655.2999999999993</v>
      </c>
      <c r="S64">
        <v>211030</v>
      </c>
      <c r="T64">
        <v>88679.25</v>
      </c>
      <c r="U64">
        <v>256886</v>
      </c>
      <c r="W64">
        <v>19342.57</v>
      </c>
      <c r="X64">
        <v>10175.98</v>
      </c>
    </row>
    <row r="65" spans="1:24" x14ac:dyDescent="0.25">
      <c r="A65" t="s">
        <v>3048</v>
      </c>
      <c r="B65">
        <v>175379.48</v>
      </c>
      <c r="D65">
        <v>32400.959999999999</v>
      </c>
      <c r="E65">
        <v>139568.4</v>
      </c>
      <c r="F65">
        <v>14358.59</v>
      </c>
      <c r="J65">
        <v>4268.8599999999997</v>
      </c>
      <c r="M65">
        <v>-112963</v>
      </c>
      <c r="N65">
        <v>457634.96</v>
      </c>
      <c r="P65">
        <v>12903.24</v>
      </c>
      <c r="S65">
        <v>149290</v>
      </c>
      <c r="T65">
        <v>80141.75</v>
      </c>
      <c r="U65">
        <v>190040</v>
      </c>
      <c r="W65">
        <v>15225.18</v>
      </c>
      <c r="X65">
        <v>2140.6999999999998</v>
      </c>
    </row>
    <row r="66" spans="1:24" x14ac:dyDescent="0.25">
      <c r="A66" t="s">
        <v>3049</v>
      </c>
      <c r="B66">
        <v>351864.9</v>
      </c>
      <c r="D66">
        <v>111327.94</v>
      </c>
      <c r="E66">
        <v>4</v>
      </c>
      <c r="F66">
        <v>52470.400000000001</v>
      </c>
      <c r="J66">
        <v>16.239999999999998</v>
      </c>
      <c r="M66">
        <v>-710761.06</v>
      </c>
      <c r="N66">
        <v>1208029.25</v>
      </c>
      <c r="P66">
        <v>8273.94</v>
      </c>
      <c r="S66">
        <v>157370</v>
      </c>
      <c r="T66">
        <v>105696.75</v>
      </c>
      <c r="U66">
        <v>216323</v>
      </c>
      <c r="W66">
        <v>15167.83</v>
      </c>
      <c r="X66">
        <v>3384.55</v>
      </c>
    </row>
    <row r="67" spans="1:24" x14ac:dyDescent="0.25">
      <c r="A67" t="s">
        <v>3050</v>
      </c>
      <c r="B67">
        <v>296696.77</v>
      </c>
      <c r="D67">
        <v>47522.48</v>
      </c>
      <c r="E67">
        <v>626996.6</v>
      </c>
      <c r="F67">
        <v>261814</v>
      </c>
      <c r="G67">
        <v>0</v>
      </c>
      <c r="J67">
        <v>860</v>
      </c>
      <c r="L67">
        <v>-1130627.03</v>
      </c>
      <c r="M67">
        <v>5359.66</v>
      </c>
      <c r="N67">
        <v>2340789.7799999998</v>
      </c>
      <c r="P67">
        <v>2104.08</v>
      </c>
      <c r="S67">
        <v>161900</v>
      </c>
      <c r="T67">
        <v>81189.75</v>
      </c>
      <c r="U67">
        <v>199118</v>
      </c>
      <c r="W67">
        <v>9491.1</v>
      </c>
      <c r="X67">
        <v>654.79</v>
      </c>
    </row>
    <row r="68" spans="1:24" x14ac:dyDescent="0.25">
      <c r="A68" t="s">
        <v>3051</v>
      </c>
      <c r="B68">
        <v>135696.92000000001</v>
      </c>
      <c r="D68">
        <v>70081.69</v>
      </c>
      <c r="E68">
        <v>82739</v>
      </c>
      <c r="F68">
        <v>318638.67</v>
      </c>
      <c r="G68">
        <v>0</v>
      </c>
      <c r="J68">
        <v>5.9</v>
      </c>
      <c r="M68">
        <v>107520.52</v>
      </c>
      <c r="N68">
        <v>489048.9</v>
      </c>
      <c r="P68">
        <v>14147.41</v>
      </c>
      <c r="S68">
        <v>140740</v>
      </c>
      <c r="T68">
        <v>91887</v>
      </c>
      <c r="U68">
        <v>190233</v>
      </c>
      <c r="W68">
        <v>20997.64</v>
      </c>
      <c r="X68">
        <v>1000.31</v>
      </c>
    </row>
    <row r="69" spans="1:24" x14ac:dyDescent="0.25">
      <c r="A69" t="s">
        <v>3165</v>
      </c>
      <c r="B69">
        <v>225512.15</v>
      </c>
      <c r="D69">
        <v>56046.58</v>
      </c>
      <c r="E69">
        <v>1402999.23</v>
      </c>
      <c r="F69">
        <v>507418.21</v>
      </c>
      <c r="J69">
        <v>2808</v>
      </c>
      <c r="M69">
        <v>-218064.43</v>
      </c>
      <c r="N69">
        <v>2396007.25</v>
      </c>
      <c r="P69">
        <v>20551.79</v>
      </c>
      <c r="S69">
        <v>283330</v>
      </c>
      <c r="T69">
        <v>103595.08</v>
      </c>
      <c r="U69">
        <v>342654</v>
      </c>
      <c r="W69">
        <v>16250.58</v>
      </c>
      <c r="X69">
        <v>11184.44</v>
      </c>
    </row>
    <row r="70" spans="1:24" x14ac:dyDescent="0.25">
      <c r="A70" t="s">
        <v>3175</v>
      </c>
      <c r="B70">
        <v>372709.86</v>
      </c>
      <c r="D70">
        <v>93722.93</v>
      </c>
      <c r="E70">
        <v>4381535.05</v>
      </c>
      <c r="F70">
        <v>108533.58</v>
      </c>
      <c r="J70">
        <v>7</v>
      </c>
      <c r="M70">
        <v>-1448338.73</v>
      </c>
      <c r="N70">
        <v>6403982.4100000001</v>
      </c>
      <c r="P70">
        <v>3595.65</v>
      </c>
      <c r="S70">
        <v>135480</v>
      </c>
      <c r="T70">
        <v>71066.5</v>
      </c>
      <c r="U70">
        <v>167407</v>
      </c>
      <c r="W70">
        <v>10523.33</v>
      </c>
      <c r="X70">
        <v>7998.58</v>
      </c>
    </row>
    <row r="71" spans="1:24" x14ac:dyDescent="0.25">
      <c r="A71" t="s">
        <v>3052</v>
      </c>
      <c r="B71">
        <v>441937.11</v>
      </c>
      <c r="C71">
        <v>0</v>
      </c>
      <c r="D71">
        <v>397311.05</v>
      </c>
      <c r="E71">
        <v>666480.89</v>
      </c>
      <c r="F71">
        <v>-6502.49</v>
      </c>
      <c r="J71">
        <v>296</v>
      </c>
      <c r="M71">
        <v>-651663.09</v>
      </c>
      <c r="N71">
        <v>2227185.62</v>
      </c>
      <c r="P71">
        <v>54691.78</v>
      </c>
      <c r="S71">
        <v>319150</v>
      </c>
      <c r="U71">
        <v>379515</v>
      </c>
      <c r="W71">
        <v>43453.919999999998</v>
      </c>
      <c r="X71">
        <v>7267.33</v>
      </c>
    </row>
    <row r="72" spans="1:24" x14ac:dyDescent="0.25">
      <c r="A72" t="s">
        <v>3053</v>
      </c>
      <c r="B72">
        <v>622647.39</v>
      </c>
      <c r="C72">
        <v>0</v>
      </c>
      <c r="D72">
        <v>439786.44</v>
      </c>
      <c r="E72">
        <v>201342.97</v>
      </c>
      <c r="F72">
        <v>-1791.5</v>
      </c>
      <c r="J72">
        <v>3034.5</v>
      </c>
      <c r="M72">
        <v>-2682010.44</v>
      </c>
      <c r="N72">
        <v>4014093.13</v>
      </c>
      <c r="P72">
        <v>44874.1</v>
      </c>
      <c r="S72">
        <v>199440</v>
      </c>
      <c r="U72">
        <v>255186</v>
      </c>
      <c r="W72">
        <v>29670.65</v>
      </c>
      <c r="X72">
        <v>7626.84</v>
      </c>
    </row>
    <row r="73" spans="1:24" x14ac:dyDescent="0.25">
      <c r="A73" t="s">
        <v>3054</v>
      </c>
      <c r="B73">
        <v>629019.59</v>
      </c>
      <c r="C73">
        <v>0</v>
      </c>
      <c r="D73">
        <v>77021.69</v>
      </c>
      <c r="E73">
        <v>-44778.559999999998</v>
      </c>
      <c r="F73">
        <v>126388.49</v>
      </c>
      <c r="J73">
        <v>0</v>
      </c>
      <c r="M73">
        <v>-1208337.76</v>
      </c>
      <c r="N73">
        <v>2082417.38</v>
      </c>
      <c r="P73">
        <v>13269.93</v>
      </c>
      <c r="S73">
        <v>266890</v>
      </c>
      <c r="U73">
        <v>324516.08</v>
      </c>
      <c r="W73">
        <v>22576.71</v>
      </c>
      <c r="X73">
        <v>933.05</v>
      </c>
    </row>
    <row r="74" spans="1:24" x14ac:dyDescent="0.25">
      <c r="A74" t="s">
        <v>3055</v>
      </c>
      <c r="B74">
        <v>462016.03</v>
      </c>
      <c r="C74">
        <v>0</v>
      </c>
      <c r="D74">
        <v>142042.23999999999</v>
      </c>
      <c r="E74">
        <v>4</v>
      </c>
      <c r="F74">
        <v>256354.9</v>
      </c>
      <c r="M74">
        <v>-1177719.31</v>
      </c>
      <c r="N74">
        <v>2028298.74</v>
      </c>
      <c r="P74">
        <v>101536.21</v>
      </c>
      <c r="S74">
        <v>233910</v>
      </c>
      <c r="U74">
        <v>291230</v>
      </c>
      <c r="W74">
        <v>31729.94</v>
      </c>
      <c r="X74">
        <v>2648.53</v>
      </c>
    </row>
    <row r="75" spans="1:24" x14ac:dyDescent="0.25">
      <c r="A75" t="s">
        <v>3056</v>
      </c>
      <c r="B75">
        <v>167018.87</v>
      </c>
      <c r="D75">
        <v>75711.850000000006</v>
      </c>
      <c r="E75">
        <v>-60857.25</v>
      </c>
      <c r="F75">
        <v>84936.22</v>
      </c>
      <c r="M75">
        <v>-2243773.7000000002</v>
      </c>
      <c r="N75">
        <v>2569886.96</v>
      </c>
      <c r="P75">
        <v>25171.200000000001</v>
      </c>
      <c r="R75">
        <v>87.74</v>
      </c>
      <c r="S75">
        <v>232290</v>
      </c>
      <c r="U75">
        <v>292349</v>
      </c>
      <c r="W75">
        <v>4705.18</v>
      </c>
      <c r="X75">
        <v>935.83</v>
      </c>
    </row>
    <row r="76" spans="1:24" x14ac:dyDescent="0.25">
      <c r="A76" t="s">
        <v>3057</v>
      </c>
      <c r="B76">
        <v>490888.23</v>
      </c>
      <c r="C76">
        <v>0</v>
      </c>
      <c r="D76">
        <v>44488.3</v>
      </c>
      <c r="E76">
        <v>-108906.52</v>
      </c>
      <c r="F76">
        <v>-76768.259999999995</v>
      </c>
      <c r="M76">
        <v>-1057340.58</v>
      </c>
      <c r="N76">
        <v>1423307.83</v>
      </c>
      <c r="P76">
        <v>80612.039999999994</v>
      </c>
      <c r="R76">
        <v>695.02</v>
      </c>
      <c r="S76">
        <v>190790</v>
      </c>
      <c r="U76">
        <v>238108</v>
      </c>
      <c r="W76">
        <v>15758.17</v>
      </c>
      <c r="X76">
        <v>6333.89</v>
      </c>
    </row>
    <row r="77" spans="1:24" x14ac:dyDescent="0.25">
      <c r="A77" t="s">
        <v>3166</v>
      </c>
      <c r="B77">
        <v>391193.59999999998</v>
      </c>
      <c r="C77">
        <v>0</v>
      </c>
      <c r="D77">
        <v>293305.78999999998</v>
      </c>
      <c r="E77">
        <v>-116370.59</v>
      </c>
      <c r="F77">
        <v>9208.67</v>
      </c>
      <c r="J77">
        <v>768.39</v>
      </c>
      <c r="M77">
        <v>-1415934.05</v>
      </c>
      <c r="N77">
        <v>2051654.89</v>
      </c>
      <c r="P77">
        <v>21023.79</v>
      </c>
      <c r="S77">
        <v>203290</v>
      </c>
      <c r="U77">
        <v>252481</v>
      </c>
      <c r="W77">
        <v>14486.22</v>
      </c>
      <c r="X77">
        <v>935.83</v>
      </c>
    </row>
    <row r="78" spans="1:24" x14ac:dyDescent="0.25">
      <c r="A78" t="s">
        <v>3058</v>
      </c>
      <c r="B78">
        <v>199784.76</v>
      </c>
      <c r="C78">
        <v>0</v>
      </c>
      <c r="D78">
        <v>54081.17</v>
      </c>
      <c r="E78">
        <v>686722.93</v>
      </c>
      <c r="F78">
        <v>19051.830000000002</v>
      </c>
      <c r="J78">
        <v>588</v>
      </c>
      <c r="M78">
        <v>-627936.68000000005</v>
      </c>
      <c r="N78">
        <v>1625943.2</v>
      </c>
      <c r="P78">
        <v>108624.82</v>
      </c>
      <c r="S78">
        <v>77470</v>
      </c>
      <c r="U78">
        <v>114178</v>
      </c>
      <c r="W78">
        <v>92641.29</v>
      </c>
      <c r="X78">
        <v>18229.36</v>
      </c>
    </row>
    <row r="79" spans="1:24" x14ac:dyDescent="0.25">
      <c r="A79" t="s">
        <v>3059</v>
      </c>
      <c r="B79">
        <v>374985.26</v>
      </c>
      <c r="C79">
        <v>0</v>
      </c>
      <c r="D79">
        <v>51714.53</v>
      </c>
      <c r="E79">
        <v>385534.87</v>
      </c>
      <c r="F79">
        <v>37171.440000000002</v>
      </c>
      <c r="J79">
        <v>0</v>
      </c>
      <c r="M79">
        <v>-974111.54</v>
      </c>
      <c r="N79">
        <v>1700209.39</v>
      </c>
      <c r="P79">
        <v>144593.23000000001</v>
      </c>
      <c r="Q79">
        <v>138000</v>
      </c>
      <c r="S79">
        <v>160900</v>
      </c>
      <c r="U79">
        <v>213760</v>
      </c>
      <c r="W79">
        <v>81934.320000000007</v>
      </c>
      <c r="X79">
        <v>11070.66</v>
      </c>
    </row>
    <row r="80" spans="1:24" x14ac:dyDescent="0.25">
      <c r="A80" t="s">
        <v>3060</v>
      </c>
      <c r="B80">
        <v>416031.53</v>
      </c>
      <c r="C80">
        <v>0</v>
      </c>
      <c r="D80">
        <v>66650.179999999993</v>
      </c>
      <c r="E80">
        <v>488176.14</v>
      </c>
      <c r="F80">
        <v>19719.669999999998</v>
      </c>
      <c r="J80">
        <v>1360.5</v>
      </c>
      <c r="M80">
        <v>-583035.37</v>
      </c>
      <c r="N80">
        <v>1448416.88</v>
      </c>
      <c r="P80">
        <v>136480.57999999999</v>
      </c>
      <c r="Q80">
        <v>36000</v>
      </c>
      <c r="S80">
        <v>163560</v>
      </c>
      <c r="U80">
        <v>163560</v>
      </c>
      <c r="W80">
        <v>23228.57</v>
      </c>
      <c r="X80">
        <v>25416.5</v>
      </c>
    </row>
    <row r="81" spans="1:24" x14ac:dyDescent="0.25">
      <c r="A81" t="s">
        <v>3061</v>
      </c>
      <c r="B81">
        <v>348390.24</v>
      </c>
      <c r="C81">
        <v>0</v>
      </c>
      <c r="D81">
        <v>17390.080000000002</v>
      </c>
      <c r="E81">
        <v>379054.55</v>
      </c>
      <c r="F81">
        <v>45711.64</v>
      </c>
      <c r="G81">
        <v>0</v>
      </c>
      <c r="H81">
        <v>3000</v>
      </c>
      <c r="J81">
        <v>470</v>
      </c>
      <c r="M81">
        <v>-1169850.67</v>
      </c>
      <c r="N81">
        <v>2079850.72</v>
      </c>
      <c r="P81">
        <v>112846.78</v>
      </c>
      <c r="S81">
        <v>92400</v>
      </c>
      <c r="U81">
        <v>132670</v>
      </c>
      <c r="W81">
        <v>49667.58</v>
      </c>
      <c r="X81">
        <v>138832.74</v>
      </c>
    </row>
    <row r="82" spans="1:24" x14ac:dyDescent="0.25">
      <c r="A82" t="s">
        <v>3062</v>
      </c>
      <c r="B82">
        <v>412736.06</v>
      </c>
      <c r="C82">
        <v>0</v>
      </c>
      <c r="D82">
        <v>24701.14</v>
      </c>
      <c r="E82">
        <v>465956.33</v>
      </c>
      <c r="F82">
        <v>48321.11</v>
      </c>
      <c r="G82">
        <v>0</v>
      </c>
      <c r="H82">
        <v>0</v>
      </c>
      <c r="J82">
        <v>0</v>
      </c>
      <c r="M82">
        <v>-604942.34</v>
      </c>
      <c r="N82">
        <v>1478004.6</v>
      </c>
      <c r="P82">
        <v>130095.7</v>
      </c>
      <c r="S82">
        <v>75350</v>
      </c>
      <c r="U82">
        <v>75350</v>
      </c>
      <c r="W82">
        <v>23016.83</v>
      </c>
      <c r="X82">
        <v>26426.49</v>
      </c>
    </row>
    <row r="83" spans="1:24" x14ac:dyDescent="0.25">
      <c r="A83" t="s">
        <v>3063</v>
      </c>
      <c r="B83">
        <v>336584.73</v>
      </c>
      <c r="C83">
        <v>0</v>
      </c>
      <c r="D83">
        <v>75620.42</v>
      </c>
      <c r="E83">
        <v>342750.15</v>
      </c>
      <c r="F83">
        <v>591816.6</v>
      </c>
      <c r="H83">
        <v>0</v>
      </c>
      <c r="J83">
        <v>0</v>
      </c>
      <c r="M83">
        <v>-468707.54</v>
      </c>
      <c r="N83">
        <v>1774409.19</v>
      </c>
      <c r="P83">
        <v>151407.93</v>
      </c>
      <c r="S83">
        <v>164090</v>
      </c>
      <c r="U83">
        <v>227402</v>
      </c>
      <c r="W83">
        <v>25519.98</v>
      </c>
      <c r="X83">
        <v>20905.7</v>
      </c>
    </row>
    <row r="84" spans="1:24" x14ac:dyDescent="0.25">
      <c r="A84" t="s">
        <v>3064</v>
      </c>
      <c r="B84">
        <v>168513.49</v>
      </c>
      <c r="C84">
        <v>0</v>
      </c>
      <c r="D84">
        <v>57162.85</v>
      </c>
      <c r="E84">
        <v>642680.64</v>
      </c>
      <c r="F84">
        <v>29827.599999999999</v>
      </c>
      <c r="M84">
        <v>-729108.34</v>
      </c>
      <c r="N84">
        <v>1568940.19</v>
      </c>
      <c r="P84">
        <v>131500.81</v>
      </c>
      <c r="S84">
        <v>228440</v>
      </c>
      <c r="U84">
        <v>228440</v>
      </c>
      <c r="W84">
        <v>33659.46</v>
      </c>
      <c r="X84">
        <v>16200.62</v>
      </c>
    </row>
    <row r="85" spans="1:24" x14ac:dyDescent="0.25">
      <c r="A85" t="s">
        <v>3065</v>
      </c>
      <c r="B85">
        <v>386827.29</v>
      </c>
      <c r="C85">
        <v>0</v>
      </c>
      <c r="D85">
        <v>20977.97</v>
      </c>
      <c r="E85">
        <v>299344.19</v>
      </c>
      <c r="F85">
        <v>12358.35</v>
      </c>
      <c r="G85">
        <v>0</v>
      </c>
      <c r="H85">
        <v>0</v>
      </c>
      <c r="J85">
        <v>0</v>
      </c>
      <c r="M85">
        <v>-857620.83</v>
      </c>
      <c r="N85">
        <v>1499346.49</v>
      </c>
      <c r="P85">
        <v>131540.63</v>
      </c>
      <c r="S85">
        <v>148060</v>
      </c>
      <c r="U85">
        <v>148060</v>
      </c>
      <c r="W85">
        <v>40806.019999999997</v>
      </c>
      <c r="X85">
        <v>11302.47</v>
      </c>
    </row>
    <row r="86" spans="1:24" x14ac:dyDescent="0.25">
      <c r="A86" t="s">
        <v>3172</v>
      </c>
      <c r="B86">
        <v>264642.03999999998</v>
      </c>
      <c r="C86">
        <v>0</v>
      </c>
      <c r="D86">
        <v>12488.46</v>
      </c>
      <c r="E86">
        <v>416867.03</v>
      </c>
      <c r="F86">
        <v>15725.53</v>
      </c>
      <c r="H86">
        <v>0</v>
      </c>
      <c r="J86">
        <v>776</v>
      </c>
      <c r="M86">
        <v>-1688714.17</v>
      </c>
      <c r="N86">
        <v>2293429.0699999998</v>
      </c>
      <c r="P86">
        <v>93475.71</v>
      </c>
      <c r="Q86">
        <v>60000</v>
      </c>
      <c r="S86">
        <v>56180</v>
      </c>
      <c r="U86">
        <v>56180</v>
      </c>
      <c r="W86">
        <v>29028.65</v>
      </c>
      <c r="X86">
        <v>8964.9</v>
      </c>
    </row>
    <row r="87" spans="1:24" x14ac:dyDescent="0.25">
      <c r="A87" t="s">
        <v>3066</v>
      </c>
      <c r="B87">
        <v>505482.01</v>
      </c>
      <c r="C87">
        <v>0</v>
      </c>
      <c r="D87">
        <v>55891.24</v>
      </c>
      <c r="E87">
        <v>450983.97</v>
      </c>
      <c r="F87">
        <v>75600.3</v>
      </c>
      <c r="M87">
        <v>1135463.68</v>
      </c>
      <c r="P87">
        <v>5282.32</v>
      </c>
      <c r="S87">
        <v>115030</v>
      </c>
      <c r="U87">
        <v>137098</v>
      </c>
      <c r="W87">
        <v>13009.87</v>
      </c>
      <c r="X87">
        <v>6185.61</v>
      </c>
    </row>
    <row r="88" spans="1:24" x14ac:dyDescent="0.25">
      <c r="A88" t="s">
        <v>3067</v>
      </c>
      <c r="B88">
        <v>387723.25</v>
      </c>
      <c r="C88">
        <v>0</v>
      </c>
      <c r="D88">
        <v>7055.57</v>
      </c>
      <c r="E88">
        <v>2163088.5499999998</v>
      </c>
      <c r="F88">
        <v>71404.53</v>
      </c>
      <c r="M88">
        <v>2670277.84</v>
      </c>
      <c r="P88">
        <v>3604.98</v>
      </c>
      <c r="S88">
        <v>100370</v>
      </c>
      <c r="U88">
        <v>123577</v>
      </c>
      <c r="W88">
        <v>11104.33</v>
      </c>
      <c r="X88">
        <v>3449.59</v>
      </c>
    </row>
    <row r="89" spans="1:24" x14ac:dyDescent="0.25">
      <c r="A89" t="s">
        <v>3068</v>
      </c>
      <c r="B89">
        <v>672430.95</v>
      </c>
      <c r="C89">
        <v>0</v>
      </c>
      <c r="D89">
        <v>14499.66</v>
      </c>
      <c r="E89">
        <v>2028589.64</v>
      </c>
      <c r="F89">
        <v>-37078.76</v>
      </c>
      <c r="M89">
        <v>2724094.23</v>
      </c>
      <c r="P89">
        <v>4699.26</v>
      </c>
      <c r="S89">
        <v>135060</v>
      </c>
      <c r="U89">
        <v>147001</v>
      </c>
      <c r="W89">
        <v>18708.14</v>
      </c>
      <c r="X89">
        <v>12877.86</v>
      </c>
    </row>
    <row r="90" spans="1:24" x14ac:dyDescent="0.25">
      <c r="A90" t="s">
        <v>3161</v>
      </c>
      <c r="B90">
        <v>203795.42</v>
      </c>
      <c r="C90">
        <v>0</v>
      </c>
      <c r="D90">
        <v>15255.48</v>
      </c>
      <c r="E90">
        <v>220806.54</v>
      </c>
      <c r="F90">
        <v>48156.160000000003</v>
      </c>
      <c r="M90">
        <v>516568.53</v>
      </c>
      <c r="P90">
        <v>2413.8000000000002</v>
      </c>
      <c r="S90">
        <v>94800</v>
      </c>
      <c r="U90">
        <v>106413</v>
      </c>
      <c r="W90">
        <v>9354.5</v>
      </c>
      <c r="X90">
        <v>4376.2299999999996</v>
      </c>
    </row>
    <row r="91" spans="1:24" x14ac:dyDescent="0.25">
      <c r="A91" t="s">
        <v>3069</v>
      </c>
      <c r="B91">
        <v>332561.17</v>
      </c>
      <c r="C91">
        <v>0</v>
      </c>
      <c r="D91">
        <v>78781.929999999993</v>
      </c>
      <c r="E91">
        <v>266063.7</v>
      </c>
      <c r="F91">
        <v>-508.98</v>
      </c>
      <c r="J91">
        <v>56.07</v>
      </c>
      <c r="M91">
        <v>-1777299.81</v>
      </c>
      <c r="N91">
        <v>2452917.63</v>
      </c>
      <c r="P91">
        <v>75108.72</v>
      </c>
      <c r="S91">
        <v>128200</v>
      </c>
      <c r="T91">
        <v>1500</v>
      </c>
      <c r="U91">
        <v>167603</v>
      </c>
      <c r="W91">
        <v>27669.31</v>
      </c>
      <c r="X91">
        <v>549.98</v>
      </c>
    </row>
    <row r="92" spans="1:24" x14ac:dyDescent="0.25">
      <c r="A92" t="s">
        <v>3070</v>
      </c>
      <c r="B92">
        <v>86592.94</v>
      </c>
      <c r="C92">
        <v>0</v>
      </c>
      <c r="D92">
        <v>27052.91</v>
      </c>
      <c r="E92">
        <v>5</v>
      </c>
      <c r="F92">
        <v>45567.93</v>
      </c>
      <c r="J92">
        <v>46.73</v>
      </c>
      <c r="M92">
        <v>-1839967.35</v>
      </c>
      <c r="N92">
        <v>1997915.47</v>
      </c>
      <c r="P92">
        <v>75108.72</v>
      </c>
      <c r="S92">
        <v>128200</v>
      </c>
      <c r="T92">
        <v>1500</v>
      </c>
      <c r="U92">
        <v>167603</v>
      </c>
      <c r="W92">
        <v>27669.31</v>
      </c>
      <c r="X92">
        <v>549.98</v>
      </c>
    </row>
    <row r="93" spans="1:24" x14ac:dyDescent="0.25">
      <c r="A93" t="s">
        <v>3071</v>
      </c>
      <c r="B93">
        <v>71097.63</v>
      </c>
      <c r="C93">
        <v>0</v>
      </c>
      <c r="D93">
        <v>45393.4</v>
      </c>
      <c r="E93">
        <v>5</v>
      </c>
      <c r="F93">
        <v>139341.71</v>
      </c>
      <c r="J93">
        <v>46.73</v>
      </c>
      <c r="M93">
        <v>-1900021.98</v>
      </c>
      <c r="N93">
        <v>2154589.06</v>
      </c>
      <c r="P93">
        <v>75108.72</v>
      </c>
      <c r="S93">
        <v>128200</v>
      </c>
      <c r="T93">
        <v>1500</v>
      </c>
      <c r="U93">
        <v>167603</v>
      </c>
      <c r="W93">
        <v>27669.31</v>
      </c>
      <c r="X93">
        <v>549.98</v>
      </c>
    </row>
    <row r="94" spans="1:24" x14ac:dyDescent="0.25">
      <c r="A94" t="s">
        <v>3072</v>
      </c>
      <c r="B94">
        <v>393678.95</v>
      </c>
      <c r="C94">
        <v>0</v>
      </c>
      <c r="D94">
        <v>19381.46</v>
      </c>
      <c r="E94">
        <v>3</v>
      </c>
      <c r="F94">
        <v>9060.85</v>
      </c>
      <c r="J94">
        <v>-453.27</v>
      </c>
      <c r="M94">
        <v>-257926.3</v>
      </c>
      <c r="N94">
        <v>679279.9</v>
      </c>
      <c r="P94">
        <v>75108.72</v>
      </c>
      <c r="S94">
        <v>128200</v>
      </c>
      <c r="T94">
        <v>1500</v>
      </c>
      <c r="U94">
        <v>167603</v>
      </c>
      <c r="W94">
        <v>27669.31</v>
      </c>
      <c r="X94">
        <v>549.98</v>
      </c>
    </row>
    <row r="95" spans="1:24" x14ac:dyDescent="0.25">
      <c r="A95" t="s">
        <v>3073</v>
      </c>
      <c r="B95">
        <v>296319.57</v>
      </c>
      <c r="C95">
        <v>0</v>
      </c>
      <c r="D95">
        <v>7209.85</v>
      </c>
      <c r="E95">
        <v>4043.72</v>
      </c>
      <c r="F95">
        <v>70252.72</v>
      </c>
      <c r="J95">
        <v>46.73</v>
      </c>
      <c r="M95">
        <v>-1928458.6</v>
      </c>
      <c r="N95">
        <v>2305013.7999999998</v>
      </c>
      <c r="P95">
        <v>75108.72</v>
      </c>
      <c r="S95">
        <v>128200</v>
      </c>
      <c r="T95">
        <v>1500</v>
      </c>
      <c r="U95">
        <v>167603</v>
      </c>
      <c r="W95">
        <v>27669.31</v>
      </c>
      <c r="X95">
        <v>549.98</v>
      </c>
    </row>
    <row r="96" spans="1:24" x14ac:dyDescent="0.25">
      <c r="A96" t="s">
        <v>3074</v>
      </c>
      <c r="B96">
        <v>389325.21</v>
      </c>
      <c r="C96">
        <v>0</v>
      </c>
      <c r="D96">
        <v>40795.550000000003</v>
      </c>
      <c r="E96">
        <v>4</v>
      </c>
      <c r="F96">
        <v>6138.9</v>
      </c>
      <c r="J96">
        <v>302.87</v>
      </c>
      <c r="M96">
        <v>167918.86</v>
      </c>
      <c r="N96">
        <v>266818</v>
      </c>
      <c r="P96">
        <v>75108.72</v>
      </c>
      <c r="S96">
        <v>128200</v>
      </c>
      <c r="T96">
        <v>1500</v>
      </c>
      <c r="U96">
        <v>167603</v>
      </c>
      <c r="W96">
        <v>27669.31</v>
      </c>
      <c r="X96">
        <v>549.98</v>
      </c>
    </row>
    <row r="97" spans="1:24" x14ac:dyDescent="0.25">
      <c r="A97" t="s">
        <v>3075</v>
      </c>
      <c r="B97">
        <v>252526.79</v>
      </c>
      <c r="C97">
        <v>0</v>
      </c>
      <c r="D97">
        <v>26914.639999999999</v>
      </c>
      <c r="E97">
        <v>34106</v>
      </c>
      <c r="F97">
        <v>71339.05</v>
      </c>
      <c r="J97">
        <v>2033.64</v>
      </c>
      <c r="M97">
        <v>-1495769.9</v>
      </c>
      <c r="N97">
        <v>1877398.81</v>
      </c>
      <c r="P97">
        <v>75108.72</v>
      </c>
      <c r="S97">
        <v>128200</v>
      </c>
      <c r="T97">
        <v>1500</v>
      </c>
      <c r="U97">
        <v>167603</v>
      </c>
      <c r="W97">
        <v>27669.31</v>
      </c>
      <c r="X97">
        <v>549.98</v>
      </c>
    </row>
    <row r="98" spans="1:24" x14ac:dyDescent="0.25">
      <c r="A98" t="s">
        <v>3076</v>
      </c>
      <c r="B98">
        <v>65249.22</v>
      </c>
      <c r="C98">
        <v>0</v>
      </c>
      <c r="D98">
        <v>51644.14</v>
      </c>
      <c r="E98">
        <v>473771.63</v>
      </c>
      <c r="F98">
        <v>-518.92999999999995</v>
      </c>
      <c r="J98">
        <v>702.48</v>
      </c>
      <c r="M98">
        <v>-216721.96</v>
      </c>
      <c r="N98">
        <v>804941.61</v>
      </c>
      <c r="P98">
        <v>75108.72</v>
      </c>
      <c r="S98">
        <v>128200</v>
      </c>
      <c r="T98">
        <v>1500</v>
      </c>
      <c r="U98">
        <v>167603</v>
      </c>
      <c r="W98">
        <v>27669.31</v>
      </c>
      <c r="X98">
        <v>549.98</v>
      </c>
    </row>
    <row r="99" spans="1:24" x14ac:dyDescent="0.25">
      <c r="A99" t="s">
        <v>3077</v>
      </c>
      <c r="B99">
        <v>247956.17</v>
      </c>
      <c r="C99">
        <v>0</v>
      </c>
      <c r="D99">
        <v>23739.01</v>
      </c>
      <c r="E99">
        <v>3</v>
      </c>
      <c r="F99">
        <v>3949.46</v>
      </c>
      <c r="J99">
        <v>426.73</v>
      </c>
      <c r="M99">
        <v>-2269555.08</v>
      </c>
      <c r="N99">
        <v>2543552.06</v>
      </c>
      <c r="P99">
        <v>75108.72</v>
      </c>
      <c r="S99">
        <v>128200</v>
      </c>
      <c r="T99">
        <v>1500</v>
      </c>
      <c r="U99">
        <v>167603</v>
      </c>
      <c r="W99">
        <v>27669.31</v>
      </c>
      <c r="X99">
        <v>549.98</v>
      </c>
    </row>
    <row r="100" spans="1:24" x14ac:dyDescent="0.25">
      <c r="A100" t="s">
        <v>3078</v>
      </c>
      <c r="B100">
        <v>320567.63</v>
      </c>
      <c r="C100">
        <v>0</v>
      </c>
      <c r="D100">
        <v>26793.39</v>
      </c>
      <c r="E100">
        <v>51905.64</v>
      </c>
      <c r="F100">
        <v>135187.29999999999</v>
      </c>
      <c r="J100">
        <v>1307.48</v>
      </c>
      <c r="M100">
        <v>-1176848.45</v>
      </c>
      <c r="N100">
        <v>1708771</v>
      </c>
      <c r="P100">
        <v>75108.72</v>
      </c>
      <c r="S100">
        <v>128200</v>
      </c>
      <c r="T100">
        <v>1500</v>
      </c>
      <c r="U100">
        <v>167603</v>
      </c>
      <c r="W100">
        <v>27669.31</v>
      </c>
      <c r="X100">
        <v>549.98</v>
      </c>
    </row>
    <row r="101" spans="1:24" x14ac:dyDescent="0.25">
      <c r="A101" t="s">
        <v>3079</v>
      </c>
      <c r="B101">
        <v>115840.79</v>
      </c>
      <c r="C101">
        <v>0</v>
      </c>
      <c r="D101">
        <v>62057.919999999998</v>
      </c>
      <c r="E101">
        <v>59272.9</v>
      </c>
      <c r="F101">
        <v>-69938.960000000006</v>
      </c>
      <c r="J101">
        <v>1979.58</v>
      </c>
      <c r="M101">
        <v>-2102031.17</v>
      </c>
      <c r="N101">
        <v>2266060.31</v>
      </c>
      <c r="P101">
        <v>75108.72</v>
      </c>
      <c r="S101">
        <v>128200</v>
      </c>
      <c r="T101">
        <v>1500</v>
      </c>
      <c r="U101">
        <v>167603</v>
      </c>
      <c r="W101">
        <v>27669.31</v>
      </c>
      <c r="X101">
        <v>549.98</v>
      </c>
    </row>
    <row r="102" spans="1:24" x14ac:dyDescent="0.25">
      <c r="A102" t="s">
        <v>3080</v>
      </c>
      <c r="B102">
        <v>97187.07</v>
      </c>
      <c r="C102">
        <v>0</v>
      </c>
      <c r="D102">
        <v>11582.73</v>
      </c>
      <c r="E102">
        <v>4</v>
      </c>
      <c r="F102">
        <v>3511.76</v>
      </c>
      <c r="J102">
        <v>46.73</v>
      </c>
      <c r="M102">
        <v>-692972.73</v>
      </c>
      <c r="N102">
        <v>803987.63</v>
      </c>
      <c r="P102">
        <v>75108.72</v>
      </c>
      <c r="S102">
        <v>128200</v>
      </c>
      <c r="T102">
        <v>1500</v>
      </c>
      <c r="U102">
        <v>167603</v>
      </c>
      <c r="W102">
        <v>27669.31</v>
      </c>
      <c r="X102">
        <v>549.98</v>
      </c>
    </row>
    <row r="103" spans="1:24" x14ac:dyDescent="0.25">
      <c r="A103" t="s">
        <v>3081</v>
      </c>
      <c r="B103">
        <v>444108.44</v>
      </c>
      <c r="C103">
        <v>0</v>
      </c>
      <c r="D103">
        <v>34450.22</v>
      </c>
      <c r="E103">
        <v>60965.279999999999</v>
      </c>
      <c r="F103">
        <v>3243.74</v>
      </c>
      <c r="J103">
        <v>46.73</v>
      </c>
      <c r="M103">
        <v>-2440959.6</v>
      </c>
      <c r="N103">
        <v>2982456.62</v>
      </c>
      <c r="P103">
        <v>75108.72</v>
      </c>
      <c r="S103">
        <v>128200</v>
      </c>
      <c r="T103">
        <v>1500</v>
      </c>
      <c r="U103">
        <v>167603</v>
      </c>
      <c r="W103">
        <v>27669.31</v>
      </c>
      <c r="X103">
        <v>549.98</v>
      </c>
    </row>
    <row r="104" spans="1:24" x14ac:dyDescent="0.25">
      <c r="A104" t="s">
        <v>3082</v>
      </c>
      <c r="B104">
        <v>107906.49</v>
      </c>
      <c r="C104">
        <v>0</v>
      </c>
      <c r="D104">
        <v>22728.91</v>
      </c>
      <c r="E104">
        <v>5</v>
      </c>
      <c r="F104">
        <v>200205.76</v>
      </c>
      <c r="J104">
        <v>141.16999999999999</v>
      </c>
      <c r="M104">
        <v>-1736504.39</v>
      </c>
      <c r="N104">
        <v>2096504</v>
      </c>
      <c r="P104">
        <v>115767.83</v>
      </c>
      <c r="S104">
        <v>128200</v>
      </c>
      <c r="T104">
        <v>1500</v>
      </c>
      <c r="U104">
        <v>179814</v>
      </c>
      <c r="W104">
        <v>76806.87</v>
      </c>
      <c r="X104">
        <v>3361.58</v>
      </c>
    </row>
    <row r="105" spans="1:24" x14ac:dyDescent="0.25">
      <c r="A105" t="s">
        <v>3083</v>
      </c>
      <c r="B105">
        <v>84520.6</v>
      </c>
      <c r="C105">
        <v>0</v>
      </c>
      <c r="D105">
        <v>55245.91</v>
      </c>
      <c r="E105">
        <v>256991.09</v>
      </c>
      <c r="F105">
        <v>118426.54</v>
      </c>
      <c r="J105">
        <v>101994.95</v>
      </c>
      <c r="M105">
        <v>-3937947.74</v>
      </c>
      <c r="N105">
        <v>4349913</v>
      </c>
      <c r="P105">
        <v>75108.72</v>
      </c>
      <c r="S105">
        <v>128200</v>
      </c>
      <c r="T105">
        <v>1500</v>
      </c>
      <c r="U105">
        <v>167603</v>
      </c>
      <c r="W105">
        <v>27669.31</v>
      </c>
      <c r="X105">
        <v>549.98</v>
      </c>
    </row>
    <row r="106" spans="1:24" x14ac:dyDescent="0.25">
      <c r="A106" t="s">
        <v>3084</v>
      </c>
      <c r="B106">
        <v>312503.73</v>
      </c>
      <c r="C106">
        <v>0</v>
      </c>
      <c r="D106">
        <v>75068.69</v>
      </c>
      <c r="E106">
        <v>201167.33</v>
      </c>
      <c r="F106">
        <v>4386.76</v>
      </c>
      <c r="J106">
        <v>46.73</v>
      </c>
      <c r="M106">
        <v>-758552.19</v>
      </c>
      <c r="N106">
        <v>1350408.04</v>
      </c>
      <c r="P106">
        <v>75108.72</v>
      </c>
      <c r="S106">
        <v>128200</v>
      </c>
      <c r="T106">
        <v>1500</v>
      </c>
      <c r="U106">
        <v>167603</v>
      </c>
      <c r="W106">
        <v>27669.31</v>
      </c>
      <c r="X106">
        <v>549.98</v>
      </c>
    </row>
    <row r="107" spans="1:24" x14ac:dyDescent="0.25">
      <c r="A107" t="s">
        <v>3167</v>
      </c>
      <c r="B107">
        <v>227570.07</v>
      </c>
      <c r="C107">
        <v>0</v>
      </c>
      <c r="D107">
        <v>26906.47</v>
      </c>
      <c r="E107">
        <v>38647.35</v>
      </c>
      <c r="F107">
        <v>17576.36</v>
      </c>
      <c r="J107">
        <v>369.93</v>
      </c>
      <c r="M107">
        <v>-2080594.44</v>
      </c>
      <c r="N107">
        <v>2389700.83</v>
      </c>
      <c r="P107">
        <v>75108.72</v>
      </c>
      <c r="S107">
        <v>128200</v>
      </c>
      <c r="T107">
        <v>1500</v>
      </c>
      <c r="U107">
        <v>167603</v>
      </c>
      <c r="W107">
        <v>27669.31</v>
      </c>
      <c r="X107">
        <v>549.98</v>
      </c>
    </row>
    <row r="108" spans="1:24" x14ac:dyDescent="0.25">
      <c r="A108" t="s">
        <v>3168</v>
      </c>
      <c r="B108">
        <v>248692.65</v>
      </c>
      <c r="C108">
        <v>0</v>
      </c>
      <c r="D108">
        <v>37472.839999999997</v>
      </c>
      <c r="E108">
        <v>114554.62</v>
      </c>
      <c r="F108">
        <v>475.02</v>
      </c>
      <c r="J108">
        <v>46.73</v>
      </c>
      <c r="M108">
        <v>-4985665.6399999997</v>
      </c>
      <c r="N108">
        <v>5385590.1100000003</v>
      </c>
      <c r="P108">
        <v>75108.72</v>
      </c>
      <c r="S108">
        <v>128200</v>
      </c>
      <c r="T108">
        <v>1500</v>
      </c>
      <c r="U108">
        <v>167603</v>
      </c>
      <c r="W108">
        <v>27669.31</v>
      </c>
      <c r="X108">
        <v>549.98</v>
      </c>
    </row>
    <row r="109" spans="1:24" x14ac:dyDescent="0.25">
      <c r="A109" t="s">
        <v>3085</v>
      </c>
      <c r="B109">
        <v>470869.57</v>
      </c>
      <c r="D109">
        <v>61095.199999999997</v>
      </c>
      <c r="E109">
        <v>147485.82</v>
      </c>
      <c r="F109">
        <v>6227.05</v>
      </c>
      <c r="J109">
        <v>0</v>
      </c>
      <c r="M109">
        <v>-1275633.1000000001</v>
      </c>
      <c r="N109">
        <v>1851650.31</v>
      </c>
      <c r="P109">
        <v>213249.36</v>
      </c>
      <c r="S109">
        <v>107640</v>
      </c>
      <c r="T109">
        <v>1500</v>
      </c>
      <c r="U109">
        <v>142484</v>
      </c>
      <c r="W109">
        <v>29350.59</v>
      </c>
      <c r="X109">
        <v>4096.84</v>
      </c>
    </row>
    <row r="110" spans="1:24" x14ac:dyDescent="0.25">
      <c r="A110" t="s">
        <v>3086</v>
      </c>
      <c r="B110">
        <v>384324.45</v>
      </c>
      <c r="C110">
        <v>0</v>
      </c>
      <c r="D110">
        <v>27861.65</v>
      </c>
      <c r="E110">
        <v>492389.4</v>
      </c>
      <c r="F110">
        <v>660798.43000000005</v>
      </c>
      <c r="J110">
        <v>0</v>
      </c>
      <c r="M110">
        <v>88761.600000000006</v>
      </c>
      <c r="N110">
        <v>1448584.45</v>
      </c>
      <c r="P110">
        <v>192067.86</v>
      </c>
      <c r="S110">
        <v>156650</v>
      </c>
      <c r="T110">
        <v>3000</v>
      </c>
      <c r="U110">
        <v>195869</v>
      </c>
      <c r="W110">
        <v>27559.07</v>
      </c>
      <c r="X110">
        <v>33786.910000000003</v>
      </c>
    </row>
    <row r="111" spans="1:24" x14ac:dyDescent="0.25">
      <c r="A111" t="s">
        <v>3087</v>
      </c>
      <c r="B111">
        <v>328084.90000000002</v>
      </c>
      <c r="D111">
        <v>30858.9</v>
      </c>
      <c r="E111">
        <v>224491.88</v>
      </c>
      <c r="F111">
        <v>70933.42</v>
      </c>
      <c r="J111">
        <v>563.21</v>
      </c>
      <c r="M111">
        <v>-1655768.67</v>
      </c>
      <c r="N111">
        <v>2294612.94</v>
      </c>
      <c r="P111">
        <v>237289.43</v>
      </c>
      <c r="R111">
        <v>131.47</v>
      </c>
      <c r="S111">
        <v>165790</v>
      </c>
      <c r="T111">
        <v>1500</v>
      </c>
      <c r="U111">
        <v>214707</v>
      </c>
      <c r="W111">
        <v>89463.45</v>
      </c>
      <c r="X111">
        <v>14726.33</v>
      </c>
    </row>
    <row r="112" spans="1:24" x14ac:dyDescent="0.25">
      <c r="A112" t="s">
        <v>3088</v>
      </c>
      <c r="B112">
        <v>19301.04</v>
      </c>
      <c r="C112">
        <v>0</v>
      </c>
      <c r="D112">
        <v>23551.58</v>
      </c>
      <c r="E112">
        <v>19878.22</v>
      </c>
      <c r="F112">
        <v>29365.06</v>
      </c>
      <c r="J112">
        <v>785.22</v>
      </c>
      <c r="M112">
        <v>-1663487.46</v>
      </c>
      <c r="N112">
        <v>1767292.42</v>
      </c>
      <c r="P112">
        <v>132115.24</v>
      </c>
      <c r="R112">
        <v>394.19</v>
      </c>
      <c r="S112">
        <v>186980</v>
      </c>
      <c r="T112">
        <v>2000</v>
      </c>
      <c r="U112">
        <v>217835</v>
      </c>
      <c r="W112">
        <v>47170.96</v>
      </c>
      <c r="X112">
        <v>3315.25</v>
      </c>
    </row>
    <row r="113" spans="1:24" x14ac:dyDescent="0.25">
      <c r="A113" t="s">
        <v>3089</v>
      </c>
      <c r="B113">
        <v>250947.36</v>
      </c>
      <c r="C113">
        <v>0</v>
      </c>
      <c r="D113">
        <v>3857.72</v>
      </c>
      <c r="E113">
        <v>562968.01</v>
      </c>
      <c r="F113">
        <v>53753.59</v>
      </c>
      <c r="J113">
        <v>0</v>
      </c>
      <c r="M113">
        <v>-976750.96</v>
      </c>
      <c r="N113">
        <v>1775492.61</v>
      </c>
      <c r="P113">
        <v>257914.5</v>
      </c>
      <c r="S113">
        <v>161450</v>
      </c>
      <c r="T113">
        <v>3000</v>
      </c>
      <c r="U113">
        <v>217228</v>
      </c>
      <c r="W113">
        <v>50026.15</v>
      </c>
      <c r="X113">
        <v>13162.82</v>
      </c>
    </row>
    <row r="114" spans="1:24" x14ac:dyDescent="0.25">
      <c r="A114" t="s">
        <v>3169</v>
      </c>
      <c r="B114">
        <v>465098.08</v>
      </c>
      <c r="C114">
        <v>19200</v>
      </c>
      <c r="D114">
        <v>20118.59</v>
      </c>
      <c r="E114">
        <v>153325.04999999999</v>
      </c>
      <c r="F114">
        <v>47016.15</v>
      </c>
      <c r="J114">
        <v>-2205</v>
      </c>
      <c r="M114">
        <v>-1796129.5</v>
      </c>
      <c r="N114">
        <v>2441491.2400000002</v>
      </c>
      <c r="P114">
        <v>212673.63</v>
      </c>
      <c r="S114">
        <v>143620</v>
      </c>
      <c r="T114">
        <v>1500</v>
      </c>
      <c r="U114">
        <v>174540</v>
      </c>
      <c r="W114">
        <v>82995.5</v>
      </c>
      <c r="X114">
        <v>5194.5</v>
      </c>
    </row>
    <row r="115" spans="1:24" x14ac:dyDescent="0.25">
      <c r="A115" t="s">
        <v>3090</v>
      </c>
      <c r="B115">
        <v>818226.95</v>
      </c>
      <c r="C115">
        <v>0</v>
      </c>
      <c r="D115">
        <v>58433.25</v>
      </c>
      <c r="E115">
        <v>77358.5</v>
      </c>
      <c r="F115">
        <v>142386.28</v>
      </c>
      <c r="J115">
        <v>60037.38</v>
      </c>
      <c r="M115">
        <v>-909797.79</v>
      </c>
      <c r="N115">
        <v>1753510.53</v>
      </c>
      <c r="P115">
        <v>331367.62</v>
      </c>
      <c r="S115">
        <v>260740</v>
      </c>
      <c r="U115">
        <v>334886</v>
      </c>
      <c r="W115">
        <v>29363.54</v>
      </c>
      <c r="X115">
        <v>5683.22</v>
      </c>
    </row>
    <row r="116" spans="1:24" x14ac:dyDescent="0.25">
      <c r="A116" t="s">
        <v>3091</v>
      </c>
      <c r="B116">
        <v>878134.36</v>
      </c>
      <c r="C116">
        <v>0</v>
      </c>
      <c r="D116">
        <v>94662.36</v>
      </c>
      <c r="E116">
        <v>120443.1</v>
      </c>
      <c r="F116">
        <v>60954.55</v>
      </c>
      <c r="J116">
        <v>770.93</v>
      </c>
      <c r="M116">
        <v>-1655821.76</v>
      </c>
      <c r="N116">
        <v>2570940.36</v>
      </c>
      <c r="P116">
        <v>430762.74</v>
      </c>
      <c r="S116">
        <v>176200</v>
      </c>
      <c r="U116">
        <v>285918</v>
      </c>
      <c r="W116">
        <v>78009.67</v>
      </c>
      <c r="X116">
        <v>4730.2299999999996</v>
      </c>
    </row>
    <row r="117" spans="1:24" x14ac:dyDescent="0.25">
      <c r="A117" t="s">
        <v>3092</v>
      </c>
      <c r="B117">
        <v>682037.89</v>
      </c>
      <c r="C117">
        <v>0</v>
      </c>
      <c r="D117">
        <v>23898.99</v>
      </c>
      <c r="E117">
        <v>963667.45</v>
      </c>
      <c r="F117">
        <v>146233.46</v>
      </c>
      <c r="J117">
        <v>0</v>
      </c>
      <c r="M117">
        <v>-587962.07999999996</v>
      </c>
      <c r="N117">
        <v>2193906.69</v>
      </c>
      <c r="P117">
        <v>351605.98</v>
      </c>
      <c r="S117">
        <v>246180</v>
      </c>
      <c r="U117">
        <v>321154</v>
      </c>
      <c r="V117">
        <v>960</v>
      </c>
      <c r="W117">
        <v>42916.2</v>
      </c>
      <c r="X117">
        <v>19075.099999999999</v>
      </c>
    </row>
    <row r="118" spans="1:24" x14ac:dyDescent="0.25">
      <c r="A118" t="s">
        <v>3093</v>
      </c>
      <c r="B118">
        <v>466144.13</v>
      </c>
      <c r="C118">
        <v>0</v>
      </c>
      <c r="D118">
        <v>52572.49</v>
      </c>
      <c r="E118">
        <v>269445.56</v>
      </c>
      <c r="F118">
        <v>86005.35</v>
      </c>
      <c r="J118">
        <v>0</v>
      </c>
      <c r="M118">
        <v>-1387037.34</v>
      </c>
      <c r="N118">
        <v>2140701.11</v>
      </c>
      <c r="P118">
        <v>191594.85</v>
      </c>
      <c r="S118">
        <v>75940</v>
      </c>
      <c r="U118">
        <v>111282</v>
      </c>
      <c r="W118">
        <v>23481.09</v>
      </c>
      <c r="X118">
        <v>12268</v>
      </c>
    </row>
    <row r="119" spans="1:24" x14ac:dyDescent="0.25">
      <c r="A119" t="s">
        <v>3094</v>
      </c>
      <c r="B119">
        <v>772893.38</v>
      </c>
      <c r="C119">
        <v>0</v>
      </c>
      <c r="D119">
        <v>11506.01</v>
      </c>
      <c r="E119">
        <v>191486.86</v>
      </c>
      <c r="F119">
        <v>167912.78</v>
      </c>
      <c r="J119">
        <v>0</v>
      </c>
      <c r="M119">
        <v>-1958776.25</v>
      </c>
      <c r="N119">
        <v>2916966.34</v>
      </c>
      <c r="P119">
        <v>321162.51</v>
      </c>
      <c r="S119">
        <v>297460</v>
      </c>
      <c r="U119">
        <v>368752</v>
      </c>
      <c r="W119">
        <v>44862.65</v>
      </c>
      <c r="X119">
        <v>19198.919999999998</v>
      </c>
    </row>
    <row r="120" spans="1:24" x14ac:dyDescent="0.25">
      <c r="A120" t="s">
        <v>3095</v>
      </c>
      <c r="B120">
        <v>847752.45</v>
      </c>
      <c r="C120">
        <v>0</v>
      </c>
      <c r="D120">
        <v>19875.22</v>
      </c>
      <c r="E120">
        <v>2081542</v>
      </c>
      <c r="F120">
        <v>617015.44999999995</v>
      </c>
      <c r="J120">
        <v>430</v>
      </c>
      <c r="M120">
        <v>2155597.7799999998</v>
      </c>
      <c r="N120">
        <v>1273796.02</v>
      </c>
      <c r="P120">
        <v>295756.82</v>
      </c>
      <c r="S120">
        <v>128340</v>
      </c>
      <c r="U120">
        <v>196914</v>
      </c>
      <c r="W120">
        <v>59738.48</v>
      </c>
      <c r="X120">
        <v>31083.02</v>
      </c>
    </row>
    <row r="121" spans="1:24" x14ac:dyDescent="0.25">
      <c r="A121" t="s">
        <v>3096</v>
      </c>
      <c r="B121">
        <v>929657.47</v>
      </c>
      <c r="C121">
        <v>0</v>
      </c>
      <c r="D121">
        <v>60561.85</v>
      </c>
      <c r="E121">
        <v>940120.9</v>
      </c>
      <c r="F121">
        <v>217932.24</v>
      </c>
      <c r="J121">
        <v>0</v>
      </c>
      <c r="M121">
        <v>424340.41</v>
      </c>
      <c r="N121">
        <v>1503797.2</v>
      </c>
      <c r="P121">
        <v>392085.67</v>
      </c>
      <c r="S121">
        <v>257650</v>
      </c>
      <c r="U121">
        <v>346949.74</v>
      </c>
      <c r="W121">
        <v>48457.36</v>
      </c>
      <c r="X121">
        <v>10156.219999999999</v>
      </c>
    </row>
    <row r="122" spans="1:24" x14ac:dyDescent="0.25">
      <c r="A122" t="s">
        <v>3097</v>
      </c>
      <c r="B122">
        <v>901430.45</v>
      </c>
      <c r="C122">
        <v>0</v>
      </c>
      <c r="D122">
        <v>37180.28</v>
      </c>
      <c r="E122">
        <v>370398.33</v>
      </c>
      <c r="F122">
        <v>102289.72</v>
      </c>
      <c r="J122">
        <v>0</v>
      </c>
      <c r="M122">
        <v>-332497.03999999998</v>
      </c>
      <c r="N122">
        <v>1567499.51</v>
      </c>
      <c r="P122">
        <v>279271.05</v>
      </c>
      <c r="S122">
        <v>214380</v>
      </c>
      <c r="U122">
        <v>269643</v>
      </c>
      <c r="W122">
        <v>29904.74</v>
      </c>
      <c r="X122">
        <v>7802</v>
      </c>
    </row>
    <row r="123" spans="1:24" x14ac:dyDescent="0.25">
      <c r="A123" t="s">
        <v>3173</v>
      </c>
      <c r="B123">
        <v>467384.43</v>
      </c>
      <c r="C123">
        <v>0</v>
      </c>
      <c r="D123">
        <v>27496.85</v>
      </c>
      <c r="E123">
        <v>403242.8</v>
      </c>
      <c r="F123">
        <v>100366.54</v>
      </c>
      <c r="J123">
        <v>444</v>
      </c>
      <c r="M123">
        <v>-1655732.67</v>
      </c>
      <c r="N123">
        <v>2486417.9700000002</v>
      </c>
      <c r="P123">
        <v>247129.08</v>
      </c>
      <c r="S123">
        <v>151810</v>
      </c>
      <c r="U123">
        <v>202252</v>
      </c>
      <c r="W123">
        <v>30628.39</v>
      </c>
      <c r="X123">
        <v>14384.37</v>
      </c>
    </row>
    <row r="124" spans="1:24" x14ac:dyDescent="0.25">
      <c r="A124" t="s">
        <v>3174</v>
      </c>
      <c r="B124">
        <v>800917.1</v>
      </c>
      <c r="C124">
        <v>0</v>
      </c>
      <c r="D124">
        <v>20594.330000000002</v>
      </c>
      <c r="E124">
        <v>202227.76</v>
      </c>
      <c r="F124">
        <v>556399.44999999995</v>
      </c>
      <c r="J124">
        <v>207.74</v>
      </c>
      <c r="M124">
        <v>-1203261.8500000001</v>
      </c>
      <c r="N124">
        <v>2517902.33</v>
      </c>
      <c r="P124">
        <v>272486.84000000003</v>
      </c>
      <c r="Q124">
        <v>156000</v>
      </c>
      <c r="S124">
        <v>101700</v>
      </c>
      <c r="U124">
        <v>162381</v>
      </c>
      <c r="W124">
        <v>71071.72</v>
      </c>
      <c r="X124">
        <v>23681.200000000001</v>
      </c>
    </row>
    <row r="125" spans="1:24" x14ac:dyDescent="0.25">
      <c r="A125" t="s">
        <v>3098</v>
      </c>
      <c r="B125">
        <v>938155.3</v>
      </c>
      <c r="C125">
        <v>0</v>
      </c>
      <c r="D125">
        <v>56339.79</v>
      </c>
      <c r="E125">
        <v>13275.33</v>
      </c>
      <c r="F125">
        <v>59290.99</v>
      </c>
      <c r="M125">
        <v>-1392520.58</v>
      </c>
      <c r="N125">
        <v>2171633.4300000002</v>
      </c>
      <c r="P125">
        <v>373676.56</v>
      </c>
      <c r="U125">
        <v>48483</v>
      </c>
      <c r="W125">
        <v>32035.56</v>
      </c>
      <c r="X125">
        <v>2084.44</v>
      </c>
    </row>
    <row r="126" spans="1:24" x14ac:dyDescent="0.25">
      <c r="A126" t="s">
        <v>3099</v>
      </c>
      <c r="B126">
        <v>604967.92000000004</v>
      </c>
      <c r="C126">
        <v>0</v>
      </c>
      <c r="D126">
        <v>145676.76999999999</v>
      </c>
      <c r="E126">
        <v>8</v>
      </c>
      <c r="F126">
        <v>171467.85</v>
      </c>
      <c r="J126">
        <v>150.1</v>
      </c>
      <c r="M126">
        <v>-1537870.25</v>
      </c>
      <c r="N126">
        <v>1977387.82</v>
      </c>
      <c r="P126">
        <v>574072.61</v>
      </c>
      <c r="U126">
        <v>53567</v>
      </c>
      <c r="W126">
        <v>28493.86</v>
      </c>
      <c r="X126">
        <v>7346.38</v>
      </c>
    </row>
    <row r="127" spans="1:24" x14ac:dyDescent="0.25">
      <c r="A127" t="s">
        <v>3100</v>
      </c>
      <c r="B127">
        <v>442671.22</v>
      </c>
      <c r="C127">
        <v>0</v>
      </c>
      <c r="D127">
        <v>35961.019999999997</v>
      </c>
      <c r="E127">
        <v>117535.4</v>
      </c>
      <c r="F127">
        <v>94632.33</v>
      </c>
      <c r="J127">
        <v>1987.75</v>
      </c>
      <c r="M127">
        <v>-1415371.96</v>
      </c>
      <c r="N127">
        <v>1774116.27</v>
      </c>
      <c r="P127">
        <v>348986.29</v>
      </c>
      <c r="U127">
        <v>33282</v>
      </c>
      <c r="W127">
        <v>31200.27</v>
      </c>
      <c r="X127">
        <v>4531.1099999999997</v>
      </c>
    </row>
    <row r="128" spans="1:24" x14ac:dyDescent="0.25">
      <c r="A128" t="s">
        <v>3101</v>
      </c>
      <c r="B128">
        <v>1330681.1499999999</v>
      </c>
      <c r="C128">
        <v>0</v>
      </c>
      <c r="D128">
        <v>148910.24</v>
      </c>
      <c r="E128">
        <v>84878.76</v>
      </c>
      <c r="F128">
        <v>98702.63</v>
      </c>
      <c r="J128">
        <v>844</v>
      </c>
      <c r="M128">
        <v>-607514.43999999994</v>
      </c>
      <c r="N128">
        <v>1942485.74</v>
      </c>
      <c r="P128">
        <v>422886.54</v>
      </c>
      <c r="U128">
        <v>26610</v>
      </c>
      <c r="W128">
        <v>81354.649999999994</v>
      </c>
      <c r="X128">
        <v>5764.41</v>
      </c>
    </row>
    <row r="129" spans="1:24" x14ac:dyDescent="0.25">
      <c r="A129" t="s">
        <v>3102</v>
      </c>
      <c r="B129">
        <v>1326704.8799999999</v>
      </c>
      <c r="C129">
        <v>0</v>
      </c>
      <c r="D129">
        <v>50872.68</v>
      </c>
      <c r="E129">
        <v>120392.4</v>
      </c>
      <c r="F129">
        <v>347791.19</v>
      </c>
      <c r="M129">
        <v>-1109080.07</v>
      </c>
      <c r="N129">
        <v>2436322.09</v>
      </c>
      <c r="P129">
        <v>629981.69999999995</v>
      </c>
      <c r="U129">
        <v>60739</v>
      </c>
      <c r="W129">
        <v>60176.85</v>
      </c>
      <c r="X129">
        <v>12321.72</v>
      </c>
    </row>
    <row r="130" spans="1:24" x14ac:dyDescent="0.25">
      <c r="A130" t="s">
        <v>3103</v>
      </c>
      <c r="B130">
        <v>414529.78</v>
      </c>
      <c r="C130">
        <v>0</v>
      </c>
      <c r="D130">
        <v>86173.3</v>
      </c>
      <c r="E130">
        <v>170510.92</v>
      </c>
      <c r="F130">
        <v>88472.39</v>
      </c>
      <c r="J130">
        <v>440</v>
      </c>
      <c r="M130">
        <v>-1233716.8700000001</v>
      </c>
      <c r="N130">
        <v>1752442.7</v>
      </c>
      <c r="P130">
        <v>326843.48</v>
      </c>
      <c r="U130">
        <v>33785</v>
      </c>
      <c r="W130">
        <v>48684.03</v>
      </c>
      <c r="X130">
        <v>12853.89</v>
      </c>
    </row>
    <row r="131" spans="1:24" x14ac:dyDescent="0.25">
      <c r="A131" t="s">
        <v>3104</v>
      </c>
      <c r="B131">
        <v>561487.21</v>
      </c>
      <c r="C131">
        <v>0</v>
      </c>
      <c r="D131">
        <v>74159.42</v>
      </c>
      <c r="E131">
        <v>183364.31</v>
      </c>
      <c r="F131">
        <v>71841.55</v>
      </c>
      <c r="J131">
        <v>220</v>
      </c>
      <c r="M131">
        <v>-2086934.38</v>
      </c>
      <c r="N131">
        <v>2586652.75</v>
      </c>
      <c r="P131">
        <v>461987.17</v>
      </c>
      <c r="U131">
        <v>46157</v>
      </c>
      <c r="W131">
        <v>23939.19</v>
      </c>
      <c r="X131">
        <v>6681.86</v>
      </c>
    </row>
    <row r="132" spans="1:24" x14ac:dyDescent="0.25">
      <c r="A132" t="s">
        <v>3105</v>
      </c>
      <c r="B132">
        <v>886549.02</v>
      </c>
      <c r="C132">
        <v>0</v>
      </c>
      <c r="D132">
        <v>190670.58</v>
      </c>
      <c r="E132">
        <v>13008.59</v>
      </c>
      <c r="F132">
        <v>151129.34</v>
      </c>
      <c r="J132">
        <v>220</v>
      </c>
      <c r="M132">
        <v>-1044038.62</v>
      </c>
      <c r="N132">
        <v>1898238.82</v>
      </c>
      <c r="P132">
        <v>502177.54</v>
      </c>
      <c r="U132">
        <v>57646</v>
      </c>
      <c r="W132">
        <v>52816.15</v>
      </c>
      <c r="X132">
        <v>4778.0600000000004</v>
      </c>
    </row>
    <row r="133" spans="1:24" x14ac:dyDescent="0.25">
      <c r="A133" t="s">
        <v>3106</v>
      </c>
      <c r="B133">
        <v>1042845.19</v>
      </c>
      <c r="C133">
        <v>0</v>
      </c>
      <c r="D133">
        <v>65750.28</v>
      </c>
      <c r="E133">
        <v>169121.04</v>
      </c>
      <c r="F133">
        <v>113601.29</v>
      </c>
      <c r="M133">
        <v>-1719795.39</v>
      </c>
      <c r="N133">
        <v>2434424.27</v>
      </c>
      <c r="P133">
        <v>772135.75</v>
      </c>
      <c r="U133">
        <v>35214</v>
      </c>
      <c r="W133">
        <v>29466.28</v>
      </c>
      <c r="X133">
        <v>13337.47</v>
      </c>
    </row>
    <row r="134" spans="1:24" x14ac:dyDescent="0.25">
      <c r="A134" t="s">
        <v>3107</v>
      </c>
      <c r="B134">
        <v>628943.97</v>
      </c>
      <c r="C134">
        <v>0</v>
      </c>
      <c r="D134">
        <v>62772.69</v>
      </c>
      <c r="E134">
        <v>265377.75</v>
      </c>
      <c r="F134">
        <v>19737.32</v>
      </c>
      <c r="J134">
        <v>0</v>
      </c>
      <c r="M134">
        <v>-1658626.46</v>
      </c>
      <c r="N134">
        <v>2150215.54</v>
      </c>
      <c r="P134">
        <v>672752.33</v>
      </c>
      <c r="U134">
        <v>71268</v>
      </c>
      <c r="W134">
        <v>108152.56</v>
      </c>
      <c r="X134">
        <v>8089.12</v>
      </c>
    </row>
    <row r="135" spans="1:24" x14ac:dyDescent="0.25">
      <c r="A135" t="s">
        <v>3170</v>
      </c>
      <c r="B135">
        <v>588105.6</v>
      </c>
      <c r="C135">
        <v>0</v>
      </c>
      <c r="D135">
        <v>2704.28</v>
      </c>
      <c r="E135">
        <v>126097.74</v>
      </c>
      <c r="F135">
        <v>51090.31</v>
      </c>
      <c r="J135">
        <v>220</v>
      </c>
      <c r="M135">
        <v>-1186217.42</v>
      </c>
      <c r="N135">
        <v>1699412.19</v>
      </c>
      <c r="P135">
        <v>316974.13</v>
      </c>
      <c r="U135">
        <v>20347</v>
      </c>
      <c r="W135">
        <v>38406.81</v>
      </c>
      <c r="X135">
        <v>3637.16</v>
      </c>
    </row>
    <row r="136" spans="1:24" x14ac:dyDescent="0.25">
      <c r="A136" t="s">
        <v>3108</v>
      </c>
      <c r="B136">
        <v>877124.38</v>
      </c>
      <c r="C136">
        <v>0</v>
      </c>
      <c r="D136">
        <v>115016.02</v>
      </c>
      <c r="E136">
        <v>694891.1</v>
      </c>
      <c r="F136">
        <v>709477.58</v>
      </c>
      <c r="J136">
        <v>99006.8</v>
      </c>
      <c r="L136">
        <v>-1077115.68</v>
      </c>
      <c r="N136">
        <v>3628521.74</v>
      </c>
      <c r="P136">
        <v>514200.67</v>
      </c>
      <c r="S136">
        <v>472624</v>
      </c>
      <c r="T136">
        <v>10500</v>
      </c>
      <c r="U136">
        <v>556819</v>
      </c>
      <c r="W136">
        <v>667028.74</v>
      </c>
      <c r="X136">
        <v>20230.71</v>
      </c>
    </row>
    <row r="137" spans="1:24" x14ac:dyDescent="0.25">
      <c r="A137" t="s">
        <v>3109</v>
      </c>
      <c r="B137">
        <v>251886.3</v>
      </c>
      <c r="C137">
        <v>0</v>
      </c>
      <c r="D137">
        <v>75723.42</v>
      </c>
      <c r="E137">
        <v>1179508.46</v>
      </c>
      <c r="F137">
        <v>402211.7</v>
      </c>
      <c r="J137">
        <v>114050</v>
      </c>
      <c r="L137">
        <v>1516554.98</v>
      </c>
      <c r="N137">
        <v>365872.84</v>
      </c>
      <c r="P137">
        <v>330664.02</v>
      </c>
      <c r="S137">
        <v>175031.5</v>
      </c>
      <c r="T137">
        <v>1500</v>
      </c>
      <c r="U137">
        <v>212471.5</v>
      </c>
      <c r="W137">
        <v>345848.72</v>
      </c>
      <c r="X137">
        <v>22360.74</v>
      </c>
    </row>
    <row r="138" spans="1:24" x14ac:dyDescent="0.25">
      <c r="A138" t="s">
        <v>3110</v>
      </c>
      <c r="B138">
        <v>400124.51</v>
      </c>
      <c r="C138">
        <v>0</v>
      </c>
      <c r="D138">
        <v>194151.58</v>
      </c>
      <c r="E138">
        <v>80208.14</v>
      </c>
      <c r="F138">
        <v>59647.199999999997</v>
      </c>
      <c r="J138">
        <v>205384</v>
      </c>
      <c r="L138">
        <v>-1519592.63</v>
      </c>
      <c r="N138">
        <v>2122751.4700000002</v>
      </c>
      <c r="P138">
        <v>307944.45</v>
      </c>
      <c r="S138">
        <v>211137.5</v>
      </c>
      <c r="T138">
        <v>3000</v>
      </c>
      <c r="U138">
        <v>276696.5</v>
      </c>
      <c r="W138">
        <v>314802.52</v>
      </c>
      <c r="X138">
        <v>2844.34</v>
      </c>
    </row>
    <row r="139" spans="1:24" x14ac:dyDescent="0.25">
      <c r="A139" t="s">
        <v>3111</v>
      </c>
      <c r="B139">
        <v>742965.43</v>
      </c>
      <c r="C139">
        <v>0</v>
      </c>
      <c r="D139">
        <v>118380.14</v>
      </c>
      <c r="E139">
        <v>1829783.91</v>
      </c>
      <c r="F139">
        <v>183741.57</v>
      </c>
      <c r="J139">
        <v>165000</v>
      </c>
      <c r="L139">
        <v>2028064.37</v>
      </c>
      <c r="N139">
        <v>765116.2</v>
      </c>
      <c r="P139">
        <v>292102.78000000003</v>
      </c>
      <c r="S139">
        <v>207893</v>
      </c>
      <c r="T139">
        <v>1500</v>
      </c>
      <c r="U139">
        <v>260366</v>
      </c>
      <c r="W139">
        <v>295942.69</v>
      </c>
      <c r="X139">
        <v>22994.11</v>
      </c>
    </row>
    <row r="140" spans="1:24" x14ac:dyDescent="0.25">
      <c r="A140" t="s">
        <v>3112</v>
      </c>
      <c r="B140">
        <v>278826.37</v>
      </c>
      <c r="C140">
        <v>0</v>
      </c>
      <c r="D140">
        <v>98072.85</v>
      </c>
      <c r="E140">
        <v>62441.06</v>
      </c>
      <c r="F140">
        <v>693429.33</v>
      </c>
      <c r="J140">
        <v>-15160</v>
      </c>
      <c r="L140">
        <v>-1975188.72</v>
      </c>
      <c r="N140">
        <v>3234091.19</v>
      </c>
      <c r="P140">
        <v>353549.67</v>
      </c>
      <c r="S140">
        <v>121509.5</v>
      </c>
      <c r="T140">
        <v>1500</v>
      </c>
      <c r="U140">
        <v>164355.5</v>
      </c>
      <c r="W140">
        <v>393700.59</v>
      </c>
      <c r="X140">
        <v>24163.439999999999</v>
      </c>
    </row>
    <row r="141" spans="1:24" x14ac:dyDescent="0.25">
      <c r="A141" t="s">
        <v>3113</v>
      </c>
      <c r="B141">
        <v>115914.52</v>
      </c>
      <c r="C141">
        <v>9800</v>
      </c>
      <c r="D141">
        <v>135302.48000000001</v>
      </c>
      <c r="E141">
        <v>404423.04</v>
      </c>
      <c r="F141">
        <v>74368.960000000006</v>
      </c>
      <c r="L141">
        <v>-1020153.28</v>
      </c>
      <c r="N141">
        <v>1809525.85</v>
      </c>
      <c r="P141">
        <v>379511.99</v>
      </c>
      <c r="S141">
        <v>150765</v>
      </c>
      <c r="T141">
        <v>1500</v>
      </c>
      <c r="U141">
        <v>177108</v>
      </c>
      <c r="W141">
        <v>380922.01</v>
      </c>
      <c r="X141">
        <v>10748.05</v>
      </c>
    </row>
    <row r="142" spans="1:24" x14ac:dyDescent="0.25">
      <c r="A142" t="s">
        <v>3114</v>
      </c>
      <c r="B142">
        <v>252931.75</v>
      </c>
      <c r="C142">
        <v>0</v>
      </c>
      <c r="D142">
        <v>152269.22</v>
      </c>
      <c r="E142">
        <v>913055.14</v>
      </c>
      <c r="F142">
        <v>786557.75</v>
      </c>
      <c r="J142">
        <v>13678</v>
      </c>
      <c r="L142">
        <v>1154674.74</v>
      </c>
      <c r="N142">
        <v>1034850.95</v>
      </c>
      <c r="P142">
        <v>383278.87</v>
      </c>
      <c r="S142">
        <v>158270</v>
      </c>
      <c r="T142">
        <v>1500</v>
      </c>
      <c r="U142">
        <v>227250</v>
      </c>
      <c r="W142">
        <v>384757.46</v>
      </c>
      <c r="X142">
        <v>13446.24</v>
      </c>
    </row>
    <row r="143" spans="1:24" x14ac:dyDescent="0.25">
      <c r="A143" t="s">
        <v>3115</v>
      </c>
      <c r="B143">
        <v>410357.99</v>
      </c>
      <c r="C143">
        <v>0</v>
      </c>
      <c r="D143">
        <v>79965.440000000002</v>
      </c>
      <c r="E143">
        <v>109610.69</v>
      </c>
      <c r="F143">
        <v>37595.379999999997</v>
      </c>
      <c r="J143">
        <v>48304.9</v>
      </c>
      <c r="L143">
        <v>-1184545.1399999999</v>
      </c>
      <c r="N143">
        <v>1778360.15</v>
      </c>
      <c r="P143">
        <v>199771.25</v>
      </c>
      <c r="S143">
        <v>189228</v>
      </c>
      <c r="T143">
        <v>3000</v>
      </c>
      <c r="U143">
        <v>192228</v>
      </c>
      <c r="W143">
        <v>192892.47</v>
      </c>
      <c r="X143">
        <v>4941.6899999999996</v>
      </c>
    </row>
    <row r="144" spans="1:24" x14ac:dyDescent="0.25">
      <c r="A144" t="s">
        <v>3116</v>
      </c>
      <c r="B144">
        <v>276617.58</v>
      </c>
      <c r="C144">
        <v>0</v>
      </c>
      <c r="D144">
        <v>172797.8</v>
      </c>
      <c r="E144">
        <v>493142.43</v>
      </c>
      <c r="F144">
        <v>5586.23</v>
      </c>
      <c r="J144">
        <v>217899.25</v>
      </c>
      <c r="L144">
        <v>-1677638.01</v>
      </c>
      <c r="N144">
        <v>2463401.71</v>
      </c>
      <c r="P144">
        <v>324331.75</v>
      </c>
      <c r="S144">
        <v>168129.5</v>
      </c>
      <c r="T144">
        <v>1500</v>
      </c>
      <c r="U144">
        <v>206157.5</v>
      </c>
      <c r="W144">
        <v>313068.49</v>
      </c>
      <c r="X144">
        <v>12491.67</v>
      </c>
    </row>
    <row r="145" spans="1:25" x14ac:dyDescent="0.25">
      <c r="A145" t="s">
        <v>3117</v>
      </c>
      <c r="B145">
        <v>600609.12</v>
      </c>
      <c r="C145">
        <v>0</v>
      </c>
      <c r="D145">
        <v>570290.86</v>
      </c>
      <c r="E145">
        <v>24575.91</v>
      </c>
      <c r="F145">
        <v>24460.74</v>
      </c>
      <c r="J145">
        <v>90011.17</v>
      </c>
      <c r="L145">
        <v>-897136.65</v>
      </c>
      <c r="N145">
        <v>1748544.54</v>
      </c>
      <c r="P145">
        <v>534449.78</v>
      </c>
      <c r="S145">
        <v>269664.5</v>
      </c>
      <c r="T145">
        <v>1500</v>
      </c>
      <c r="U145">
        <v>300633.5</v>
      </c>
      <c r="W145">
        <v>186198.08</v>
      </c>
      <c r="X145">
        <v>4137.63</v>
      </c>
    </row>
    <row r="146" spans="1:25" x14ac:dyDescent="0.25">
      <c r="A146" t="s">
        <v>3118</v>
      </c>
      <c r="B146">
        <v>495732.84</v>
      </c>
      <c r="C146">
        <v>0</v>
      </c>
      <c r="D146">
        <v>91741.89</v>
      </c>
      <c r="E146">
        <v>1069179.48</v>
      </c>
      <c r="F146">
        <v>52822.15</v>
      </c>
      <c r="L146">
        <v>1209491.26</v>
      </c>
      <c r="N146">
        <v>577706.88</v>
      </c>
      <c r="P146">
        <v>393606.95</v>
      </c>
      <c r="S146">
        <v>269129</v>
      </c>
      <c r="T146">
        <v>1500</v>
      </c>
      <c r="U146">
        <v>327198</v>
      </c>
      <c r="W146">
        <v>376488.16</v>
      </c>
      <c r="X146">
        <v>13136.16</v>
      </c>
    </row>
    <row r="147" spans="1:25" x14ac:dyDescent="0.25">
      <c r="A147" t="s">
        <v>3119</v>
      </c>
      <c r="B147">
        <v>1371740.59</v>
      </c>
      <c r="C147">
        <v>0</v>
      </c>
      <c r="D147">
        <v>120410.07</v>
      </c>
      <c r="E147">
        <v>63526.36</v>
      </c>
      <c r="F147">
        <v>89167.45</v>
      </c>
      <c r="J147">
        <v>199923.38</v>
      </c>
      <c r="L147">
        <v>-1607109.34</v>
      </c>
      <c r="N147">
        <v>3628551.99</v>
      </c>
      <c r="P147">
        <v>564036.44999999995</v>
      </c>
      <c r="S147">
        <v>298508</v>
      </c>
      <c r="T147">
        <v>1500</v>
      </c>
      <c r="U147">
        <v>338929</v>
      </c>
      <c r="W147">
        <v>1098305.3899999999</v>
      </c>
      <c r="X147">
        <v>3331.62</v>
      </c>
    </row>
    <row r="148" spans="1:25" x14ac:dyDescent="0.25">
      <c r="A148" t="s">
        <v>3120</v>
      </c>
      <c r="B148">
        <v>740752.96</v>
      </c>
      <c r="C148">
        <v>0</v>
      </c>
      <c r="D148">
        <v>398467.35</v>
      </c>
      <c r="E148">
        <v>456979.51</v>
      </c>
      <c r="F148">
        <v>58768.42</v>
      </c>
      <c r="J148">
        <v>200832</v>
      </c>
      <c r="L148">
        <v>-710280.34</v>
      </c>
      <c r="N148">
        <v>2252597.11</v>
      </c>
      <c r="P148">
        <v>371636.94</v>
      </c>
      <c r="S148">
        <v>215740</v>
      </c>
      <c r="T148">
        <v>3000</v>
      </c>
      <c r="U148">
        <v>262696</v>
      </c>
      <c r="W148">
        <v>391939.39</v>
      </c>
      <c r="X148">
        <v>8422.08</v>
      </c>
    </row>
    <row r="149" spans="1:25" x14ac:dyDescent="0.25">
      <c r="A149" t="s">
        <v>3121</v>
      </c>
      <c r="B149">
        <v>197468.99</v>
      </c>
      <c r="C149">
        <v>0</v>
      </c>
      <c r="D149">
        <v>39005.64</v>
      </c>
      <c r="E149">
        <v>1213837.98</v>
      </c>
      <c r="F149">
        <v>14092.32</v>
      </c>
      <c r="J149">
        <v>43632</v>
      </c>
      <c r="L149">
        <v>875914.91</v>
      </c>
      <c r="N149">
        <v>605433.22</v>
      </c>
      <c r="P149">
        <v>201317.23</v>
      </c>
      <c r="S149">
        <v>133518</v>
      </c>
      <c r="U149">
        <v>177365</v>
      </c>
      <c r="W149">
        <v>200468.93</v>
      </c>
      <c r="X149">
        <v>11926.5</v>
      </c>
    </row>
    <row r="150" spans="1:25" x14ac:dyDescent="0.25">
      <c r="A150" t="s">
        <v>3122</v>
      </c>
      <c r="B150">
        <v>230295.55</v>
      </c>
      <c r="C150">
        <v>0</v>
      </c>
      <c r="D150">
        <v>119699.09</v>
      </c>
      <c r="E150">
        <v>1246785.25</v>
      </c>
      <c r="F150">
        <v>19621.330000000002</v>
      </c>
      <c r="J150">
        <v>60316.54</v>
      </c>
      <c r="L150">
        <v>927555.26</v>
      </c>
      <c r="N150">
        <v>698047.3</v>
      </c>
      <c r="P150">
        <v>180512.48</v>
      </c>
      <c r="S150">
        <v>185064</v>
      </c>
      <c r="T150">
        <v>3000</v>
      </c>
      <c r="U150">
        <v>225977</v>
      </c>
      <c r="W150">
        <v>185730.58</v>
      </c>
      <c r="X150">
        <v>9686.7800000000007</v>
      </c>
    </row>
    <row r="151" spans="1:25" x14ac:dyDescent="0.25">
      <c r="A151" t="s">
        <v>3123</v>
      </c>
      <c r="B151">
        <v>71608.09</v>
      </c>
      <c r="C151">
        <v>0</v>
      </c>
      <c r="D151">
        <v>181145.04</v>
      </c>
      <c r="E151">
        <v>874839.94</v>
      </c>
      <c r="F151">
        <v>21746.43</v>
      </c>
      <c r="J151">
        <v>55590.33</v>
      </c>
      <c r="L151">
        <v>587481.24</v>
      </c>
      <c r="N151">
        <v>399608.02</v>
      </c>
      <c r="P151">
        <v>181285.22</v>
      </c>
      <c r="S151">
        <v>206554.5</v>
      </c>
      <c r="T151">
        <v>1500</v>
      </c>
      <c r="U151">
        <v>208054.5</v>
      </c>
      <c r="W151">
        <v>60742.31</v>
      </c>
      <c r="X151">
        <v>9263</v>
      </c>
    </row>
    <row r="152" spans="1:25" x14ac:dyDescent="0.25">
      <c r="A152" t="s">
        <v>3124</v>
      </c>
      <c r="B152">
        <v>185594.73</v>
      </c>
      <c r="C152">
        <v>0</v>
      </c>
      <c r="D152">
        <v>71763.350000000006</v>
      </c>
      <c r="E152">
        <v>305812.87</v>
      </c>
      <c r="F152">
        <v>110383.78</v>
      </c>
      <c r="J152">
        <v>70000</v>
      </c>
      <c r="L152">
        <v>-1009202.71</v>
      </c>
      <c r="N152">
        <v>1677902.08</v>
      </c>
      <c r="P152">
        <v>199601.25</v>
      </c>
      <c r="S152">
        <v>149912</v>
      </c>
      <c r="T152">
        <v>1500</v>
      </c>
      <c r="U152">
        <v>198943</v>
      </c>
      <c r="W152">
        <v>196393.55</v>
      </c>
      <c r="X152">
        <v>8158.84</v>
      </c>
    </row>
    <row r="153" spans="1:25" x14ac:dyDescent="0.25">
      <c r="A153" t="s">
        <v>3125</v>
      </c>
      <c r="B153">
        <v>206093.26</v>
      </c>
      <c r="C153">
        <v>24500</v>
      </c>
      <c r="D153">
        <v>186730.63</v>
      </c>
      <c r="E153">
        <v>820964.9</v>
      </c>
      <c r="F153">
        <v>58912.33</v>
      </c>
      <c r="J153">
        <v>262656.40000000002</v>
      </c>
      <c r="L153">
        <v>662257.37</v>
      </c>
      <c r="N153">
        <v>511906.95</v>
      </c>
      <c r="P153">
        <v>384702.36</v>
      </c>
      <c r="S153">
        <v>351568</v>
      </c>
      <c r="T153">
        <v>7000</v>
      </c>
      <c r="U153">
        <v>422491</v>
      </c>
      <c r="W153">
        <v>450714.56</v>
      </c>
      <c r="X153">
        <v>11484.4</v>
      </c>
    </row>
    <row r="154" spans="1:25" x14ac:dyDescent="0.25">
      <c r="A154" t="s">
        <v>3126</v>
      </c>
      <c r="B154">
        <v>679671.65</v>
      </c>
      <c r="C154">
        <v>0</v>
      </c>
      <c r="D154">
        <v>179926.57</v>
      </c>
      <c r="E154">
        <v>756442.1</v>
      </c>
      <c r="F154">
        <v>160222.47</v>
      </c>
      <c r="J154">
        <v>155300</v>
      </c>
      <c r="L154">
        <v>-1553505.16</v>
      </c>
      <c r="N154">
        <v>3252587.34</v>
      </c>
      <c r="P154">
        <v>353981.59</v>
      </c>
      <c r="S154">
        <v>224693.5</v>
      </c>
      <c r="T154">
        <v>4500</v>
      </c>
      <c r="U154">
        <v>289040.5</v>
      </c>
      <c r="W154">
        <v>350744.02</v>
      </c>
      <c r="X154">
        <v>19347.46</v>
      </c>
    </row>
    <row r="155" spans="1:25" x14ac:dyDescent="0.25">
      <c r="A155" t="s">
        <v>3171</v>
      </c>
      <c r="B155">
        <v>558057.81999999995</v>
      </c>
      <c r="C155">
        <v>0</v>
      </c>
      <c r="D155">
        <v>142340.44</v>
      </c>
      <c r="E155">
        <v>1568126.6</v>
      </c>
      <c r="F155">
        <v>96937.55</v>
      </c>
      <c r="J155">
        <v>212880</v>
      </c>
      <c r="L155">
        <v>-529564.99</v>
      </c>
      <c r="N155">
        <v>2705484.32</v>
      </c>
      <c r="P155">
        <v>233767.69</v>
      </c>
      <c r="S155">
        <v>137344</v>
      </c>
      <c r="T155">
        <v>1500</v>
      </c>
      <c r="U155">
        <v>178740</v>
      </c>
      <c r="W155">
        <v>200790.2</v>
      </c>
      <c r="X155">
        <v>14215.91</v>
      </c>
    </row>
    <row r="156" spans="1:25" x14ac:dyDescent="0.25">
      <c r="A156" t="s">
        <v>3127</v>
      </c>
      <c r="B156">
        <v>201941.23</v>
      </c>
      <c r="C156">
        <v>0</v>
      </c>
      <c r="D156">
        <v>67437.06</v>
      </c>
      <c r="E156">
        <v>366500.79</v>
      </c>
      <c r="F156">
        <v>232724.85</v>
      </c>
      <c r="J156">
        <v>668.04</v>
      </c>
      <c r="M156">
        <v>-780268.44</v>
      </c>
      <c r="N156">
        <v>1733406.94</v>
      </c>
      <c r="P156">
        <v>32771.31</v>
      </c>
      <c r="S156">
        <v>184060</v>
      </c>
      <c r="T156">
        <v>1000</v>
      </c>
      <c r="U156">
        <v>252609</v>
      </c>
      <c r="W156">
        <v>17523.27</v>
      </c>
      <c r="X156">
        <v>26301.65</v>
      </c>
      <c r="Y156">
        <v>18000</v>
      </c>
    </row>
    <row r="157" spans="1:25" x14ac:dyDescent="0.25">
      <c r="A157" t="s">
        <v>3128</v>
      </c>
      <c r="B157">
        <v>183702.61</v>
      </c>
      <c r="C157">
        <v>0</v>
      </c>
      <c r="D157">
        <v>27026.05</v>
      </c>
      <c r="E157">
        <v>79836.77</v>
      </c>
      <c r="F157">
        <v>69814.5</v>
      </c>
      <c r="J157">
        <v>0</v>
      </c>
      <c r="M157">
        <v>-1475347.24</v>
      </c>
      <c r="N157">
        <v>1890457.72</v>
      </c>
      <c r="P157">
        <v>10140.200000000001</v>
      </c>
      <c r="S157">
        <v>135680</v>
      </c>
      <c r="T157">
        <v>3000</v>
      </c>
      <c r="U157">
        <v>164859</v>
      </c>
      <c r="W157">
        <v>26413.42</v>
      </c>
      <c r="X157">
        <v>3278.33</v>
      </c>
      <c r="Y157">
        <v>9000</v>
      </c>
    </row>
    <row r="158" spans="1:25" x14ac:dyDescent="0.25">
      <c r="A158" t="s">
        <v>3129</v>
      </c>
      <c r="B158">
        <v>73407.56</v>
      </c>
      <c r="C158">
        <v>0</v>
      </c>
      <c r="D158">
        <v>89995.76</v>
      </c>
      <c r="E158">
        <v>2040706.64</v>
      </c>
      <c r="F158">
        <v>99896.15</v>
      </c>
      <c r="J158">
        <v>0</v>
      </c>
      <c r="M158">
        <v>1780157.03</v>
      </c>
      <c r="N158">
        <v>715300.29</v>
      </c>
      <c r="P158">
        <v>37617.949999999997</v>
      </c>
      <c r="S158">
        <v>149790</v>
      </c>
      <c r="T158">
        <v>1500</v>
      </c>
      <c r="U158">
        <v>226925</v>
      </c>
      <c r="W158">
        <v>74512.429999999993</v>
      </c>
      <c r="X158">
        <v>31921.73</v>
      </c>
    </row>
    <row r="159" spans="1:25" x14ac:dyDescent="0.25">
      <c r="A159" t="s">
        <v>3130</v>
      </c>
      <c r="B159">
        <v>247878.32</v>
      </c>
      <c r="C159">
        <v>0</v>
      </c>
      <c r="D159">
        <v>127172.8</v>
      </c>
      <c r="E159">
        <v>146142.65</v>
      </c>
      <c r="F159">
        <v>132390.15</v>
      </c>
      <c r="J159">
        <v>0</v>
      </c>
      <c r="M159">
        <v>-819109.57</v>
      </c>
      <c r="N159">
        <v>1595931.52</v>
      </c>
      <c r="P159">
        <v>21641.88</v>
      </c>
      <c r="S159">
        <v>135660</v>
      </c>
      <c r="U159">
        <v>214003</v>
      </c>
      <c r="W159">
        <v>38499.379999999997</v>
      </c>
      <c r="X159">
        <v>13985.78</v>
      </c>
      <c r="Y159">
        <v>15000</v>
      </c>
    </row>
    <row r="160" spans="1:25" x14ac:dyDescent="0.25">
      <c r="A160" t="s">
        <v>3131</v>
      </c>
      <c r="B160">
        <v>372176.29</v>
      </c>
      <c r="C160">
        <v>0</v>
      </c>
      <c r="D160">
        <v>39690.68</v>
      </c>
      <c r="E160">
        <v>257548.44</v>
      </c>
      <c r="F160">
        <v>174309.26</v>
      </c>
      <c r="J160">
        <v>4.67</v>
      </c>
      <c r="M160">
        <v>-1351937.17</v>
      </c>
      <c r="N160">
        <v>2218013.29</v>
      </c>
      <c r="P160">
        <v>6479.48</v>
      </c>
      <c r="R160">
        <v>666</v>
      </c>
      <c r="S160">
        <v>168903</v>
      </c>
      <c r="U160">
        <v>204414</v>
      </c>
      <c r="W160">
        <v>22043.62</v>
      </c>
      <c r="X160">
        <v>9822.48</v>
      </c>
    </row>
    <row r="161" spans="1:24" x14ac:dyDescent="0.25">
      <c r="A161" t="s">
        <v>3132</v>
      </c>
      <c r="B161">
        <v>426798.08000000002</v>
      </c>
      <c r="C161">
        <v>0</v>
      </c>
      <c r="D161">
        <v>55350.13</v>
      </c>
      <c r="E161">
        <v>114219.52</v>
      </c>
      <c r="F161">
        <v>450512.43</v>
      </c>
      <c r="J161">
        <v>814.95</v>
      </c>
      <c r="M161">
        <v>-765562.14</v>
      </c>
      <c r="N161">
        <v>1904185.77</v>
      </c>
      <c r="P161">
        <v>8276.11</v>
      </c>
      <c r="S161">
        <v>278751.5</v>
      </c>
      <c r="U161">
        <v>328524.5</v>
      </c>
      <c r="W161">
        <v>15600.12</v>
      </c>
      <c r="X161">
        <v>17738.91</v>
      </c>
    </row>
    <row r="162" spans="1:24" x14ac:dyDescent="0.25">
      <c r="A162" t="s">
        <v>3133</v>
      </c>
      <c r="B162">
        <v>194701.12</v>
      </c>
      <c r="C162">
        <v>0</v>
      </c>
      <c r="D162">
        <v>15287.16</v>
      </c>
      <c r="E162">
        <v>365195.01</v>
      </c>
      <c r="F162">
        <v>516284.69</v>
      </c>
      <c r="J162">
        <v>6.9</v>
      </c>
      <c r="M162">
        <v>-872515.34</v>
      </c>
      <c r="N162">
        <v>2050038.21</v>
      </c>
      <c r="P162">
        <v>5740.13</v>
      </c>
      <c r="S162">
        <v>166303</v>
      </c>
      <c r="U162">
        <v>215205</v>
      </c>
      <c r="W162">
        <v>6408.05</v>
      </c>
      <c r="X162">
        <v>19129.37</v>
      </c>
    </row>
    <row r="163" spans="1:24" x14ac:dyDescent="0.25">
      <c r="A163" t="s">
        <v>3134</v>
      </c>
      <c r="B163">
        <v>352854.03</v>
      </c>
      <c r="C163">
        <v>0</v>
      </c>
      <c r="D163">
        <v>91251.11</v>
      </c>
      <c r="E163">
        <v>1415900.71</v>
      </c>
      <c r="F163">
        <v>322738.12</v>
      </c>
      <c r="J163">
        <v>0</v>
      </c>
      <c r="M163">
        <v>1961602.78</v>
      </c>
      <c r="N163">
        <v>345682.71</v>
      </c>
      <c r="P163">
        <v>12448.37</v>
      </c>
      <c r="S163">
        <v>279303.5</v>
      </c>
      <c r="U163">
        <v>324445.5</v>
      </c>
      <c r="W163">
        <v>32711.79</v>
      </c>
      <c r="X163">
        <v>35623.599999999999</v>
      </c>
    </row>
    <row r="164" spans="1:24" x14ac:dyDescent="0.25">
      <c r="A164" t="s">
        <v>3135</v>
      </c>
      <c r="B164">
        <v>594142.35</v>
      </c>
      <c r="C164">
        <v>0</v>
      </c>
      <c r="D164">
        <v>68512.67</v>
      </c>
      <c r="E164">
        <v>753668.72</v>
      </c>
      <c r="F164">
        <v>176983.95</v>
      </c>
      <c r="G164">
        <v>0</v>
      </c>
      <c r="J164">
        <v>28.04</v>
      </c>
      <c r="M164">
        <v>969753.64</v>
      </c>
      <c r="N164">
        <v>633085.80000000005</v>
      </c>
      <c r="P164">
        <v>34208.269999999997</v>
      </c>
      <c r="S164">
        <v>132430</v>
      </c>
      <c r="T164">
        <v>3000</v>
      </c>
      <c r="U164">
        <v>155146</v>
      </c>
      <c r="W164">
        <v>39879.279999999999</v>
      </c>
      <c r="X164">
        <v>15582.78</v>
      </c>
    </row>
    <row r="165" spans="1:24" x14ac:dyDescent="0.25">
      <c r="A165" t="s">
        <v>3136</v>
      </c>
      <c r="B165">
        <v>1077220.8400000001</v>
      </c>
      <c r="C165">
        <v>0</v>
      </c>
      <c r="D165">
        <v>42717.27</v>
      </c>
      <c r="E165">
        <v>72743.42</v>
      </c>
      <c r="F165">
        <v>242939.39</v>
      </c>
      <c r="J165">
        <v>250.4</v>
      </c>
      <c r="M165">
        <v>148508.89000000001</v>
      </c>
      <c r="N165">
        <v>1315994.6399999999</v>
      </c>
      <c r="P165">
        <v>58276.89</v>
      </c>
      <c r="S165">
        <v>231000</v>
      </c>
      <c r="T165">
        <v>3000</v>
      </c>
      <c r="U165">
        <v>271082</v>
      </c>
      <c r="W165">
        <v>79032.56</v>
      </c>
      <c r="X165">
        <v>3218.34</v>
      </c>
    </row>
    <row r="166" spans="1:24" x14ac:dyDescent="0.25">
      <c r="A166" t="s">
        <v>3137</v>
      </c>
      <c r="B166">
        <v>843339.94</v>
      </c>
      <c r="C166">
        <v>0</v>
      </c>
      <c r="D166">
        <v>52035.92</v>
      </c>
      <c r="E166">
        <v>92940.22</v>
      </c>
      <c r="F166">
        <v>546650.62</v>
      </c>
      <c r="G166">
        <v>7100</v>
      </c>
      <c r="J166">
        <v>32.24</v>
      </c>
      <c r="M166">
        <v>-410467.24</v>
      </c>
      <c r="N166">
        <v>1954472.19</v>
      </c>
      <c r="P166">
        <v>108475.23</v>
      </c>
      <c r="S166">
        <v>278090</v>
      </c>
      <c r="T166">
        <v>3000</v>
      </c>
      <c r="U166">
        <v>321052</v>
      </c>
      <c r="W166">
        <v>73356.25</v>
      </c>
      <c r="X166">
        <v>17464.47</v>
      </c>
    </row>
    <row r="167" spans="1:24" x14ac:dyDescent="0.25">
      <c r="A167" t="s">
        <v>3138</v>
      </c>
      <c r="B167">
        <v>967811.84</v>
      </c>
      <c r="C167">
        <v>0</v>
      </c>
      <c r="D167">
        <v>35562.21</v>
      </c>
      <c r="E167">
        <v>368583.17</v>
      </c>
      <c r="F167">
        <v>25807.15</v>
      </c>
      <c r="G167">
        <v>21890</v>
      </c>
      <c r="J167">
        <v>905.24</v>
      </c>
      <c r="M167">
        <v>-258143.61</v>
      </c>
      <c r="N167">
        <v>1659140.58</v>
      </c>
      <c r="P167">
        <v>37545.07</v>
      </c>
      <c r="Q167">
        <v>10000</v>
      </c>
      <c r="S167">
        <v>179430</v>
      </c>
      <c r="T167">
        <v>3500</v>
      </c>
      <c r="U167">
        <v>211547</v>
      </c>
      <c r="W167">
        <v>137636.85999999999</v>
      </c>
      <c r="X167">
        <v>10953.05</v>
      </c>
    </row>
    <row r="168" spans="1:24" x14ac:dyDescent="0.25">
      <c r="A168" t="s">
        <v>3139</v>
      </c>
      <c r="B168">
        <v>334048.99</v>
      </c>
      <c r="C168">
        <v>0</v>
      </c>
      <c r="D168">
        <v>68160.86</v>
      </c>
      <c r="E168">
        <v>223250.07</v>
      </c>
      <c r="F168">
        <v>146629.66</v>
      </c>
      <c r="J168">
        <v>46.73</v>
      </c>
      <c r="M168">
        <v>-2633095.4700000002</v>
      </c>
      <c r="N168">
        <v>3430123.36</v>
      </c>
      <c r="P168">
        <v>80043.72</v>
      </c>
      <c r="S168">
        <v>296180</v>
      </c>
      <c r="T168">
        <v>2000</v>
      </c>
      <c r="U168">
        <v>335439</v>
      </c>
      <c r="W168">
        <v>64059.16</v>
      </c>
      <c r="X168">
        <v>10215.74</v>
      </c>
    </row>
    <row r="169" spans="1:24" x14ac:dyDescent="0.25">
      <c r="A169" t="s">
        <v>3140</v>
      </c>
      <c r="B169">
        <v>842521.59</v>
      </c>
      <c r="C169">
        <v>0</v>
      </c>
      <c r="D169">
        <v>92093.84</v>
      </c>
      <c r="E169">
        <v>416818.39</v>
      </c>
      <c r="F169">
        <v>102458.85</v>
      </c>
      <c r="J169">
        <v>875.56</v>
      </c>
      <c r="M169">
        <v>915401.62</v>
      </c>
      <c r="P169">
        <v>658718.9</v>
      </c>
      <c r="S169">
        <v>118970</v>
      </c>
      <c r="T169">
        <v>2000</v>
      </c>
      <c r="U169">
        <v>168003</v>
      </c>
      <c r="W169">
        <v>45032.55</v>
      </c>
      <c r="X169">
        <v>2775.36</v>
      </c>
    </row>
    <row r="170" spans="1:24" x14ac:dyDescent="0.25">
      <c r="A170" t="s">
        <v>3141</v>
      </c>
      <c r="B170">
        <v>795092.47999999998</v>
      </c>
      <c r="C170">
        <v>0</v>
      </c>
      <c r="D170">
        <v>62281.43</v>
      </c>
      <c r="E170">
        <v>153697.81</v>
      </c>
      <c r="F170">
        <v>546170.62</v>
      </c>
      <c r="J170">
        <v>365.97</v>
      </c>
      <c r="M170">
        <v>1261350.3999999999</v>
      </c>
      <c r="P170">
        <v>446653.62</v>
      </c>
      <c r="S170">
        <v>161070</v>
      </c>
      <c r="T170">
        <v>4000</v>
      </c>
      <c r="U170">
        <v>231895.84</v>
      </c>
      <c r="W170">
        <v>26274.15</v>
      </c>
      <c r="X170">
        <v>13505.16</v>
      </c>
    </row>
    <row r="171" spans="1:24" x14ac:dyDescent="0.25">
      <c r="A171" t="s">
        <v>3142</v>
      </c>
      <c r="B171">
        <v>332588.59999999998</v>
      </c>
      <c r="C171">
        <v>0</v>
      </c>
      <c r="D171">
        <v>61295.040000000001</v>
      </c>
      <c r="E171">
        <v>359901.4</v>
      </c>
      <c r="F171">
        <v>654225.57999999996</v>
      </c>
      <c r="J171">
        <v>18</v>
      </c>
      <c r="M171">
        <v>1190014.76</v>
      </c>
      <c r="P171">
        <v>358855.5</v>
      </c>
      <c r="S171">
        <v>146300</v>
      </c>
      <c r="T171">
        <v>2000</v>
      </c>
      <c r="U171">
        <v>194354</v>
      </c>
      <c r="W171">
        <v>47532.03</v>
      </c>
      <c r="X171">
        <v>6706.61</v>
      </c>
    </row>
    <row r="172" spans="1:24" x14ac:dyDescent="0.25">
      <c r="A172" t="s">
        <v>3143</v>
      </c>
      <c r="B172">
        <v>780225.7</v>
      </c>
      <c r="C172">
        <v>0</v>
      </c>
      <c r="D172">
        <v>30370.15</v>
      </c>
      <c r="E172">
        <v>94563.86</v>
      </c>
      <c r="F172">
        <v>22124.86</v>
      </c>
      <c r="J172">
        <v>876.6</v>
      </c>
      <c r="M172">
        <v>722298.2</v>
      </c>
      <c r="P172">
        <v>345699.5</v>
      </c>
      <c r="S172">
        <v>221710</v>
      </c>
      <c r="T172">
        <v>4000</v>
      </c>
      <c r="U172">
        <v>278568</v>
      </c>
      <c r="W172">
        <v>35331.440000000002</v>
      </c>
      <c r="X172">
        <v>14687.79</v>
      </c>
    </row>
    <row r="173" spans="1:24" x14ac:dyDescent="0.25">
      <c r="A173" t="s">
        <v>3144</v>
      </c>
      <c r="B173">
        <v>1294403.54</v>
      </c>
      <c r="C173">
        <v>0</v>
      </c>
      <c r="D173">
        <v>183216.98</v>
      </c>
      <c r="E173">
        <v>66169</v>
      </c>
      <c r="F173">
        <v>346665.71</v>
      </c>
      <c r="J173">
        <v>7.49</v>
      </c>
      <c r="M173">
        <v>1516605.12</v>
      </c>
      <c r="P173">
        <v>497102.02</v>
      </c>
      <c r="S173">
        <v>188310</v>
      </c>
      <c r="T173">
        <v>4000</v>
      </c>
      <c r="U173">
        <v>240384</v>
      </c>
      <c r="W173">
        <v>20285.11</v>
      </c>
      <c r="X173">
        <v>14187.79</v>
      </c>
    </row>
    <row r="174" spans="1:24" x14ac:dyDescent="0.25">
      <c r="A174" t="s">
        <v>3145</v>
      </c>
      <c r="B174">
        <v>875912.99</v>
      </c>
      <c r="C174">
        <v>0</v>
      </c>
      <c r="D174">
        <v>29236.66</v>
      </c>
      <c r="E174">
        <v>361210.09</v>
      </c>
      <c r="F174">
        <v>159542.32999999999</v>
      </c>
      <c r="J174">
        <v>35</v>
      </c>
      <c r="M174">
        <v>1064877.83</v>
      </c>
      <c r="P174">
        <v>555276.5</v>
      </c>
      <c r="S174">
        <v>176540</v>
      </c>
      <c r="T174">
        <v>4000</v>
      </c>
      <c r="U174">
        <v>276205.92</v>
      </c>
      <c r="W174">
        <v>45628.06</v>
      </c>
      <c r="X174">
        <v>8830.7800000000007</v>
      </c>
    </row>
    <row r="175" spans="1:24" x14ac:dyDescent="0.25">
      <c r="A175" t="s">
        <v>3146</v>
      </c>
      <c r="B175">
        <v>1030741.61</v>
      </c>
      <c r="C175">
        <v>0</v>
      </c>
      <c r="D175">
        <v>263500.09000000003</v>
      </c>
      <c r="E175">
        <v>107047.87</v>
      </c>
      <c r="F175">
        <v>144033.97</v>
      </c>
      <c r="J175">
        <v>65.42</v>
      </c>
      <c r="M175">
        <v>-282522.40000000002</v>
      </c>
      <c r="N175">
        <v>1908740.29</v>
      </c>
      <c r="P175">
        <v>12775.79</v>
      </c>
      <c r="Q175">
        <v>66000</v>
      </c>
      <c r="S175">
        <v>171670</v>
      </c>
      <c r="U175">
        <v>234157</v>
      </c>
      <c r="W175">
        <v>30166.39</v>
      </c>
      <c r="X175">
        <v>4657.17</v>
      </c>
    </row>
    <row r="176" spans="1:24" x14ac:dyDescent="0.25">
      <c r="A176" t="s">
        <v>3147</v>
      </c>
      <c r="B176">
        <v>729328.39</v>
      </c>
      <c r="C176">
        <v>0</v>
      </c>
      <c r="D176">
        <v>109579.12</v>
      </c>
      <c r="E176">
        <v>298637.36</v>
      </c>
      <c r="F176">
        <v>132638.24</v>
      </c>
      <c r="J176">
        <v>46.73</v>
      </c>
      <c r="M176">
        <v>-625494.52</v>
      </c>
      <c r="N176">
        <v>2036218.61</v>
      </c>
      <c r="P176">
        <v>30753.43</v>
      </c>
      <c r="S176">
        <v>122950</v>
      </c>
      <c r="U176">
        <v>173364</v>
      </c>
      <c r="W176">
        <v>31036.42</v>
      </c>
      <c r="X176">
        <v>11175.72</v>
      </c>
    </row>
    <row r="177" spans="1:25" x14ac:dyDescent="0.25">
      <c r="A177" t="s">
        <v>3148</v>
      </c>
      <c r="B177">
        <v>702676.98</v>
      </c>
      <c r="C177">
        <v>0</v>
      </c>
      <c r="D177">
        <v>211859.1</v>
      </c>
      <c r="E177">
        <v>10</v>
      </c>
      <c r="F177">
        <v>125738.88</v>
      </c>
      <c r="J177">
        <v>847.38</v>
      </c>
      <c r="M177">
        <v>-1444997.47</v>
      </c>
      <c r="N177">
        <v>2581996.2400000002</v>
      </c>
      <c r="P177">
        <v>12437.91</v>
      </c>
      <c r="S177">
        <v>112140</v>
      </c>
      <c r="U177">
        <v>149962</v>
      </c>
      <c r="W177">
        <v>25410.67</v>
      </c>
      <c r="X177">
        <v>5441.43</v>
      </c>
    </row>
    <row r="178" spans="1:25" x14ac:dyDescent="0.25">
      <c r="A178" t="s">
        <v>3149</v>
      </c>
      <c r="B178">
        <v>562075.18000000005</v>
      </c>
      <c r="C178">
        <v>0</v>
      </c>
      <c r="D178">
        <v>301412.17</v>
      </c>
      <c r="E178">
        <v>29499.08</v>
      </c>
      <c r="F178">
        <v>374572.62</v>
      </c>
      <c r="J178">
        <v>654.95000000000005</v>
      </c>
      <c r="M178">
        <v>213498.97</v>
      </c>
      <c r="N178">
        <v>1442473.15</v>
      </c>
      <c r="O178">
        <v>27.61</v>
      </c>
      <c r="P178">
        <v>41919.839999999997</v>
      </c>
      <c r="S178">
        <v>129060</v>
      </c>
      <c r="U178">
        <v>172279</v>
      </c>
      <c r="W178">
        <v>87620.37</v>
      </c>
      <c r="X178">
        <v>47693.599999999999</v>
      </c>
    </row>
    <row r="179" spans="1:25" x14ac:dyDescent="0.25">
      <c r="A179" t="s">
        <v>3150</v>
      </c>
      <c r="B179">
        <v>701013.91</v>
      </c>
      <c r="C179">
        <v>0</v>
      </c>
      <c r="D179">
        <v>6570.43</v>
      </c>
      <c r="E179">
        <v>94019.41</v>
      </c>
      <c r="F179">
        <v>84256.56</v>
      </c>
      <c r="J179">
        <v>0</v>
      </c>
      <c r="M179">
        <v>-725814.17</v>
      </c>
      <c r="N179">
        <v>1708773.29</v>
      </c>
      <c r="P179">
        <v>3788.66</v>
      </c>
      <c r="S179">
        <v>85840</v>
      </c>
      <c r="U179">
        <v>107601</v>
      </c>
      <c r="W179">
        <v>32575.19</v>
      </c>
      <c r="X179">
        <v>14088.78</v>
      </c>
    </row>
    <row r="180" spans="1:25" x14ac:dyDescent="0.25">
      <c r="A180" t="s">
        <v>3151</v>
      </c>
      <c r="B180">
        <v>459287.3</v>
      </c>
      <c r="C180">
        <v>0</v>
      </c>
      <c r="D180">
        <v>169202.49</v>
      </c>
      <c r="E180">
        <v>14560.94</v>
      </c>
      <c r="F180">
        <v>20087</v>
      </c>
      <c r="J180">
        <v>0</v>
      </c>
      <c r="M180">
        <v>-833970.31</v>
      </c>
      <c r="N180">
        <v>1572242.02</v>
      </c>
      <c r="P180">
        <v>22496.84</v>
      </c>
      <c r="S180">
        <v>131440</v>
      </c>
      <c r="U180">
        <v>168642</v>
      </c>
      <c r="W180">
        <v>20145.05</v>
      </c>
      <c r="X180">
        <v>1058.77</v>
      </c>
    </row>
    <row r="181" spans="1:25" x14ac:dyDescent="0.25">
      <c r="A181" t="s">
        <v>3152</v>
      </c>
      <c r="B181">
        <v>653411.43000000005</v>
      </c>
      <c r="C181">
        <v>0</v>
      </c>
      <c r="D181">
        <v>243882.2</v>
      </c>
      <c r="E181">
        <v>82075.17</v>
      </c>
      <c r="F181">
        <v>270032.17</v>
      </c>
      <c r="J181">
        <v>2233.46</v>
      </c>
      <c r="M181">
        <v>154820.74</v>
      </c>
      <c r="N181">
        <v>1286359.3700000001</v>
      </c>
      <c r="P181">
        <v>34454.199999999997</v>
      </c>
      <c r="S181">
        <v>179670</v>
      </c>
      <c r="U181">
        <v>215022</v>
      </c>
      <c r="W181">
        <v>95614.94</v>
      </c>
      <c r="X181">
        <v>39874.86</v>
      </c>
    </row>
    <row r="182" spans="1:25" x14ac:dyDescent="0.25">
      <c r="A182" t="s">
        <v>3153</v>
      </c>
      <c r="B182">
        <v>373573.93</v>
      </c>
      <c r="C182">
        <v>50954.879999999997</v>
      </c>
      <c r="D182">
        <v>58877.73</v>
      </c>
      <c r="E182">
        <v>201764.77</v>
      </c>
      <c r="F182">
        <v>79158.09</v>
      </c>
      <c r="G182">
        <v>31486.47</v>
      </c>
      <c r="I182">
        <v>1107</v>
      </c>
      <c r="M182">
        <v>-815884.01</v>
      </c>
      <c r="N182">
        <v>1621669.25</v>
      </c>
      <c r="P182">
        <v>6953.02</v>
      </c>
      <c r="S182">
        <v>86450</v>
      </c>
      <c r="U182">
        <v>107150</v>
      </c>
      <c r="W182">
        <v>30830.59</v>
      </c>
      <c r="X182">
        <v>7568.67</v>
      </c>
    </row>
    <row r="183" spans="1:25" x14ac:dyDescent="0.25">
      <c r="A183" t="s">
        <v>3154</v>
      </c>
      <c r="B183">
        <v>67078.14</v>
      </c>
      <c r="C183">
        <v>11400</v>
      </c>
      <c r="D183">
        <v>66143.39</v>
      </c>
      <c r="E183">
        <v>175474.18</v>
      </c>
      <c r="F183">
        <v>680325.97</v>
      </c>
      <c r="G183">
        <v>39685</v>
      </c>
      <c r="M183">
        <v>-1174867.04</v>
      </c>
      <c r="N183">
        <v>2143817.25</v>
      </c>
      <c r="P183">
        <v>38991.5</v>
      </c>
      <c r="S183">
        <v>117920</v>
      </c>
      <c r="U183">
        <v>117920</v>
      </c>
      <c r="W183">
        <v>10761.12</v>
      </c>
      <c r="X183">
        <v>21706.41</v>
      </c>
    </row>
    <row r="184" spans="1:25" x14ac:dyDescent="0.25">
      <c r="A184" t="s">
        <v>3155</v>
      </c>
      <c r="B184">
        <v>306504.37</v>
      </c>
      <c r="C184">
        <v>51998</v>
      </c>
      <c r="D184">
        <v>34082.83</v>
      </c>
      <c r="E184">
        <v>2082252.44</v>
      </c>
      <c r="F184">
        <v>203642.64</v>
      </c>
      <c r="G184">
        <v>0</v>
      </c>
      <c r="M184">
        <v>2412212.64</v>
      </c>
      <c r="N184">
        <v>309335.96999999997</v>
      </c>
      <c r="P184">
        <v>13908</v>
      </c>
      <c r="S184">
        <v>85600</v>
      </c>
      <c r="U184">
        <v>92990</v>
      </c>
      <c r="W184">
        <v>20758</v>
      </c>
      <c r="X184">
        <v>15575.83</v>
      </c>
    </row>
    <row r="185" spans="1:25" x14ac:dyDescent="0.25">
      <c r="A185" t="s">
        <v>3156</v>
      </c>
      <c r="B185">
        <v>125346.7</v>
      </c>
      <c r="C185">
        <v>94121.44</v>
      </c>
      <c r="D185">
        <v>32263.37</v>
      </c>
      <c r="E185">
        <v>88318.16</v>
      </c>
      <c r="F185">
        <v>660280.62</v>
      </c>
      <c r="G185">
        <v>18561</v>
      </c>
      <c r="J185">
        <v>2300</v>
      </c>
      <c r="M185">
        <v>-590879.96</v>
      </c>
      <c r="N185">
        <v>1558084.6</v>
      </c>
      <c r="P185">
        <v>7902.52</v>
      </c>
      <c r="S185">
        <v>82290</v>
      </c>
      <c r="U185">
        <v>82290</v>
      </c>
      <c r="W185">
        <v>33966.589999999997</v>
      </c>
      <c r="X185">
        <v>15972.78</v>
      </c>
    </row>
    <row r="186" spans="1:25" x14ac:dyDescent="0.25">
      <c r="A186" t="s">
        <v>3157</v>
      </c>
      <c r="B186">
        <v>360882.44</v>
      </c>
      <c r="C186">
        <v>0</v>
      </c>
      <c r="D186">
        <v>37072.980000000003</v>
      </c>
      <c r="E186">
        <v>337877.94</v>
      </c>
      <c r="F186">
        <v>69660.86</v>
      </c>
      <c r="J186">
        <v>918</v>
      </c>
      <c r="M186">
        <v>-1031542.62</v>
      </c>
      <c r="N186">
        <v>1939631.19</v>
      </c>
      <c r="P186">
        <v>20794.5</v>
      </c>
      <c r="S186">
        <v>141540</v>
      </c>
      <c r="U186">
        <v>171367</v>
      </c>
      <c r="W186">
        <v>45482.45</v>
      </c>
      <c r="X186">
        <v>10734.9</v>
      </c>
    </row>
    <row r="187" spans="1:25" x14ac:dyDescent="0.25">
      <c r="A187" t="s">
        <v>3158</v>
      </c>
      <c r="B187">
        <v>540559.11</v>
      </c>
      <c r="C187">
        <v>180484.35</v>
      </c>
      <c r="D187">
        <v>33499.129999999997</v>
      </c>
      <c r="E187">
        <v>99159.08</v>
      </c>
      <c r="F187">
        <v>131480.26999999999</v>
      </c>
      <c r="G187">
        <v>32830</v>
      </c>
      <c r="M187">
        <v>-1213901.95</v>
      </c>
      <c r="N187">
        <v>2258666.42</v>
      </c>
      <c r="P187">
        <v>35156.74</v>
      </c>
      <c r="R187">
        <v>0.03</v>
      </c>
      <c r="S187">
        <v>263550</v>
      </c>
      <c r="T187">
        <v>3000</v>
      </c>
      <c r="U187">
        <v>263550</v>
      </c>
      <c r="W187">
        <v>99928.2</v>
      </c>
      <c r="X187">
        <v>7158.6</v>
      </c>
      <c r="Y187">
        <v>3000</v>
      </c>
    </row>
    <row r="188" spans="1:25" x14ac:dyDescent="0.25">
      <c r="A188" t="s">
        <v>3159</v>
      </c>
      <c r="B188">
        <v>134679.82999999999</v>
      </c>
      <c r="C188">
        <v>65180.46</v>
      </c>
      <c r="D188">
        <v>66887.56</v>
      </c>
      <c r="E188">
        <v>-49685.16</v>
      </c>
      <c r="F188">
        <v>352079.4</v>
      </c>
      <c r="G188">
        <v>44162</v>
      </c>
      <c r="M188">
        <v>-2798713.46</v>
      </c>
      <c r="N188">
        <v>3335566.08</v>
      </c>
      <c r="P188">
        <v>4040.94</v>
      </c>
      <c r="S188">
        <v>102100</v>
      </c>
      <c r="U188">
        <v>102100</v>
      </c>
      <c r="W188">
        <v>16408.52</v>
      </c>
      <c r="X188">
        <v>14909.95</v>
      </c>
    </row>
    <row r="189" spans="1:25" x14ac:dyDescent="0.25">
      <c r="A189" t="s">
        <v>3160</v>
      </c>
      <c r="B189">
        <v>372346.49</v>
      </c>
      <c r="C189">
        <v>52453</v>
      </c>
      <c r="D189">
        <v>17198.7</v>
      </c>
      <c r="E189">
        <v>140614.18</v>
      </c>
      <c r="F189">
        <v>93619.77</v>
      </c>
      <c r="G189">
        <v>38420.769999999997</v>
      </c>
      <c r="J189">
        <v>3285</v>
      </c>
      <c r="M189">
        <v>-1283645.3400000001</v>
      </c>
      <c r="N189">
        <v>1980732.96</v>
      </c>
      <c r="P189">
        <v>21505.16</v>
      </c>
      <c r="S189">
        <v>154450</v>
      </c>
      <c r="U189">
        <v>156384</v>
      </c>
      <c r="W189">
        <v>60912.81</v>
      </c>
      <c r="X189">
        <v>6251.15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I189"/>
  <sheetViews>
    <sheetView zoomScale="69" zoomScaleNormal="69" workbookViewId="0">
      <selection activeCell="AH22" sqref="AH22:AH189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9.3984375" bestFit="1" customWidth="1"/>
    <col min="6" max="29" width="8.796875"/>
    <col min="30" max="30" width="20.09765625" style="75" customWidth="1"/>
    <col min="31" max="31" width="15.5" style="30" bestFit="1" customWidth="1"/>
    <col min="32" max="32" width="14.09765625" style="25" bestFit="1" customWidth="1"/>
    <col min="33" max="33" width="15.09765625" style="34" bestFit="1" customWidth="1"/>
    <col min="34" max="34" width="15.09765625" style="35" bestFit="1" customWidth="1"/>
    <col min="35" max="35" width="16.69921875" style="26" bestFit="1" customWidth="1"/>
    <col min="36" max="16384" width="9" style="1"/>
  </cols>
  <sheetData>
    <row r="1" spans="3:35" x14ac:dyDescent="0.25">
      <c r="E1" t="s">
        <v>2456</v>
      </c>
      <c r="F1" t="s">
        <v>2457</v>
      </c>
      <c r="G1" t="s">
        <v>2458</v>
      </c>
      <c r="H1" t="s">
        <v>2459</v>
      </c>
      <c r="I1" t="s">
        <v>2461</v>
      </c>
      <c r="J1" t="s">
        <v>2462</v>
      </c>
      <c r="K1" t="s">
        <v>2464</v>
      </c>
      <c r="L1" t="s">
        <v>2465</v>
      </c>
      <c r="M1" t="s">
        <v>2468</v>
      </c>
      <c r="N1" t="s">
        <v>2469</v>
      </c>
      <c r="O1" t="s">
        <v>2612</v>
      </c>
      <c r="P1" t="s">
        <v>2471</v>
      </c>
      <c r="Q1" t="s">
        <v>2472</v>
      </c>
      <c r="R1" t="s">
        <v>2473</v>
      </c>
      <c r="S1" t="s">
        <v>2474</v>
      </c>
      <c r="T1" t="s">
        <v>2475</v>
      </c>
      <c r="U1" t="s">
        <v>2476</v>
      </c>
      <c r="V1" t="s">
        <v>2477</v>
      </c>
      <c r="W1" t="s">
        <v>2479</v>
      </c>
      <c r="X1" t="s">
        <v>2480</v>
      </c>
      <c r="Y1" t="s">
        <v>2481</v>
      </c>
      <c r="Z1" t="s">
        <v>2483</v>
      </c>
      <c r="AA1" t="s">
        <v>2484</v>
      </c>
      <c r="AB1" t="s">
        <v>2485</v>
      </c>
      <c r="AC1" t="s">
        <v>2488</v>
      </c>
      <c r="AD1" s="74" t="s">
        <v>6</v>
      </c>
      <c r="AE1" s="30" t="s">
        <v>7</v>
      </c>
      <c r="AF1" s="32" t="s">
        <v>8</v>
      </c>
      <c r="AG1" s="33" t="s">
        <v>9</v>
      </c>
      <c r="AH1" s="23" t="s">
        <v>10</v>
      </c>
      <c r="AI1" s="26" t="s">
        <v>11</v>
      </c>
    </row>
    <row r="2" spans="3:35" x14ac:dyDescent="0.25">
      <c r="E2" t="s">
        <v>2489</v>
      </c>
      <c r="F2" t="s">
        <v>2490</v>
      </c>
      <c r="G2" t="s">
        <v>2491</v>
      </c>
      <c r="H2" t="s">
        <v>2492</v>
      </c>
      <c r="I2" t="s">
        <v>2494</v>
      </c>
      <c r="J2" t="s">
        <v>2495</v>
      </c>
      <c r="K2" t="s">
        <v>2497</v>
      </c>
      <c r="L2" t="s">
        <v>2498</v>
      </c>
      <c r="M2" t="s">
        <v>2501</v>
      </c>
      <c r="N2" t="s">
        <v>2502</v>
      </c>
      <c r="O2" t="s">
        <v>2616</v>
      </c>
      <c r="P2" t="s">
        <v>2504</v>
      </c>
      <c r="Q2" t="s">
        <v>2505</v>
      </c>
      <c r="R2" t="s">
        <v>2506</v>
      </c>
      <c r="S2" t="s">
        <v>2507</v>
      </c>
      <c r="T2" t="s">
        <v>2508</v>
      </c>
      <c r="U2" t="s">
        <v>2509</v>
      </c>
      <c r="V2" t="s">
        <v>2510</v>
      </c>
      <c r="W2" t="s">
        <v>2512</v>
      </c>
      <c r="X2" t="s">
        <v>2513</v>
      </c>
      <c r="Y2" t="s">
        <v>2514</v>
      </c>
      <c r="Z2" t="s">
        <v>2516</v>
      </c>
      <c r="AA2" t="s">
        <v>2517</v>
      </c>
      <c r="AB2" t="s">
        <v>2518</v>
      </c>
      <c r="AC2" t="s">
        <v>2521</v>
      </c>
      <c r="AD2" s="74"/>
      <c r="AF2" s="32"/>
      <c r="AG2" s="33"/>
      <c r="AH2" s="23"/>
    </row>
    <row r="3" spans="3:35" x14ac:dyDescent="0.25">
      <c r="E3" t="s">
        <v>2522</v>
      </c>
      <c r="F3">
        <v>88134487.260000005</v>
      </c>
      <c r="G3">
        <v>1675603.03</v>
      </c>
      <c r="H3">
        <v>16712064.449999999</v>
      </c>
      <c r="I3">
        <v>74331613.219999999</v>
      </c>
      <c r="J3">
        <v>30528928.149999999</v>
      </c>
      <c r="K3">
        <v>268878.42</v>
      </c>
      <c r="L3">
        <v>3000</v>
      </c>
      <c r="M3">
        <v>1107</v>
      </c>
      <c r="N3">
        <v>2509537.2400000002</v>
      </c>
      <c r="O3">
        <v>-200</v>
      </c>
      <c r="P3">
        <v>-6929665.5499999998</v>
      </c>
      <c r="Q3">
        <v>-77827814.840000004</v>
      </c>
      <c r="R3">
        <v>290323006.42000002</v>
      </c>
      <c r="S3">
        <v>27.61</v>
      </c>
      <c r="T3">
        <v>26890079.609999999</v>
      </c>
      <c r="U3">
        <v>803129.3</v>
      </c>
      <c r="V3">
        <v>3435.43</v>
      </c>
      <c r="W3">
        <v>27320823.629999999</v>
      </c>
      <c r="X3">
        <v>1436046.2</v>
      </c>
      <c r="Y3">
        <v>34409444.93</v>
      </c>
      <c r="Z3">
        <v>960</v>
      </c>
      <c r="AA3">
        <v>14382272.630000001</v>
      </c>
      <c r="AB3">
        <v>2063725.32</v>
      </c>
      <c r="AC3">
        <v>45000</v>
      </c>
      <c r="AD3" s="76">
        <f t="shared" ref="AD3:AI3" si="0">SUM(AD4:AD189)</f>
        <v>104029024.45999999</v>
      </c>
      <c r="AE3" s="31">
        <f t="shared" si="0"/>
        <v>2782288.3900000011</v>
      </c>
      <c r="AF3" s="21">
        <f t="shared" si="0"/>
        <v>101246736.07000002</v>
      </c>
      <c r="AG3" s="15">
        <f t="shared" si="0"/>
        <v>56383569.04999999</v>
      </c>
      <c r="AH3" s="16">
        <f t="shared" si="0"/>
        <v>50747038.369999953</v>
      </c>
      <c r="AI3" s="26">
        <f t="shared" si="0"/>
        <v>5636530.6800000016</v>
      </c>
    </row>
    <row r="4" spans="3:35" x14ac:dyDescent="0.25">
      <c r="AD4" s="76">
        <f t="shared" ref="AD4:AD21" si="1">SUM(F4:H4)</f>
        <v>0</v>
      </c>
      <c r="AE4" s="31">
        <f t="shared" ref="AE4:AE21" si="2">SUM(K4:N4)</f>
        <v>0</v>
      </c>
      <c r="AF4" s="21">
        <f>AD4-AE4</f>
        <v>0</v>
      </c>
      <c r="AG4" s="15">
        <f t="shared" ref="AG4:AG21" si="3">SUM(S4:Z4)</f>
        <v>0</v>
      </c>
      <c r="AH4" s="16">
        <f t="shared" ref="AH4:AH21" si="4">SUM(AA4:AC4)</f>
        <v>0</v>
      </c>
      <c r="AI4" s="26">
        <f>AG4-AH4</f>
        <v>0</v>
      </c>
    </row>
    <row r="5" spans="3:35" x14ac:dyDescent="0.25">
      <c r="AD5" s="76">
        <f t="shared" si="1"/>
        <v>0</v>
      </c>
      <c r="AE5" s="31">
        <f t="shared" si="2"/>
        <v>0</v>
      </c>
      <c r="AF5" s="21">
        <f t="shared" ref="AF5:AF21" si="5">AD5-AE5</f>
        <v>0</v>
      </c>
      <c r="AG5" s="15">
        <f t="shared" si="3"/>
        <v>0</v>
      </c>
      <c r="AH5" s="16">
        <f t="shared" si="4"/>
        <v>0</v>
      </c>
      <c r="AI5" s="26">
        <f t="shared" ref="AI5:AI68" si="6">AG5-AH5</f>
        <v>0</v>
      </c>
    </row>
    <row r="6" spans="3:35" x14ac:dyDescent="0.25">
      <c r="AD6" s="76">
        <f t="shared" si="1"/>
        <v>0</v>
      </c>
      <c r="AE6" s="31">
        <f t="shared" si="2"/>
        <v>0</v>
      </c>
      <c r="AF6" s="21">
        <f t="shared" si="5"/>
        <v>0</v>
      </c>
      <c r="AG6" s="15">
        <f t="shared" si="3"/>
        <v>0</v>
      </c>
      <c r="AH6" s="16">
        <f t="shared" si="4"/>
        <v>0</v>
      </c>
      <c r="AI6" s="26">
        <f t="shared" si="6"/>
        <v>0</v>
      </c>
    </row>
    <row r="7" spans="3:35" x14ac:dyDescent="0.25">
      <c r="AD7" s="76">
        <f t="shared" si="1"/>
        <v>0</v>
      </c>
      <c r="AE7" s="31">
        <f t="shared" si="2"/>
        <v>0</v>
      </c>
      <c r="AF7" s="21">
        <f t="shared" si="5"/>
        <v>0</v>
      </c>
      <c r="AG7" s="15">
        <f t="shared" si="3"/>
        <v>0</v>
      </c>
      <c r="AH7" s="16">
        <f t="shared" si="4"/>
        <v>0</v>
      </c>
      <c r="AI7" s="26">
        <f t="shared" si="6"/>
        <v>0</v>
      </c>
    </row>
    <row r="8" spans="3:35" x14ac:dyDescent="0.25">
      <c r="AD8" s="76">
        <f t="shared" si="1"/>
        <v>0</v>
      </c>
      <c r="AE8" s="31">
        <f t="shared" si="2"/>
        <v>0</v>
      </c>
      <c r="AF8" s="21">
        <f t="shared" si="5"/>
        <v>0</v>
      </c>
      <c r="AG8" s="15">
        <f t="shared" si="3"/>
        <v>0</v>
      </c>
      <c r="AH8" s="16">
        <f t="shared" si="4"/>
        <v>0</v>
      </c>
      <c r="AI8" s="26">
        <f t="shared" si="6"/>
        <v>0</v>
      </c>
    </row>
    <row r="9" spans="3:35" x14ac:dyDescent="0.25">
      <c r="AD9" s="76">
        <f t="shared" si="1"/>
        <v>0</v>
      </c>
      <c r="AE9" s="31">
        <f t="shared" si="2"/>
        <v>0</v>
      </c>
      <c r="AF9" s="21">
        <f t="shared" si="5"/>
        <v>0</v>
      </c>
      <c r="AG9" s="15">
        <f t="shared" si="3"/>
        <v>0</v>
      </c>
      <c r="AH9" s="16">
        <f t="shared" si="4"/>
        <v>0</v>
      </c>
      <c r="AI9" s="26">
        <f t="shared" si="6"/>
        <v>0</v>
      </c>
    </row>
    <row r="10" spans="3:35" x14ac:dyDescent="0.25">
      <c r="AD10" s="76">
        <f t="shared" si="1"/>
        <v>0</v>
      </c>
      <c r="AE10" s="31">
        <f t="shared" si="2"/>
        <v>0</v>
      </c>
      <c r="AF10" s="21">
        <f t="shared" si="5"/>
        <v>0</v>
      </c>
      <c r="AG10" s="15">
        <f t="shared" si="3"/>
        <v>0</v>
      </c>
      <c r="AH10" s="16">
        <f t="shared" si="4"/>
        <v>0</v>
      </c>
      <c r="AI10" s="26">
        <f t="shared" si="6"/>
        <v>0</v>
      </c>
    </row>
    <row r="11" spans="3:35" x14ac:dyDescent="0.25">
      <c r="AD11" s="76">
        <f t="shared" si="1"/>
        <v>0</v>
      </c>
      <c r="AE11" s="31">
        <f t="shared" si="2"/>
        <v>0</v>
      </c>
      <c r="AF11" s="21">
        <f t="shared" si="5"/>
        <v>0</v>
      </c>
      <c r="AG11" s="15">
        <f t="shared" si="3"/>
        <v>0</v>
      </c>
      <c r="AH11" s="16">
        <f t="shared" si="4"/>
        <v>0</v>
      </c>
      <c r="AI11" s="26">
        <f t="shared" si="6"/>
        <v>0</v>
      </c>
    </row>
    <row r="12" spans="3:35" x14ac:dyDescent="0.25">
      <c r="AD12" s="76">
        <f t="shared" si="1"/>
        <v>0</v>
      </c>
      <c r="AE12" s="31">
        <f t="shared" si="2"/>
        <v>0</v>
      </c>
      <c r="AF12" s="21">
        <f t="shared" si="5"/>
        <v>0</v>
      </c>
      <c r="AG12" s="15">
        <f t="shared" si="3"/>
        <v>0</v>
      </c>
      <c r="AH12" s="16">
        <f t="shared" si="4"/>
        <v>0</v>
      </c>
      <c r="AI12" s="26">
        <f t="shared" si="6"/>
        <v>0</v>
      </c>
    </row>
    <row r="13" spans="3:35" x14ac:dyDescent="0.25">
      <c r="AD13" s="76">
        <f t="shared" si="1"/>
        <v>0</v>
      </c>
      <c r="AE13" s="31">
        <f t="shared" si="2"/>
        <v>0</v>
      </c>
      <c r="AF13" s="21">
        <f t="shared" si="5"/>
        <v>0</v>
      </c>
      <c r="AG13" s="15">
        <f t="shared" si="3"/>
        <v>0</v>
      </c>
      <c r="AH13" s="16">
        <f t="shared" si="4"/>
        <v>0</v>
      </c>
      <c r="AI13" s="26">
        <f t="shared" si="6"/>
        <v>0</v>
      </c>
    </row>
    <row r="14" spans="3:35" s="38" customFormat="1" x14ac:dyDescent="0.25">
      <c r="C14" s="68"/>
      <c r="D14" s="45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76">
        <f t="shared" si="1"/>
        <v>0</v>
      </c>
      <c r="AE14" s="31">
        <f t="shared" si="2"/>
        <v>0</v>
      </c>
      <c r="AF14" s="21">
        <f t="shared" si="5"/>
        <v>0</v>
      </c>
      <c r="AG14" s="15">
        <f t="shared" si="3"/>
        <v>0</v>
      </c>
      <c r="AH14" s="16">
        <f t="shared" si="4"/>
        <v>0</v>
      </c>
      <c r="AI14" s="26">
        <f t="shared" si="6"/>
        <v>0</v>
      </c>
    </row>
    <row r="15" spans="3:35" x14ac:dyDescent="0.25">
      <c r="AD15" s="76">
        <f t="shared" si="1"/>
        <v>0</v>
      </c>
      <c r="AE15" s="31">
        <f t="shared" si="2"/>
        <v>0</v>
      </c>
      <c r="AF15" s="21">
        <f t="shared" si="5"/>
        <v>0</v>
      </c>
      <c r="AG15" s="15">
        <f t="shared" si="3"/>
        <v>0</v>
      </c>
      <c r="AH15" s="16">
        <f t="shared" si="4"/>
        <v>0</v>
      </c>
      <c r="AI15" s="26">
        <f t="shared" si="6"/>
        <v>0</v>
      </c>
    </row>
    <row r="16" spans="3:35" x14ac:dyDescent="0.25">
      <c r="AD16" s="76">
        <f t="shared" si="1"/>
        <v>0</v>
      </c>
      <c r="AE16" s="31">
        <f t="shared" si="2"/>
        <v>0</v>
      </c>
      <c r="AF16" s="21">
        <f t="shared" si="5"/>
        <v>0</v>
      </c>
      <c r="AG16" s="15">
        <f t="shared" si="3"/>
        <v>0</v>
      </c>
      <c r="AH16" s="16">
        <f t="shared" si="4"/>
        <v>0</v>
      </c>
      <c r="AI16" s="26">
        <f t="shared" si="6"/>
        <v>0</v>
      </c>
    </row>
    <row r="17" spans="1:35" x14ac:dyDescent="0.25">
      <c r="AD17" s="76">
        <f t="shared" si="1"/>
        <v>0</v>
      </c>
      <c r="AE17" s="31">
        <f t="shared" si="2"/>
        <v>0</v>
      </c>
      <c r="AF17" s="21">
        <f t="shared" si="5"/>
        <v>0</v>
      </c>
      <c r="AG17" s="15">
        <f t="shared" si="3"/>
        <v>0</v>
      </c>
      <c r="AH17" s="16">
        <f t="shared" si="4"/>
        <v>0</v>
      </c>
      <c r="AI17" s="26">
        <f t="shared" si="6"/>
        <v>0</v>
      </c>
    </row>
    <row r="18" spans="1:35" x14ac:dyDescent="0.25">
      <c r="AD18" s="76">
        <f t="shared" si="1"/>
        <v>0</v>
      </c>
      <c r="AE18" s="31">
        <f t="shared" si="2"/>
        <v>0</v>
      </c>
      <c r="AF18" s="21">
        <f t="shared" si="5"/>
        <v>0</v>
      </c>
      <c r="AG18" s="15">
        <f t="shared" si="3"/>
        <v>0</v>
      </c>
      <c r="AH18" s="16">
        <f t="shared" si="4"/>
        <v>0</v>
      </c>
      <c r="AI18" s="26">
        <f t="shared" si="6"/>
        <v>0</v>
      </c>
    </row>
    <row r="19" spans="1:35" x14ac:dyDescent="0.25">
      <c r="AD19" s="76">
        <f t="shared" si="1"/>
        <v>0</v>
      </c>
      <c r="AE19" s="31">
        <f t="shared" si="2"/>
        <v>0</v>
      </c>
      <c r="AF19" s="21">
        <f t="shared" si="5"/>
        <v>0</v>
      </c>
      <c r="AG19" s="15">
        <f t="shared" si="3"/>
        <v>0</v>
      </c>
      <c r="AH19" s="16">
        <f t="shared" si="4"/>
        <v>0</v>
      </c>
      <c r="AI19" s="26">
        <f t="shared" si="6"/>
        <v>0</v>
      </c>
    </row>
    <row r="20" spans="1:35" x14ac:dyDescent="0.25">
      <c r="AD20" s="76">
        <f t="shared" si="1"/>
        <v>0</v>
      </c>
      <c r="AE20" s="31">
        <f t="shared" si="2"/>
        <v>0</v>
      </c>
      <c r="AF20" s="21">
        <f t="shared" si="5"/>
        <v>0</v>
      </c>
      <c r="AG20" s="15">
        <f t="shared" si="3"/>
        <v>0</v>
      </c>
      <c r="AH20" s="16">
        <f t="shared" si="4"/>
        <v>0</v>
      </c>
      <c r="AI20" s="26">
        <f t="shared" si="6"/>
        <v>0</v>
      </c>
    </row>
    <row r="21" spans="1:35" x14ac:dyDescent="0.25">
      <c r="AD21" s="76">
        <f t="shared" si="1"/>
        <v>0</v>
      </c>
      <c r="AE21" s="31">
        <f t="shared" si="2"/>
        <v>0</v>
      </c>
      <c r="AF21" s="21">
        <f t="shared" si="5"/>
        <v>0</v>
      </c>
      <c r="AG21" s="15">
        <f t="shared" si="3"/>
        <v>0</v>
      </c>
      <c r="AH21" s="16">
        <f t="shared" si="4"/>
        <v>0</v>
      </c>
      <c r="AI21" s="26">
        <f t="shared" si="6"/>
        <v>0</v>
      </c>
    </row>
    <row r="22" spans="1:35" x14ac:dyDescent="0.25">
      <c r="A22" s="1" t="s">
        <v>460</v>
      </c>
      <c r="B22" s="1" t="s">
        <v>462</v>
      </c>
      <c r="C22" s="66">
        <v>4536</v>
      </c>
      <c r="D22" s="67" t="s">
        <v>1095</v>
      </c>
      <c r="E22" t="s">
        <v>3009</v>
      </c>
      <c r="F22">
        <v>569649.14</v>
      </c>
      <c r="G22">
        <v>35785.99</v>
      </c>
      <c r="H22">
        <v>468664.77</v>
      </c>
      <c r="I22">
        <v>205253.85</v>
      </c>
      <c r="J22">
        <v>263864.31</v>
      </c>
      <c r="N22">
        <v>-855</v>
      </c>
      <c r="Q22">
        <v>1561979.88</v>
      </c>
      <c r="R22">
        <v>0</v>
      </c>
      <c r="T22">
        <v>77528.89</v>
      </c>
      <c r="W22">
        <v>255170</v>
      </c>
      <c r="Y22">
        <v>291970</v>
      </c>
      <c r="AA22">
        <v>27033.13</v>
      </c>
      <c r="AB22">
        <v>15102.58</v>
      </c>
      <c r="AD22" s="76">
        <f>SUM(F22:H22)</f>
        <v>1074099.8999999999</v>
      </c>
      <c r="AE22" s="31">
        <f>SUM(K22:O22)</f>
        <v>-855</v>
      </c>
      <c r="AF22" s="21">
        <f>AD22-AE22</f>
        <v>1074954.8999999999</v>
      </c>
      <c r="AG22" s="15">
        <f>SUM(S22:X22)</f>
        <v>332698.89</v>
      </c>
      <c r="AH22" s="16">
        <f>SUM(Y22:AC22)</f>
        <v>334105.71000000002</v>
      </c>
      <c r="AI22" s="26">
        <f t="shared" si="6"/>
        <v>-1406.820000000007</v>
      </c>
    </row>
    <row r="23" spans="1:35" x14ac:dyDescent="0.25">
      <c r="A23" s="1" t="s">
        <v>460</v>
      </c>
      <c r="B23" s="1" t="s">
        <v>462</v>
      </c>
      <c r="C23" s="66">
        <v>3980</v>
      </c>
      <c r="D23" s="67" t="s">
        <v>1096</v>
      </c>
      <c r="E23" t="s">
        <v>3010</v>
      </c>
      <c r="F23">
        <v>318207.74</v>
      </c>
      <c r="G23">
        <v>0</v>
      </c>
      <c r="H23">
        <v>205531.09</v>
      </c>
      <c r="I23">
        <v>162238.1</v>
      </c>
      <c r="J23">
        <v>115581.21</v>
      </c>
      <c r="N23">
        <v>0</v>
      </c>
      <c r="Q23">
        <v>-1549609</v>
      </c>
      <c r="R23">
        <v>2340148.79</v>
      </c>
      <c r="T23">
        <v>74092.800000000003</v>
      </c>
      <c r="W23">
        <v>174500</v>
      </c>
      <c r="Y23">
        <v>213276</v>
      </c>
      <c r="AA23">
        <v>15390.1</v>
      </c>
      <c r="AB23">
        <v>8908.35</v>
      </c>
      <c r="AD23" s="76">
        <f t="shared" ref="AD23:AD86" si="7">SUM(F23:H23)</f>
        <v>523738.82999999996</v>
      </c>
      <c r="AE23" s="31">
        <f t="shared" ref="AE23:AE86" si="8">SUM(K23:O23)</f>
        <v>0</v>
      </c>
      <c r="AF23" s="21">
        <f t="shared" ref="AF23:AF86" si="9">AD23-AE23</f>
        <v>523738.82999999996</v>
      </c>
      <c r="AG23" s="15">
        <f t="shared" ref="AG23:AG86" si="10">SUM(S23:X23)</f>
        <v>248592.8</v>
      </c>
      <c r="AH23" s="16">
        <f t="shared" ref="AH23:AH86" si="11">SUM(Y23:AC23)</f>
        <v>237574.45</v>
      </c>
      <c r="AI23" s="26">
        <f t="shared" si="6"/>
        <v>11018.349999999977</v>
      </c>
    </row>
    <row r="24" spans="1:35" x14ac:dyDescent="0.25">
      <c r="A24" s="1" t="s">
        <v>460</v>
      </c>
      <c r="B24" s="1" t="s">
        <v>462</v>
      </c>
      <c r="C24" s="66">
        <v>9027</v>
      </c>
      <c r="D24" s="67" t="s">
        <v>1097</v>
      </c>
      <c r="E24" t="s">
        <v>3011</v>
      </c>
      <c r="F24">
        <v>1083268.2</v>
      </c>
      <c r="G24">
        <v>35869.86</v>
      </c>
      <c r="H24">
        <v>558754.89</v>
      </c>
      <c r="I24">
        <v>174288.99</v>
      </c>
      <c r="J24">
        <v>103531.4</v>
      </c>
      <c r="N24">
        <v>12120</v>
      </c>
      <c r="Q24">
        <v>-718257.91</v>
      </c>
      <c r="R24">
        <v>2461151.44</v>
      </c>
      <c r="T24">
        <v>314538.11</v>
      </c>
      <c r="U24">
        <v>3389.3</v>
      </c>
      <c r="W24">
        <v>192180</v>
      </c>
      <c r="Y24">
        <v>240170</v>
      </c>
      <c r="AA24">
        <v>40302.410000000003</v>
      </c>
      <c r="AB24">
        <v>7222.69</v>
      </c>
      <c r="AD24" s="76">
        <f t="shared" si="7"/>
        <v>1677892.9500000002</v>
      </c>
      <c r="AE24" s="31">
        <f t="shared" si="8"/>
        <v>12120</v>
      </c>
      <c r="AF24" s="21">
        <f t="shared" si="9"/>
        <v>1665772.9500000002</v>
      </c>
      <c r="AG24" s="15">
        <f t="shared" si="10"/>
        <v>510107.41</v>
      </c>
      <c r="AH24" s="16">
        <f t="shared" si="11"/>
        <v>287695.10000000003</v>
      </c>
      <c r="AI24" s="26">
        <f t="shared" si="6"/>
        <v>222412.30999999994</v>
      </c>
    </row>
    <row r="25" spans="1:35" x14ac:dyDescent="0.25">
      <c r="A25" s="1" t="s">
        <v>460</v>
      </c>
      <c r="B25" s="1" t="s">
        <v>462</v>
      </c>
      <c r="C25" s="66">
        <v>4180</v>
      </c>
      <c r="D25" s="67" t="s">
        <v>1098</v>
      </c>
      <c r="E25" t="s">
        <v>3012</v>
      </c>
      <c r="F25">
        <v>413228.28</v>
      </c>
      <c r="G25">
        <v>38683.269999999997</v>
      </c>
      <c r="H25">
        <v>101600.12</v>
      </c>
      <c r="I25">
        <v>193033.67</v>
      </c>
      <c r="J25">
        <v>396134.2</v>
      </c>
      <c r="N25">
        <v>0</v>
      </c>
      <c r="Q25">
        <v>-411311.1</v>
      </c>
      <c r="R25">
        <v>1609968.11</v>
      </c>
      <c r="T25">
        <v>60289.74</v>
      </c>
      <c r="U25">
        <v>140</v>
      </c>
      <c r="W25">
        <v>86700</v>
      </c>
      <c r="Y25">
        <v>113705</v>
      </c>
      <c r="AA25">
        <v>37894.51</v>
      </c>
      <c r="AB25">
        <v>25395.200000000001</v>
      </c>
      <c r="AD25" s="76">
        <f t="shared" si="7"/>
        <v>553511.67000000004</v>
      </c>
      <c r="AE25" s="31">
        <f t="shared" si="8"/>
        <v>0</v>
      </c>
      <c r="AF25" s="21">
        <f t="shared" si="9"/>
        <v>553511.67000000004</v>
      </c>
      <c r="AG25" s="15">
        <f t="shared" si="10"/>
        <v>147129.74</v>
      </c>
      <c r="AH25" s="16">
        <f t="shared" si="11"/>
        <v>176994.71000000002</v>
      </c>
      <c r="AI25" s="26">
        <f t="shared" si="6"/>
        <v>-29864.97000000003</v>
      </c>
    </row>
    <row r="26" spans="1:35" x14ac:dyDescent="0.25">
      <c r="A26" s="1" t="s">
        <v>460</v>
      </c>
      <c r="B26" s="1" t="s">
        <v>462</v>
      </c>
      <c r="C26" s="66">
        <v>2100</v>
      </c>
      <c r="D26" s="67" t="s">
        <v>1099</v>
      </c>
      <c r="E26" t="s">
        <v>3013</v>
      </c>
      <c r="F26">
        <v>276821.78000000003</v>
      </c>
      <c r="G26">
        <v>4732.9399999999996</v>
      </c>
      <c r="H26">
        <v>80706.48</v>
      </c>
      <c r="I26">
        <v>190375.4</v>
      </c>
      <c r="J26">
        <v>113671.85</v>
      </c>
      <c r="N26">
        <v>435.5</v>
      </c>
      <c r="Q26">
        <v>-978738.46</v>
      </c>
      <c r="R26">
        <v>1693812.25</v>
      </c>
      <c r="T26">
        <v>15880.83</v>
      </c>
      <c r="W26">
        <v>112870</v>
      </c>
      <c r="X26">
        <v>36096.75</v>
      </c>
      <c r="Y26">
        <v>131230</v>
      </c>
      <c r="AA26">
        <v>53991.49</v>
      </c>
      <c r="AB26">
        <v>6464.43</v>
      </c>
      <c r="AD26" s="76">
        <f t="shared" si="7"/>
        <v>362261.2</v>
      </c>
      <c r="AE26" s="31">
        <f t="shared" si="8"/>
        <v>435.5</v>
      </c>
      <c r="AF26" s="21">
        <f t="shared" si="9"/>
        <v>361825.7</v>
      </c>
      <c r="AG26" s="15">
        <f t="shared" si="10"/>
        <v>164847.58000000002</v>
      </c>
      <c r="AH26" s="16">
        <f t="shared" si="11"/>
        <v>191685.91999999998</v>
      </c>
      <c r="AI26" s="26">
        <f t="shared" si="6"/>
        <v>-26838.339999999967</v>
      </c>
    </row>
    <row r="27" spans="1:35" x14ac:dyDescent="0.25">
      <c r="A27" s="1" t="s">
        <v>460</v>
      </c>
      <c r="B27" s="1" t="s">
        <v>462</v>
      </c>
      <c r="C27" s="66">
        <v>4887</v>
      </c>
      <c r="D27" s="67" t="s">
        <v>1100</v>
      </c>
      <c r="E27" t="s">
        <v>3014</v>
      </c>
      <c r="F27">
        <v>538128.5</v>
      </c>
      <c r="G27">
        <v>34440.199999999997</v>
      </c>
      <c r="H27">
        <v>217316.01</v>
      </c>
      <c r="I27">
        <v>277205.92</v>
      </c>
      <c r="J27">
        <v>201460.67</v>
      </c>
      <c r="N27">
        <v>14</v>
      </c>
      <c r="Q27">
        <v>91091.8</v>
      </c>
      <c r="R27">
        <v>1247745.83</v>
      </c>
      <c r="T27">
        <v>47863.61</v>
      </c>
      <c r="W27">
        <v>227510</v>
      </c>
      <c r="Y27">
        <v>269463</v>
      </c>
      <c r="AA27">
        <v>29100.51</v>
      </c>
      <c r="AB27">
        <v>14927.93</v>
      </c>
      <c r="AD27" s="76">
        <f t="shared" si="7"/>
        <v>789884.71</v>
      </c>
      <c r="AE27" s="31">
        <f t="shared" si="8"/>
        <v>14</v>
      </c>
      <c r="AF27" s="21">
        <f t="shared" si="9"/>
        <v>789870.71</v>
      </c>
      <c r="AG27" s="15">
        <f t="shared" si="10"/>
        <v>275373.61</v>
      </c>
      <c r="AH27" s="16">
        <f t="shared" si="11"/>
        <v>313491.44</v>
      </c>
      <c r="AI27" s="26">
        <f t="shared" si="6"/>
        <v>-38117.830000000016</v>
      </c>
    </row>
    <row r="28" spans="1:35" x14ac:dyDescent="0.25">
      <c r="A28" s="1" t="s">
        <v>460</v>
      </c>
      <c r="B28" s="1" t="s">
        <v>462</v>
      </c>
      <c r="C28" s="66">
        <v>5102</v>
      </c>
      <c r="D28" s="67" t="s">
        <v>1101</v>
      </c>
      <c r="E28" t="s">
        <v>3015</v>
      </c>
      <c r="F28">
        <v>444234.55</v>
      </c>
      <c r="G28">
        <v>10101</v>
      </c>
      <c r="H28">
        <v>213248.01</v>
      </c>
      <c r="I28">
        <v>329930.53000000003</v>
      </c>
      <c r="J28">
        <v>541746.86</v>
      </c>
      <c r="N28">
        <v>0</v>
      </c>
      <c r="Q28">
        <v>-210921.11</v>
      </c>
      <c r="R28">
        <v>1804121.26</v>
      </c>
      <c r="T28">
        <v>39242.720000000001</v>
      </c>
      <c r="Y28">
        <v>18491</v>
      </c>
      <c r="AA28">
        <v>20561.52</v>
      </c>
      <c r="AB28">
        <v>33166.9</v>
      </c>
      <c r="AD28" s="76">
        <f t="shared" si="7"/>
        <v>667583.56000000006</v>
      </c>
      <c r="AE28" s="31">
        <f t="shared" si="8"/>
        <v>0</v>
      </c>
      <c r="AF28" s="21">
        <f t="shared" si="9"/>
        <v>667583.56000000006</v>
      </c>
      <c r="AG28" s="15">
        <f t="shared" si="10"/>
        <v>39242.720000000001</v>
      </c>
      <c r="AH28" s="16">
        <f t="shared" si="11"/>
        <v>72219.420000000013</v>
      </c>
      <c r="AI28" s="26">
        <f t="shared" si="6"/>
        <v>-32976.700000000012</v>
      </c>
    </row>
    <row r="29" spans="1:35" x14ac:dyDescent="0.25">
      <c r="A29" s="1" t="s">
        <v>460</v>
      </c>
      <c r="B29" s="1" t="s">
        <v>462</v>
      </c>
      <c r="C29" s="66">
        <v>11813</v>
      </c>
      <c r="D29" s="67" t="s">
        <v>1102</v>
      </c>
      <c r="E29" t="s">
        <v>3016</v>
      </c>
      <c r="F29">
        <v>930670.1</v>
      </c>
      <c r="G29">
        <v>21686.74</v>
      </c>
      <c r="H29">
        <v>230475.27</v>
      </c>
      <c r="I29">
        <v>250590.81</v>
      </c>
      <c r="J29">
        <v>514942.29</v>
      </c>
      <c r="K29">
        <v>19400</v>
      </c>
      <c r="N29">
        <v>363.07</v>
      </c>
      <c r="Q29">
        <v>428473.05</v>
      </c>
      <c r="R29">
        <v>1414760.08</v>
      </c>
      <c r="T29">
        <v>229694.09</v>
      </c>
      <c r="V29">
        <v>613.47</v>
      </c>
      <c r="W29">
        <v>1696900</v>
      </c>
      <c r="Y29">
        <v>1736814</v>
      </c>
      <c r="AA29">
        <v>67200.05</v>
      </c>
      <c r="AB29">
        <v>21582</v>
      </c>
      <c r="AD29" s="76">
        <f t="shared" si="7"/>
        <v>1182832.1099999999</v>
      </c>
      <c r="AE29" s="31">
        <f t="shared" si="8"/>
        <v>19763.07</v>
      </c>
      <c r="AF29" s="21">
        <f t="shared" si="9"/>
        <v>1163069.0399999998</v>
      </c>
      <c r="AG29" s="15">
        <f t="shared" si="10"/>
        <v>1927207.56</v>
      </c>
      <c r="AH29" s="16">
        <f t="shared" si="11"/>
        <v>1825596.05</v>
      </c>
      <c r="AI29" s="26">
        <f t="shared" si="6"/>
        <v>101611.51000000001</v>
      </c>
    </row>
    <row r="30" spans="1:35" x14ac:dyDescent="0.25">
      <c r="A30" s="1" t="s">
        <v>460</v>
      </c>
      <c r="B30" s="1" t="s">
        <v>462</v>
      </c>
      <c r="C30" s="66">
        <v>7972</v>
      </c>
      <c r="D30" s="67" t="s">
        <v>1103</v>
      </c>
      <c r="E30" t="s">
        <v>3017</v>
      </c>
      <c r="F30">
        <v>1363809.07</v>
      </c>
      <c r="G30">
        <v>0</v>
      </c>
      <c r="H30">
        <v>766163.17</v>
      </c>
      <c r="I30">
        <v>151304.66</v>
      </c>
      <c r="J30">
        <v>700089.6</v>
      </c>
      <c r="N30">
        <v>29552.3</v>
      </c>
      <c r="Q30">
        <v>1546666.04</v>
      </c>
      <c r="R30">
        <v>1595887.05</v>
      </c>
      <c r="T30">
        <v>60421.9</v>
      </c>
      <c r="U30">
        <v>333000</v>
      </c>
      <c r="W30">
        <v>314970</v>
      </c>
      <c r="Y30">
        <v>365718</v>
      </c>
      <c r="AA30">
        <v>475405.11</v>
      </c>
      <c r="AB30">
        <v>21445.18</v>
      </c>
      <c r="AD30" s="76">
        <f t="shared" si="7"/>
        <v>2129972.2400000002</v>
      </c>
      <c r="AE30" s="31">
        <f t="shared" si="8"/>
        <v>29552.3</v>
      </c>
      <c r="AF30" s="21">
        <f t="shared" si="9"/>
        <v>2100419.9400000004</v>
      </c>
      <c r="AG30" s="15">
        <f t="shared" si="10"/>
        <v>708391.9</v>
      </c>
      <c r="AH30" s="16">
        <f t="shared" si="11"/>
        <v>862568.29</v>
      </c>
      <c r="AI30" s="26">
        <f t="shared" si="6"/>
        <v>-154176.39000000001</v>
      </c>
    </row>
    <row r="31" spans="1:35" x14ac:dyDescent="0.25">
      <c r="A31" s="1" t="s">
        <v>460</v>
      </c>
      <c r="B31" s="1" t="s">
        <v>462</v>
      </c>
      <c r="C31" s="66">
        <v>3577</v>
      </c>
      <c r="D31" s="67" t="s">
        <v>1104</v>
      </c>
      <c r="E31" t="s">
        <v>3018</v>
      </c>
      <c r="F31">
        <v>572560.04</v>
      </c>
      <c r="G31">
        <v>0</v>
      </c>
      <c r="H31">
        <v>565107.31999999995</v>
      </c>
      <c r="I31">
        <v>89286.77</v>
      </c>
      <c r="J31">
        <v>183796.09</v>
      </c>
      <c r="N31">
        <v>1268.72</v>
      </c>
      <c r="Q31">
        <v>-339926.78</v>
      </c>
      <c r="R31">
        <v>1789492.25</v>
      </c>
      <c r="T31">
        <v>55021.3</v>
      </c>
      <c r="W31">
        <v>152270</v>
      </c>
      <c r="Y31">
        <v>178276.72</v>
      </c>
      <c r="AA31">
        <v>38594.39</v>
      </c>
      <c r="AB31">
        <v>10256.66</v>
      </c>
      <c r="AD31" s="76">
        <f t="shared" si="7"/>
        <v>1137667.3599999999</v>
      </c>
      <c r="AE31" s="31">
        <f t="shared" si="8"/>
        <v>1268.72</v>
      </c>
      <c r="AF31" s="21">
        <f t="shared" si="9"/>
        <v>1136398.6399999999</v>
      </c>
      <c r="AG31" s="15">
        <f t="shared" si="10"/>
        <v>207291.3</v>
      </c>
      <c r="AH31" s="16">
        <f t="shared" si="11"/>
        <v>227127.77</v>
      </c>
      <c r="AI31" s="26">
        <f t="shared" si="6"/>
        <v>-19836.47</v>
      </c>
    </row>
    <row r="32" spans="1:35" x14ac:dyDescent="0.25">
      <c r="A32" s="1" t="s">
        <v>460</v>
      </c>
      <c r="B32" s="1" t="s">
        <v>462</v>
      </c>
      <c r="C32" s="66">
        <v>3159</v>
      </c>
      <c r="D32" s="67" t="s">
        <v>1105</v>
      </c>
      <c r="E32" t="s">
        <v>3019</v>
      </c>
      <c r="F32">
        <v>700294.03</v>
      </c>
      <c r="G32">
        <v>9487.6</v>
      </c>
      <c r="H32">
        <v>194054.95</v>
      </c>
      <c r="I32">
        <v>36980.36</v>
      </c>
      <c r="J32">
        <v>194828.98</v>
      </c>
      <c r="K32">
        <v>4630</v>
      </c>
      <c r="N32">
        <v>-1926</v>
      </c>
      <c r="Q32">
        <v>-1879342.57</v>
      </c>
      <c r="R32">
        <v>3102228.3</v>
      </c>
      <c r="T32">
        <v>19985.18</v>
      </c>
      <c r="W32">
        <v>193510</v>
      </c>
      <c r="Y32">
        <v>219170</v>
      </c>
      <c r="AA32">
        <v>39293.870000000003</v>
      </c>
      <c r="AB32">
        <v>16802.62</v>
      </c>
      <c r="AD32" s="76">
        <f t="shared" si="7"/>
        <v>903836.58000000007</v>
      </c>
      <c r="AE32" s="31">
        <f t="shared" si="8"/>
        <v>2704</v>
      </c>
      <c r="AF32" s="21">
        <f t="shared" si="9"/>
        <v>901132.58000000007</v>
      </c>
      <c r="AG32" s="15">
        <f t="shared" si="10"/>
        <v>213495.18</v>
      </c>
      <c r="AH32" s="16">
        <f t="shared" si="11"/>
        <v>275266.49</v>
      </c>
      <c r="AI32" s="26">
        <f t="shared" si="6"/>
        <v>-61771.31</v>
      </c>
    </row>
    <row r="33" spans="1:35" x14ac:dyDescent="0.25">
      <c r="A33" s="1" t="s">
        <v>460</v>
      </c>
      <c r="B33" s="1" t="s">
        <v>462</v>
      </c>
      <c r="C33" s="66">
        <v>3764</v>
      </c>
      <c r="D33" s="67" t="s">
        <v>1106</v>
      </c>
      <c r="E33" t="s">
        <v>3020</v>
      </c>
      <c r="F33">
        <v>728855.11</v>
      </c>
      <c r="G33">
        <v>114675.77</v>
      </c>
      <c r="H33">
        <v>179923.47</v>
      </c>
      <c r="I33">
        <v>339383.06</v>
      </c>
      <c r="J33">
        <v>162021.87</v>
      </c>
      <c r="N33">
        <v>13650</v>
      </c>
      <c r="Q33">
        <v>69406.45</v>
      </c>
      <c r="R33">
        <v>1484748</v>
      </c>
      <c r="T33">
        <v>59283.85</v>
      </c>
      <c r="W33">
        <v>167960</v>
      </c>
      <c r="Y33">
        <v>206306</v>
      </c>
      <c r="AA33">
        <v>38170.82</v>
      </c>
      <c r="AB33">
        <v>13599.7</v>
      </c>
      <c r="AD33" s="76">
        <f t="shared" si="7"/>
        <v>1023454.35</v>
      </c>
      <c r="AE33" s="31">
        <f t="shared" si="8"/>
        <v>13650</v>
      </c>
      <c r="AF33" s="21">
        <f t="shared" si="9"/>
        <v>1009804.35</v>
      </c>
      <c r="AG33" s="15">
        <f t="shared" si="10"/>
        <v>227243.85</v>
      </c>
      <c r="AH33" s="16">
        <f t="shared" si="11"/>
        <v>258076.52000000002</v>
      </c>
      <c r="AI33" s="26">
        <f t="shared" si="6"/>
        <v>-30832.670000000013</v>
      </c>
    </row>
    <row r="34" spans="1:35" x14ac:dyDescent="0.25">
      <c r="A34" s="1" t="s">
        <v>460</v>
      </c>
      <c r="B34" s="1" t="s">
        <v>462</v>
      </c>
      <c r="C34" s="66">
        <v>3691</v>
      </c>
      <c r="D34" s="67" t="s">
        <v>1107</v>
      </c>
      <c r="E34" t="s">
        <v>3021</v>
      </c>
      <c r="F34">
        <v>1074550.6000000001</v>
      </c>
      <c r="G34">
        <v>56933.87</v>
      </c>
      <c r="H34">
        <v>346285.44</v>
      </c>
      <c r="I34">
        <v>77455.12</v>
      </c>
      <c r="J34">
        <v>207933.03</v>
      </c>
      <c r="N34">
        <v>15000</v>
      </c>
      <c r="Q34">
        <v>-147043.13</v>
      </c>
      <c r="R34">
        <v>1924840.79</v>
      </c>
      <c r="T34">
        <v>75364.25</v>
      </c>
      <c r="W34">
        <v>94220</v>
      </c>
      <c r="Y34">
        <v>133663</v>
      </c>
      <c r="AA34">
        <v>38536.339999999997</v>
      </c>
      <c r="AB34">
        <v>11162.01</v>
      </c>
      <c r="AD34" s="76">
        <f t="shared" si="7"/>
        <v>1477769.9100000001</v>
      </c>
      <c r="AE34" s="31">
        <f t="shared" si="8"/>
        <v>15000</v>
      </c>
      <c r="AF34" s="21">
        <f t="shared" si="9"/>
        <v>1462769.9100000001</v>
      </c>
      <c r="AG34" s="15">
        <f t="shared" si="10"/>
        <v>169584.25</v>
      </c>
      <c r="AH34" s="16">
        <f t="shared" si="11"/>
        <v>183361.35</v>
      </c>
      <c r="AI34" s="26">
        <f t="shared" si="6"/>
        <v>-13777.100000000006</v>
      </c>
    </row>
    <row r="35" spans="1:35" x14ac:dyDescent="0.25">
      <c r="A35" s="1" t="s">
        <v>460</v>
      </c>
      <c r="B35" s="1" t="s">
        <v>462</v>
      </c>
      <c r="C35" s="66">
        <v>7031</v>
      </c>
      <c r="D35" s="67" t="s">
        <v>1108</v>
      </c>
      <c r="E35" t="s">
        <v>3022</v>
      </c>
      <c r="F35">
        <v>1501532.75</v>
      </c>
      <c r="G35">
        <v>105387.94</v>
      </c>
      <c r="H35">
        <v>-917731.51</v>
      </c>
      <c r="I35">
        <v>185756</v>
      </c>
      <c r="J35">
        <v>364217.46</v>
      </c>
      <c r="N35">
        <v>0</v>
      </c>
      <c r="Q35">
        <v>1441238.46</v>
      </c>
      <c r="R35">
        <v>1101601.1100000001</v>
      </c>
      <c r="T35">
        <v>62809.15</v>
      </c>
      <c r="W35">
        <v>229748</v>
      </c>
      <c r="Y35">
        <v>270553</v>
      </c>
      <c r="AA35">
        <v>1290769.1499999999</v>
      </c>
      <c r="AB35">
        <v>17469.43</v>
      </c>
      <c r="AD35" s="76">
        <f t="shared" si="7"/>
        <v>689189.17999999993</v>
      </c>
      <c r="AE35" s="31">
        <f t="shared" si="8"/>
        <v>0</v>
      </c>
      <c r="AF35" s="21">
        <f t="shared" si="9"/>
        <v>689189.17999999993</v>
      </c>
      <c r="AG35" s="15">
        <f t="shared" si="10"/>
        <v>292557.15000000002</v>
      </c>
      <c r="AH35" s="16">
        <f t="shared" si="11"/>
        <v>1578791.5799999998</v>
      </c>
      <c r="AI35" s="26">
        <f t="shared" si="6"/>
        <v>-1286234.4299999997</v>
      </c>
    </row>
    <row r="36" spans="1:35" x14ac:dyDescent="0.25">
      <c r="A36" s="1" t="s">
        <v>460</v>
      </c>
      <c r="B36" s="1" t="s">
        <v>462</v>
      </c>
      <c r="C36" s="66">
        <v>3391</v>
      </c>
      <c r="D36" s="67" t="s">
        <v>1109</v>
      </c>
      <c r="E36" t="s">
        <v>3023</v>
      </c>
      <c r="F36">
        <v>840667.72</v>
      </c>
      <c r="G36">
        <v>14985.25</v>
      </c>
      <c r="H36">
        <v>109602.31</v>
      </c>
      <c r="I36">
        <v>1219417.52</v>
      </c>
      <c r="J36">
        <v>119743.03999999999</v>
      </c>
      <c r="N36">
        <v>0</v>
      </c>
      <c r="Q36">
        <v>1822158.43</v>
      </c>
      <c r="R36">
        <v>528949.56000000006</v>
      </c>
      <c r="T36">
        <v>61313.17</v>
      </c>
      <c r="U36">
        <v>30</v>
      </c>
      <c r="W36">
        <v>176920</v>
      </c>
      <c r="Y36">
        <v>208664</v>
      </c>
      <c r="AA36">
        <v>31305.88</v>
      </c>
      <c r="AB36">
        <v>15397.7</v>
      </c>
      <c r="AD36" s="76">
        <f t="shared" si="7"/>
        <v>965255.28</v>
      </c>
      <c r="AE36" s="31">
        <f t="shared" si="8"/>
        <v>0</v>
      </c>
      <c r="AF36" s="21">
        <f t="shared" si="9"/>
        <v>965255.28</v>
      </c>
      <c r="AG36" s="15">
        <f t="shared" si="10"/>
        <v>238263.16999999998</v>
      </c>
      <c r="AH36" s="16">
        <f t="shared" si="11"/>
        <v>255367.58000000002</v>
      </c>
      <c r="AI36" s="26">
        <f t="shared" si="6"/>
        <v>-17104.410000000033</v>
      </c>
    </row>
    <row r="37" spans="1:35" x14ac:dyDescent="0.25">
      <c r="A37" s="1" t="s">
        <v>460</v>
      </c>
      <c r="B37" s="1" t="s">
        <v>462</v>
      </c>
      <c r="C37" s="66">
        <v>4244</v>
      </c>
      <c r="D37" s="67" t="s">
        <v>1110</v>
      </c>
      <c r="E37" t="s">
        <v>3024</v>
      </c>
      <c r="F37">
        <v>979348.59</v>
      </c>
      <c r="G37">
        <v>21087.1</v>
      </c>
      <c r="H37">
        <v>229050.82</v>
      </c>
      <c r="I37">
        <v>338835.31</v>
      </c>
      <c r="J37">
        <v>166032.1</v>
      </c>
      <c r="N37">
        <v>11507</v>
      </c>
      <c r="Q37">
        <v>151247.01999999999</v>
      </c>
      <c r="R37">
        <v>1603684.39</v>
      </c>
      <c r="T37">
        <v>69990.649999999994</v>
      </c>
      <c r="W37">
        <v>150570</v>
      </c>
      <c r="Y37">
        <v>178122</v>
      </c>
      <c r="AA37">
        <v>36766.550000000003</v>
      </c>
      <c r="AB37">
        <v>8831.59</v>
      </c>
      <c r="AD37" s="76">
        <f t="shared" si="7"/>
        <v>1229486.51</v>
      </c>
      <c r="AE37" s="31">
        <f t="shared" si="8"/>
        <v>11507</v>
      </c>
      <c r="AF37" s="21">
        <f t="shared" si="9"/>
        <v>1217979.51</v>
      </c>
      <c r="AG37" s="15">
        <f t="shared" si="10"/>
        <v>220560.65</v>
      </c>
      <c r="AH37" s="16">
        <f t="shared" si="11"/>
        <v>223720.13999999998</v>
      </c>
      <c r="AI37" s="26">
        <f t="shared" si="6"/>
        <v>-3159.4899999999907</v>
      </c>
    </row>
    <row r="38" spans="1:35" x14ac:dyDescent="0.25">
      <c r="A38" s="1" t="s">
        <v>460</v>
      </c>
      <c r="B38" s="1" t="s">
        <v>462</v>
      </c>
      <c r="C38" s="66">
        <v>1926</v>
      </c>
      <c r="D38" s="67" t="s">
        <v>1111</v>
      </c>
      <c r="E38" t="s">
        <v>3025</v>
      </c>
      <c r="F38">
        <v>430819.43</v>
      </c>
      <c r="G38">
        <v>62480.76</v>
      </c>
      <c r="H38">
        <v>81512.31</v>
      </c>
      <c r="I38">
        <v>-1577.83</v>
      </c>
      <c r="J38">
        <v>91972.160000000003</v>
      </c>
      <c r="N38">
        <v>60</v>
      </c>
      <c r="Q38">
        <v>-777043.4</v>
      </c>
      <c r="R38">
        <v>1498620.76</v>
      </c>
      <c r="T38">
        <v>49848.45</v>
      </c>
      <c r="V38">
        <v>20.87</v>
      </c>
      <c r="Y38">
        <v>18307</v>
      </c>
      <c r="AA38">
        <v>57188</v>
      </c>
      <c r="AB38">
        <v>4862.3500000000004</v>
      </c>
      <c r="AD38" s="76">
        <f t="shared" si="7"/>
        <v>574812.5</v>
      </c>
      <c r="AE38" s="31">
        <f t="shared" si="8"/>
        <v>60</v>
      </c>
      <c r="AF38" s="21">
        <f t="shared" si="9"/>
        <v>574752.5</v>
      </c>
      <c r="AG38" s="15">
        <f t="shared" si="10"/>
        <v>49869.32</v>
      </c>
      <c r="AH38" s="16">
        <f t="shared" si="11"/>
        <v>80357.350000000006</v>
      </c>
      <c r="AI38" s="26">
        <f t="shared" si="6"/>
        <v>-30488.030000000006</v>
      </c>
    </row>
    <row r="39" spans="1:35" x14ac:dyDescent="0.25">
      <c r="A39" s="1" t="s">
        <v>460</v>
      </c>
      <c r="B39" s="1" t="s">
        <v>462</v>
      </c>
      <c r="C39" s="66">
        <v>5306</v>
      </c>
      <c r="D39" s="67" t="s">
        <v>1112</v>
      </c>
      <c r="E39" t="s">
        <v>3026</v>
      </c>
      <c r="F39">
        <v>378943.66</v>
      </c>
      <c r="G39">
        <v>114667.92</v>
      </c>
      <c r="H39">
        <v>172487.93</v>
      </c>
      <c r="I39">
        <v>986123.27</v>
      </c>
      <c r="J39">
        <v>595287.22</v>
      </c>
      <c r="N39">
        <v>25000</v>
      </c>
      <c r="Q39">
        <v>-6211.04</v>
      </c>
      <c r="R39">
        <v>2339595.1</v>
      </c>
      <c r="T39">
        <v>20330.07</v>
      </c>
      <c r="W39">
        <v>275890</v>
      </c>
      <c r="Y39">
        <v>323335</v>
      </c>
      <c r="AA39">
        <v>19024.8</v>
      </c>
      <c r="AB39">
        <v>34671.83</v>
      </c>
      <c r="AD39" s="76">
        <f t="shared" si="7"/>
        <v>666099.51</v>
      </c>
      <c r="AE39" s="31">
        <f t="shared" si="8"/>
        <v>25000</v>
      </c>
      <c r="AF39" s="21">
        <f t="shared" si="9"/>
        <v>641099.51</v>
      </c>
      <c r="AG39" s="15">
        <f t="shared" si="10"/>
        <v>296220.07</v>
      </c>
      <c r="AH39" s="16">
        <f t="shared" si="11"/>
        <v>377031.63</v>
      </c>
      <c r="AI39" s="26">
        <f t="shared" si="6"/>
        <v>-80811.56</v>
      </c>
    </row>
    <row r="40" spans="1:35" x14ac:dyDescent="0.25">
      <c r="A40" s="1" t="s">
        <v>460</v>
      </c>
      <c r="B40" s="1" t="s">
        <v>462</v>
      </c>
      <c r="C40" s="66">
        <v>2556</v>
      </c>
      <c r="D40" s="67" t="s">
        <v>1113</v>
      </c>
      <c r="E40" t="s">
        <v>3027</v>
      </c>
      <c r="F40">
        <v>1321412.3999999999</v>
      </c>
      <c r="G40">
        <v>41695</v>
      </c>
      <c r="H40">
        <v>282270.46999999997</v>
      </c>
      <c r="I40">
        <v>180291.5</v>
      </c>
      <c r="J40">
        <v>238744.5</v>
      </c>
      <c r="N40">
        <v>-2856.66</v>
      </c>
      <c r="Q40">
        <v>689816.98</v>
      </c>
      <c r="R40">
        <v>1457071.21</v>
      </c>
      <c r="T40">
        <v>50257.38</v>
      </c>
      <c r="W40">
        <v>113280</v>
      </c>
      <c r="Y40">
        <v>150960</v>
      </c>
      <c r="AA40">
        <v>51244.68</v>
      </c>
      <c r="AB40">
        <v>10687.86</v>
      </c>
      <c r="AD40" s="76">
        <f t="shared" si="7"/>
        <v>1645377.8699999999</v>
      </c>
      <c r="AE40" s="31">
        <f t="shared" si="8"/>
        <v>-2856.66</v>
      </c>
      <c r="AF40" s="21">
        <f t="shared" si="9"/>
        <v>1648234.5299999998</v>
      </c>
      <c r="AG40" s="15">
        <f t="shared" si="10"/>
        <v>163537.38</v>
      </c>
      <c r="AH40" s="16">
        <f t="shared" si="11"/>
        <v>212892.53999999998</v>
      </c>
      <c r="AI40" s="26">
        <f t="shared" si="6"/>
        <v>-49355.159999999974</v>
      </c>
    </row>
    <row r="41" spans="1:35" x14ac:dyDescent="0.25">
      <c r="A41" s="1" t="s">
        <v>460</v>
      </c>
      <c r="B41" s="1" t="s">
        <v>462</v>
      </c>
      <c r="C41" s="66">
        <v>2366</v>
      </c>
      <c r="D41" s="67" t="s">
        <v>1114</v>
      </c>
      <c r="E41" t="s">
        <v>3028</v>
      </c>
      <c r="F41">
        <v>1364600.02</v>
      </c>
      <c r="G41">
        <v>84293.94</v>
      </c>
      <c r="H41">
        <v>120322.98</v>
      </c>
      <c r="I41">
        <v>213618.47</v>
      </c>
      <c r="J41">
        <v>396055.02</v>
      </c>
      <c r="N41">
        <v>-1537</v>
      </c>
      <c r="Q41">
        <v>472840.59</v>
      </c>
      <c r="R41">
        <v>1798384.44</v>
      </c>
      <c r="T41">
        <v>34547.25</v>
      </c>
      <c r="U41">
        <v>370</v>
      </c>
      <c r="W41">
        <v>133210</v>
      </c>
      <c r="Y41">
        <v>153990</v>
      </c>
      <c r="AA41">
        <v>30283.53</v>
      </c>
      <c r="AB41">
        <v>37888.82</v>
      </c>
      <c r="AD41" s="76">
        <f t="shared" si="7"/>
        <v>1569216.94</v>
      </c>
      <c r="AE41" s="31">
        <f t="shared" si="8"/>
        <v>-1537</v>
      </c>
      <c r="AF41" s="21">
        <f t="shared" si="9"/>
        <v>1570753.94</v>
      </c>
      <c r="AG41" s="15">
        <f t="shared" si="10"/>
        <v>168127.25</v>
      </c>
      <c r="AH41" s="16">
        <f t="shared" si="11"/>
        <v>222162.35</v>
      </c>
      <c r="AI41" s="26">
        <f t="shared" si="6"/>
        <v>-54035.100000000006</v>
      </c>
    </row>
    <row r="42" spans="1:35" x14ac:dyDescent="0.25">
      <c r="A42" s="1" t="s">
        <v>460</v>
      </c>
      <c r="B42" s="1" t="s">
        <v>462</v>
      </c>
      <c r="C42" s="66">
        <v>5915</v>
      </c>
      <c r="D42" s="67" t="s">
        <v>1115</v>
      </c>
      <c r="E42" t="s">
        <v>3029</v>
      </c>
      <c r="F42">
        <v>267532.68</v>
      </c>
      <c r="G42">
        <v>21249</v>
      </c>
      <c r="H42">
        <v>190826.61</v>
      </c>
      <c r="I42">
        <v>464394.67</v>
      </c>
      <c r="J42">
        <v>145558</v>
      </c>
      <c r="N42">
        <v>7</v>
      </c>
      <c r="Q42">
        <v>-78015.289999999994</v>
      </c>
      <c r="R42">
        <v>1262156.06</v>
      </c>
      <c r="T42">
        <v>69593.55</v>
      </c>
      <c r="Y42">
        <v>38540</v>
      </c>
      <c r="AA42">
        <v>60279.37</v>
      </c>
      <c r="AB42">
        <v>29443.49</v>
      </c>
      <c r="AD42" s="76">
        <f t="shared" si="7"/>
        <v>479608.29</v>
      </c>
      <c r="AE42" s="31">
        <f t="shared" si="8"/>
        <v>7</v>
      </c>
      <c r="AF42" s="21">
        <f t="shared" si="9"/>
        <v>479601.29</v>
      </c>
      <c r="AG42" s="15">
        <f t="shared" si="10"/>
        <v>69593.55</v>
      </c>
      <c r="AH42" s="16">
        <f t="shared" si="11"/>
        <v>128262.86</v>
      </c>
      <c r="AI42" s="26">
        <f t="shared" si="6"/>
        <v>-58669.31</v>
      </c>
    </row>
    <row r="43" spans="1:35" x14ac:dyDescent="0.25">
      <c r="A43" s="1" t="s">
        <v>460</v>
      </c>
      <c r="B43" s="1" t="s">
        <v>462</v>
      </c>
      <c r="C43" s="66">
        <v>3317</v>
      </c>
      <c r="D43" s="67" t="s">
        <v>1116</v>
      </c>
      <c r="E43" t="s">
        <v>3030</v>
      </c>
      <c r="F43">
        <v>468112.92</v>
      </c>
      <c r="G43">
        <v>0</v>
      </c>
      <c r="H43">
        <v>185145.92</v>
      </c>
      <c r="I43">
        <v>335921.16</v>
      </c>
      <c r="J43">
        <v>120109.72</v>
      </c>
      <c r="N43">
        <v>400</v>
      </c>
      <c r="O43">
        <v>-200</v>
      </c>
      <c r="Q43">
        <v>-582338.17000000004</v>
      </c>
      <c r="R43">
        <v>1683339.65</v>
      </c>
      <c r="T43">
        <v>136326.42000000001</v>
      </c>
      <c r="V43">
        <v>80.25</v>
      </c>
      <c r="Y43">
        <v>35219</v>
      </c>
      <c r="AA43">
        <v>26368.720000000001</v>
      </c>
      <c r="AB43">
        <v>14598.21</v>
      </c>
      <c r="AD43" s="76">
        <f t="shared" si="7"/>
        <v>653258.84</v>
      </c>
      <c r="AE43" s="31">
        <f t="shared" si="8"/>
        <v>200</v>
      </c>
      <c r="AF43" s="21">
        <f t="shared" si="9"/>
        <v>653058.84</v>
      </c>
      <c r="AG43" s="15">
        <f t="shared" si="10"/>
        <v>136406.67000000001</v>
      </c>
      <c r="AH43" s="16">
        <f t="shared" si="11"/>
        <v>76185.929999999993</v>
      </c>
      <c r="AI43" s="26">
        <f t="shared" si="6"/>
        <v>60220.74000000002</v>
      </c>
    </row>
    <row r="44" spans="1:35" x14ac:dyDescent="0.25">
      <c r="A44" s="1" t="s">
        <v>460</v>
      </c>
      <c r="B44" s="1" t="s">
        <v>462</v>
      </c>
      <c r="C44" s="66">
        <v>2828</v>
      </c>
      <c r="D44" s="67" t="s">
        <v>1117</v>
      </c>
      <c r="E44" t="s">
        <v>3162</v>
      </c>
      <c r="F44">
        <v>545037.54</v>
      </c>
      <c r="G44">
        <v>79305</v>
      </c>
      <c r="H44">
        <v>173898.38</v>
      </c>
      <c r="I44">
        <v>123892.64</v>
      </c>
      <c r="J44">
        <v>247865.7</v>
      </c>
      <c r="Q44">
        <v>-1040226.68</v>
      </c>
      <c r="R44">
        <v>2224890.19</v>
      </c>
      <c r="T44">
        <v>50561.7</v>
      </c>
      <c r="W44">
        <v>130580</v>
      </c>
      <c r="Y44">
        <v>139744</v>
      </c>
      <c r="AA44">
        <v>31657.56</v>
      </c>
      <c r="AB44">
        <v>11041.89</v>
      </c>
      <c r="AD44" s="76">
        <f t="shared" si="7"/>
        <v>798240.92</v>
      </c>
      <c r="AE44" s="31">
        <f t="shared" si="8"/>
        <v>0</v>
      </c>
      <c r="AF44" s="21">
        <f t="shared" si="9"/>
        <v>798240.92</v>
      </c>
      <c r="AG44" s="15">
        <f t="shared" si="10"/>
        <v>181141.7</v>
      </c>
      <c r="AH44" s="16">
        <f t="shared" si="11"/>
        <v>182443.45</v>
      </c>
      <c r="AI44" s="26">
        <f t="shared" si="6"/>
        <v>-1301.75</v>
      </c>
    </row>
    <row r="45" spans="1:35" x14ac:dyDescent="0.25">
      <c r="A45" s="1" t="s">
        <v>460</v>
      </c>
      <c r="B45" s="1" t="s">
        <v>462</v>
      </c>
      <c r="C45" s="66">
        <v>2529</v>
      </c>
      <c r="D45" s="67" t="s">
        <v>1118</v>
      </c>
      <c r="E45" t="s">
        <v>3329</v>
      </c>
      <c r="F45">
        <v>539031.34</v>
      </c>
      <c r="G45">
        <v>66810</v>
      </c>
      <c r="H45">
        <v>278402.17</v>
      </c>
      <c r="I45">
        <v>1793161.75</v>
      </c>
      <c r="J45">
        <v>286181.3</v>
      </c>
      <c r="N45">
        <v>154.07</v>
      </c>
      <c r="Q45">
        <v>3078445.18</v>
      </c>
      <c r="T45">
        <v>62446.86</v>
      </c>
      <c r="U45">
        <v>200</v>
      </c>
      <c r="V45">
        <v>746.39</v>
      </c>
      <c r="W45">
        <v>95280</v>
      </c>
      <c r="Y45">
        <v>114796</v>
      </c>
      <c r="AA45">
        <v>106239.06</v>
      </c>
      <c r="AB45">
        <v>30348.38</v>
      </c>
      <c r="AD45" s="76">
        <f t="shared" si="7"/>
        <v>884243.51</v>
      </c>
      <c r="AE45" s="31">
        <f t="shared" si="8"/>
        <v>154.07</v>
      </c>
      <c r="AF45" s="21">
        <f t="shared" si="9"/>
        <v>884089.44000000006</v>
      </c>
      <c r="AG45" s="15">
        <f t="shared" si="10"/>
        <v>158673.25</v>
      </c>
      <c r="AH45" s="16">
        <f t="shared" si="11"/>
        <v>251383.44</v>
      </c>
      <c r="AI45" s="26">
        <f t="shared" si="6"/>
        <v>-92710.19</v>
      </c>
    </row>
    <row r="46" spans="1:35" x14ac:dyDescent="0.25">
      <c r="A46" s="1" t="s">
        <v>465</v>
      </c>
      <c r="B46" s="1" t="s">
        <v>466</v>
      </c>
      <c r="C46" s="66">
        <v>5981</v>
      </c>
      <c r="D46" s="67" t="s">
        <v>1119</v>
      </c>
      <c r="E46" t="s">
        <v>3031</v>
      </c>
      <c r="F46">
        <v>484103.95</v>
      </c>
      <c r="G46">
        <v>0</v>
      </c>
      <c r="H46">
        <v>74695.7</v>
      </c>
      <c r="I46">
        <v>1102076.73</v>
      </c>
      <c r="J46">
        <v>171503.18</v>
      </c>
      <c r="N46">
        <v>95.77</v>
      </c>
      <c r="Q46">
        <v>1208526.25</v>
      </c>
      <c r="R46">
        <v>721555.06</v>
      </c>
      <c r="T46">
        <v>34294.949999999997</v>
      </c>
      <c r="W46">
        <v>186914</v>
      </c>
      <c r="Y46">
        <v>254109</v>
      </c>
      <c r="AA46">
        <v>48151.17</v>
      </c>
      <c r="AB46">
        <v>15808.29</v>
      </c>
      <c r="AD46" s="76">
        <f t="shared" si="7"/>
        <v>558799.65</v>
      </c>
      <c r="AE46" s="31">
        <f t="shared" si="8"/>
        <v>95.77</v>
      </c>
      <c r="AF46" s="21">
        <f t="shared" si="9"/>
        <v>558703.88</v>
      </c>
      <c r="AG46" s="15">
        <f t="shared" si="10"/>
        <v>221208.95</v>
      </c>
      <c r="AH46" s="16">
        <f t="shared" si="11"/>
        <v>318068.45999999996</v>
      </c>
      <c r="AI46" s="26">
        <f t="shared" si="6"/>
        <v>-96859.509999999951</v>
      </c>
    </row>
    <row r="47" spans="1:35" x14ac:dyDescent="0.25">
      <c r="A47" s="1" t="s">
        <v>465</v>
      </c>
      <c r="B47" s="1" t="s">
        <v>466</v>
      </c>
      <c r="C47" s="66">
        <v>5608</v>
      </c>
      <c r="D47" s="67" t="s">
        <v>1120</v>
      </c>
      <c r="E47" t="s">
        <v>3032</v>
      </c>
      <c r="F47">
        <v>461726.13</v>
      </c>
      <c r="G47">
        <v>0</v>
      </c>
      <c r="H47">
        <v>54095.57</v>
      </c>
      <c r="I47">
        <v>4</v>
      </c>
      <c r="J47">
        <v>516935</v>
      </c>
      <c r="N47">
        <v>120</v>
      </c>
      <c r="Q47">
        <v>-395040.46</v>
      </c>
      <c r="R47">
        <v>1541680.81</v>
      </c>
      <c r="T47">
        <v>31526.68</v>
      </c>
      <c r="W47">
        <v>241500</v>
      </c>
      <c r="Y47">
        <v>291979</v>
      </c>
      <c r="AA47">
        <v>79448.38</v>
      </c>
      <c r="AB47">
        <v>15945</v>
      </c>
      <c r="AD47" s="76">
        <f t="shared" si="7"/>
        <v>515821.7</v>
      </c>
      <c r="AE47" s="31">
        <f t="shared" si="8"/>
        <v>120</v>
      </c>
      <c r="AF47" s="21">
        <f t="shared" si="9"/>
        <v>515701.7</v>
      </c>
      <c r="AG47" s="15">
        <f t="shared" si="10"/>
        <v>273026.68</v>
      </c>
      <c r="AH47" s="16">
        <f t="shared" si="11"/>
        <v>387372.38</v>
      </c>
      <c r="AI47" s="26">
        <f t="shared" si="6"/>
        <v>-114345.70000000001</v>
      </c>
    </row>
    <row r="48" spans="1:35" x14ac:dyDescent="0.25">
      <c r="A48" s="1" t="s">
        <v>465</v>
      </c>
      <c r="B48" s="1" t="s">
        <v>466</v>
      </c>
      <c r="C48" s="66">
        <v>3981</v>
      </c>
      <c r="D48" s="67" t="s">
        <v>1121</v>
      </c>
      <c r="E48" t="s">
        <v>3033</v>
      </c>
      <c r="F48">
        <v>291854.2</v>
      </c>
      <c r="G48">
        <v>0</v>
      </c>
      <c r="H48">
        <v>41195.599999999999</v>
      </c>
      <c r="I48">
        <v>1251377.98</v>
      </c>
      <c r="J48">
        <v>244961.28</v>
      </c>
      <c r="N48">
        <v>79.44</v>
      </c>
      <c r="Q48">
        <v>-1174353.6599999999</v>
      </c>
      <c r="R48">
        <v>3101072.39</v>
      </c>
      <c r="T48">
        <v>28051.39</v>
      </c>
      <c r="W48">
        <v>268733.5</v>
      </c>
      <c r="Y48">
        <v>338237.5</v>
      </c>
      <c r="AA48">
        <v>33897.879999999997</v>
      </c>
      <c r="AB48">
        <v>22392.12</v>
      </c>
      <c r="AD48" s="76">
        <f t="shared" si="7"/>
        <v>333049.8</v>
      </c>
      <c r="AE48" s="31">
        <f t="shared" si="8"/>
        <v>79.44</v>
      </c>
      <c r="AF48" s="21">
        <f t="shared" si="9"/>
        <v>332970.36</v>
      </c>
      <c r="AG48" s="15">
        <f t="shared" si="10"/>
        <v>296784.89</v>
      </c>
      <c r="AH48" s="16">
        <f t="shared" si="11"/>
        <v>394527.5</v>
      </c>
      <c r="AI48" s="26">
        <f t="shared" si="6"/>
        <v>-97742.609999999986</v>
      </c>
    </row>
    <row r="49" spans="1:35" x14ac:dyDescent="0.25">
      <c r="A49" s="1" t="s">
        <v>465</v>
      </c>
      <c r="B49" s="1" t="s">
        <v>466</v>
      </c>
      <c r="C49" s="66">
        <v>2676</v>
      </c>
      <c r="D49" s="67" t="s">
        <v>1122</v>
      </c>
      <c r="E49" t="s">
        <v>3034</v>
      </c>
      <c r="F49">
        <v>235840.75</v>
      </c>
      <c r="G49">
        <v>0</v>
      </c>
      <c r="H49">
        <v>40679.46</v>
      </c>
      <c r="I49">
        <v>1511011.99</v>
      </c>
      <c r="J49">
        <v>646970.28</v>
      </c>
      <c r="N49">
        <v>145.52000000000001</v>
      </c>
      <c r="Q49">
        <v>-159905.13</v>
      </c>
      <c r="R49">
        <v>2713140.37</v>
      </c>
      <c r="T49">
        <v>36063.620000000003</v>
      </c>
      <c r="W49">
        <v>145897.5</v>
      </c>
      <c r="Y49">
        <v>188288.5</v>
      </c>
      <c r="AA49">
        <v>78883.72</v>
      </c>
      <c r="AB49">
        <v>25688.32</v>
      </c>
      <c r="AD49" s="76">
        <f t="shared" si="7"/>
        <v>276520.21000000002</v>
      </c>
      <c r="AE49" s="31">
        <f t="shared" si="8"/>
        <v>145.52000000000001</v>
      </c>
      <c r="AF49" s="21">
        <f t="shared" si="9"/>
        <v>276374.69</v>
      </c>
      <c r="AG49" s="15">
        <f t="shared" si="10"/>
        <v>181961.12</v>
      </c>
      <c r="AH49" s="16">
        <f t="shared" si="11"/>
        <v>292860.53999999998</v>
      </c>
      <c r="AI49" s="26">
        <f t="shared" si="6"/>
        <v>-110899.41999999998</v>
      </c>
    </row>
    <row r="50" spans="1:35" x14ac:dyDescent="0.25">
      <c r="A50" s="1" t="s">
        <v>465</v>
      </c>
      <c r="B50" s="1" t="s">
        <v>466</v>
      </c>
      <c r="C50" s="66">
        <v>4612</v>
      </c>
      <c r="D50" s="67" t="s">
        <v>1123</v>
      </c>
      <c r="E50" t="s">
        <v>3035</v>
      </c>
      <c r="F50">
        <v>666261.54</v>
      </c>
      <c r="G50">
        <v>0</v>
      </c>
      <c r="H50">
        <v>81160.679999999993</v>
      </c>
      <c r="I50">
        <v>100353.55</v>
      </c>
      <c r="J50">
        <v>222737.18</v>
      </c>
      <c r="K50">
        <v>7380</v>
      </c>
      <c r="N50">
        <v>91.99</v>
      </c>
      <c r="Q50">
        <v>3295998.96</v>
      </c>
      <c r="R50">
        <v>-2152655.08</v>
      </c>
      <c r="T50">
        <v>32911.43</v>
      </c>
      <c r="W50">
        <v>233688</v>
      </c>
      <c r="Y50">
        <v>287040</v>
      </c>
      <c r="AA50">
        <v>50246.559999999998</v>
      </c>
      <c r="AB50">
        <v>9615.7900000000009</v>
      </c>
      <c r="AD50" s="76">
        <f t="shared" si="7"/>
        <v>747422.22</v>
      </c>
      <c r="AE50" s="31">
        <f t="shared" si="8"/>
        <v>7471.99</v>
      </c>
      <c r="AF50" s="21">
        <f t="shared" si="9"/>
        <v>739950.23</v>
      </c>
      <c r="AG50" s="15">
        <f t="shared" si="10"/>
        <v>266599.43</v>
      </c>
      <c r="AH50" s="16">
        <f t="shared" si="11"/>
        <v>346902.35</v>
      </c>
      <c r="AI50" s="26">
        <f t="shared" si="6"/>
        <v>-80302.919999999984</v>
      </c>
    </row>
    <row r="51" spans="1:35" x14ac:dyDescent="0.25">
      <c r="A51" s="1" t="s">
        <v>465</v>
      </c>
      <c r="B51" s="1" t="s">
        <v>466</v>
      </c>
      <c r="C51" s="66">
        <v>3723</v>
      </c>
      <c r="D51" s="67" t="s">
        <v>1124</v>
      </c>
      <c r="E51" t="s">
        <v>3163</v>
      </c>
      <c r="F51">
        <v>383239.2</v>
      </c>
      <c r="G51">
        <v>0</v>
      </c>
      <c r="H51">
        <v>29782.78</v>
      </c>
      <c r="I51">
        <v>108173.29</v>
      </c>
      <c r="J51">
        <v>701622.7</v>
      </c>
      <c r="N51">
        <v>0</v>
      </c>
      <c r="Q51">
        <v>-1552766.34</v>
      </c>
      <c r="R51">
        <v>2872107.81</v>
      </c>
      <c r="T51">
        <v>16159.08</v>
      </c>
      <c r="W51">
        <v>145082</v>
      </c>
      <c r="Y51">
        <v>180796</v>
      </c>
      <c r="AA51">
        <v>30428.6</v>
      </c>
      <c r="AB51">
        <v>15677.48</v>
      </c>
      <c r="AD51" s="76">
        <f t="shared" si="7"/>
        <v>413021.98</v>
      </c>
      <c r="AE51" s="31">
        <f t="shared" si="8"/>
        <v>0</v>
      </c>
      <c r="AF51" s="21">
        <f t="shared" si="9"/>
        <v>413021.98</v>
      </c>
      <c r="AG51" s="15">
        <f t="shared" si="10"/>
        <v>161241.07999999999</v>
      </c>
      <c r="AH51" s="16">
        <f t="shared" si="11"/>
        <v>226902.08000000002</v>
      </c>
      <c r="AI51" s="26">
        <f t="shared" si="6"/>
        <v>-65661.000000000029</v>
      </c>
    </row>
    <row r="52" spans="1:35" x14ac:dyDescent="0.25">
      <c r="A52" s="1" t="s">
        <v>469</v>
      </c>
      <c r="B52" s="1" t="s">
        <v>470</v>
      </c>
      <c r="C52" s="66">
        <v>4086</v>
      </c>
      <c r="D52" s="67" t="s">
        <v>1125</v>
      </c>
      <c r="E52" t="s">
        <v>3036</v>
      </c>
      <c r="F52">
        <v>462449.36</v>
      </c>
      <c r="G52">
        <v>0</v>
      </c>
      <c r="H52">
        <v>28159.67</v>
      </c>
      <c r="I52">
        <v>288270.67</v>
      </c>
      <c r="J52">
        <v>120841.36</v>
      </c>
      <c r="Q52">
        <v>-1353363.05</v>
      </c>
      <c r="R52">
        <v>2033236.3</v>
      </c>
      <c r="T52">
        <v>366091</v>
      </c>
      <c r="W52">
        <v>71590</v>
      </c>
      <c r="Y52">
        <v>143947</v>
      </c>
      <c r="AA52">
        <v>49335.88</v>
      </c>
      <c r="AB52">
        <v>8432.81</v>
      </c>
      <c r="AD52" s="76">
        <f t="shared" si="7"/>
        <v>490609.02999999997</v>
      </c>
      <c r="AE52" s="31">
        <f t="shared" si="8"/>
        <v>0</v>
      </c>
      <c r="AF52" s="21">
        <f t="shared" si="9"/>
        <v>490609.02999999997</v>
      </c>
      <c r="AG52" s="15">
        <f t="shared" si="10"/>
        <v>437681</v>
      </c>
      <c r="AH52" s="16">
        <f t="shared" si="11"/>
        <v>201715.69</v>
      </c>
      <c r="AI52" s="26">
        <f t="shared" si="6"/>
        <v>235965.31</v>
      </c>
    </row>
    <row r="53" spans="1:35" x14ac:dyDescent="0.25">
      <c r="A53" s="1" t="s">
        <v>469</v>
      </c>
      <c r="B53" s="1" t="s">
        <v>470</v>
      </c>
      <c r="C53" s="66">
        <v>4226</v>
      </c>
      <c r="D53" s="67" t="s">
        <v>1126</v>
      </c>
      <c r="E53" t="s">
        <v>3037</v>
      </c>
      <c r="F53">
        <v>749818.1</v>
      </c>
      <c r="G53">
        <v>0</v>
      </c>
      <c r="H53">
        <v>39855.69</v>
      </c>
      <c r="I53">
        <v>1818975.15</v>
      </c>
      <c r="J53">
        <v>232829.96</v>
      </c>
      <c r="Q53">
        <v>1963182.51</v>
      </c>
      <c r="R53">
        <v>575288.56999999995</v>
      </c>
      <c r="T53">
        <v>426782.5</v>
      </c>
      <c r="W53">
        <v>58550</v>
      </c>
      <c r="Y53">
        <v>114848</v>
      </c>
      <c r="AA53">
        <v>16964.5</v>
      </c>
      <c r="AB53">
        <v>27517.18</v>
      </c>
      <c r="AD53" s="76">
        <f t="shared" si="7"/>
        <v>789673.79</v>
      </c>
      <c r="AE53" s="31">
        <f t="shared" si="8"/>
        <v>0</v>
      </c>
      <c r="AF53" s="21">
        <f t="shared" si="9"/>
        <v>789673.79</v>
      </c>
      <c r="AG53" s="15">
        <f t="shared" si="10"/>
        <v>485332.5</v>
      </c>
      <c r="AH53" s="16">
        <f t="shared" si="11"/>
        <v>159329.68</v>
      </c>
      <c r="AI53" s="26">
        <f t="shared" si="6"/>
        <v>326002.82</v>
      </c>
    </row>
    <row r="54" spans="1:35" x14ac:dyDescent="0.25">
      <c r="A54" s="1" t="s">
        <v>469</v>
      </c>
      <c r="B54" s="1" t="s">
        <v>470</v>
      </c>
      <c r="C54" s="66">
        <v>4483</v>
      </c>
      <c r="D54" s="67" t="s">
        <v>1127</v>
      </c>
      <c r="E54" t="s">
        <v>3038</v>
      </c>
      <c r="F54">
        <v>1418014.48</v>
      </c>
      <c r="G54">
        <v>0</v>
      </c>
      <c r="H54">
        <v>11894.53</v>
      </c>
      <c r="I54">
        <v>2175722.66</v>
      </c>
      <c r="J54">
        <v>73918.25</v>
      </c>
      <c r="Q54">
        <v>2124819.9900000002</v>
      </c>
      <c r="R54">
        <v>1317062.58</v>
      </c>
      <c r="T54">
        <v>337673.75</v>
      </c>
      <c r="W54">
        <v>106820</v>
      </c>
      <c r="Y54">
        <v>169448</v>
      </c>
      <c r="AA54">
        <v>6422.75</v>
      </c>
      <c r="AB54">
        <v>15265.65</v>
      </c>
      <c r="AD54" s="76">
        <f t="shared" si="7"/>
        <v>1429909.01</v>
      </c>
      <c r="AE54" s="31">
        <f t="shared" si="8"/>
        <v>0</v>
      </c>
      <c r="AF54" s="21">
        <f t="shared" si="9"/>
        <v>1429909.01</v>
      </c>
      <c r="AG54" s="15">
        <f t="shared" si="10"/>
        <v>444493.75</v>
      </c>
      <c r="AH54" s="16">
        <f t="shared" si="11"/>
        <v>191136.4</v>
      </c>
      <c r="AI54" s="26">
        <f t="shared" si="6"/>
        <v>253357.35</v>
      </c>
    </row>
    <row r="55" spans="1:35" x14ac:dyDescent="0.25">
      <c r="A55" s="1" t="s">
        <v>469</v>
      </c>
      <c r="B55" s="1" t="s">
        <v>470</v>
      </c>
      <c r="C55" s="66">
        <v>3448</v>
      </c>
      <c r="D55" s="67" t="s">
        <v>1128</v>
      </c>
      <c r="E55" t="s">
        <v>3039</v>
      </c>
      <c r="F55">
        <v>486412.12</v>
      </c>
      <c r="G55">
        <v>0</v>
      </c>
      <c r="H55">
        <v>34670.86</v>
      </c>
      <c r="I55">
        <v>6</v>
      </c>
      <c r="J55">
        <v>106533.65</v>
      </c>
      <c r="Q55">
        <v>-1831658.39</v>
      </c>
      <c r="R55">
        <v>2202516.2599999998</v>
      </c>
      <c r="T55">
        <v>341847</v>
      </c>
      <c r="W55">
        <v>56380</v>
      </c>
      <c r="Y55">
        <v>56380</v>
      </c>
      <c r="AA55">
        <v>67650.710000000006</v>
      </c>
      <c r="AB55">
        <v>2566.5300000000002</v>
      </c>
      <c r="AD55" s="76">
        <f t="shared" si="7"/>
        <v>521082.98</v>
      </c>
      <c r="AE55" s="31">
        <f t="shared" si="8"/>
        <v>0</v>
      </c>
      <c r="AF55" s="21">
        <f t="shared" si="9"/>
        <v>521082.98</v>
      </c>
      <c r="AG55" s="15">
        <f t="shared" si="10"/>
        <v>398227</v>
      </c>
      <c r="AH55" s="16">
        <f t="shared" si="11"/>
        <v>126597.24</v>
      </c>
      <c r="AI55" s="26">
        <f t="shared" si="6"/>
        <v>271629.76</v>
      </c>
    </row>
    <row r="56" spans="1:35" x14ac:dyDescent="0.25">
      <c r="A56" s="1" t="s">
        <v>469</v>
      </c>
      <c r="B56" s="1" t="s">
        <v>470</v>
      </c>
      <c r="C56" s="66">
        <v>3561</v>
      </c>
      <c r="D56" s="67" t="s">
        <v>1129</v>
      </c>
      <c r="E56" t="s">
        <v>3164</v>
      </c>
      <c r="F56">
        <v>1019200.45</v>
      </c>
      <c r="G56">
        <v>0</v>
      </c>
      <c r="H56">
        <v>19360</v>
      </c>
      <c r="I56">
        <v>120217</v>
      </c>
      <c r="J56">
        <v>44565.279999999999</v>
      </c>
      <c r="Q56">
        <v>-1178267.3899999999</v>
      </c>
      <c r="R56">
        <v>2224684.62</v>
      </c>
      <c r="T56">
        <v>237908.75</v>
      </c>
      <c r="W56">
        <v>35990</v>
      </c>
      <c r="Y56">
        <v>70112</v>
      </c>
      <c r="AA56">
        <v>23494.84</v>
      </c>
      <c r="AB56">
        <v>7878.91</v>
      </c>
      <c r="AD56" s="76">
        <f t="shared" si="7"/>
        <v>1038560.45</v>
      </c>
      <c r="AE56" s="31">
        <f t="shared" si="8"/>
        <v>0</v>
      </c>
      <c r="AF56" s="21">
        <f t="shared" si="9"/>
        <v>1038560.45</v>
      </c>
      <c r="AG56" s="15">
        <f t="shared" si="10"/>
        <v>273898.75</v>
      </c>
      <c r="AH56" s="16">
        <f t="shared" si="11"/>
        <v>101485.75</v>
      </c>
      <c r="AI56" s="26">
        <f t="shared" si="6"/>
        <v>172413</v>
      </c>
    </row>
    <row r="57" spans="1:35" x14ac:dyDescent="0.25">
      <c r="A57" s="1" t="s">
        <v>472</v>
      </c>
      <c r="B57" s="1" t="s">
        <v>474</v>
      </c>
      <c r="C57" s="66">
        <v>5366</v>
      </c>
      <c r="D57" s="67" t="s">
        <v>1130</v>
      </c>
      <c r="E57" t="s">
        <v>3040</v>
      </c>
      <c r="F57">
        <v>411714.55</v>
      </c>
      <c r="H57">
        <v>33481.519999999997</v>
      </c>
      <c r="I57">
        <v>3003</v>
      </c>
      <c r="J57">
        <v>134400.62</v>
      </c>
      <c r="N57">
        <v>133.47</v>
      </c>
      <c r="Q57">
        <v>-978926.71</v>
      </c>
      <c r="R57">
        <v>1546692.27</v>
      </c>
      <c r="T57">
        <v>10195.89</v>
      </c>
      <c r="W57">
        <v>274440</v>
      </c>
      <c r="X57">
        <v>104005.25</v>
      </c>
      <c r="Y57">
        <v>329477</v>
      </c>
      <c r="AA57">
        <v>8449.19</v>
      </c>
      <c r="AB57">
        <v>3389.29</v>
      </c>
      <c r="AD57" s="76">
        <f t="shared" si="7"/>
        <v>445196.07</v>
      </c>
      <c r="AE57" s="31">
        <f t="shared" si="8"/>
        <v>133.47</v>
      </c>
      <c r="AF57" s="21">
        <f t="shared" si="9"/>
        <v>445062.60000000003</v>
      </c>
      <c r="AG57" s="15">
        <f t="shared" si="10"/>
        <v>388641.14</v>
      </c>
      <c r="AH57" s="16">
        <f t="shared" si="11"/>
        <v>341315.48</v>
      </c>
      <c r="AI57" s="26">
        <f t="shared" si="6"/>
        <v>47325.660000000033</v>
      </c>
    </row>
    <row r="58" spans="1:35" x14ac:dyDescent="0.25">
      <c r="A58" s="1" t="s">
        <v>472</v>
      </c>
      <c r="B58" s="1" t="s">
        <v>474</v>
      </c>
      <c r="C58" s="66">
        <v>5331</v>
      </c>
      <c r="D58" s="67" t="s">
        <v>1131</v>
      </c>
      <c r="E58" t="s">
        <v>3041</v>
      </c>
      <c r="F58">
        <v>378498.98</v>
      </c>
      <c r="H58">
        <v>22372.65</v>
      </c>
      <c r="I58">
        <v>1389428.05</v>
      </c>
      <c r="J58">
        <v>308020.40999999997</v>
      </c>
      <c r="N58">
        <v>124.76</v>
      </c>
      <c r="Q58">
        <v>1625540.76</v>
      </c>
      <c r="R58">
        <v>305399.93</v>
      </c>
      <c r="T58">
        <v>25155.4</v>
      </c>
      <c r="W58">
        <v>221380</v>
      </c>
      <c r="X58">
        <v>101322.31</v>
      </c>
      <c r="Y58">
        <v>279680</v>
      </c>
      <c r="AA58">
        <v>46565.3</v>
      </c>
      <c r="AB58">
        <v>4532.7700000000004</v>
      </c>
      <c r="AD58" s="76">
        <f t="shared" si="7"/>
        <v>400871.63</v>
      </c>
      <c r="AE58" s="31">
        <f t="shared" si="8"/>
        <v>124.76</v>
      </c>
      <c r="AF58" s="21">
        <f t="shared" si="9"/>
        <v>400746.87</v>
      </c>
      <c r="AG58" s="15">
        <f t="shared" si="10"/>
        <v>347857.70999999996</v>
      </c>
      <c r="AH58" s="16">
        <f t="shared" si="11"/>
        <v>330778.07</v>
      </c>
      <c r="AI58" s="26">
        <f t="shared" si="6"/>
        <v>17079.639999999956</v>
      </c>
    </row>
    <row r="59" spans="1:35" x14ac:dyDescent="0.25">
      <c r="A59" s="1" t="s">
        <v>472</v>
      </c>
      <c r="B59" s="1" t="s">
        <v>474</v>
      </c>
      <c r="C59" s="66">
        <v>5099</v>
      </c>
      <c r="D59" s="67" t="s">
        <v>1132</v>
      </c>
      <c r="E59" t="s">
        <v>3042</v>
      </c>
      <c r="F59">
        <v>593398.27</v>
      </c>
      <c r="H59">
        <v>78060.88</v>
      </c>
      <c r="I59">
        <v>9</v>
      </c>
      <c r="J59">
        <v>48292.67</v>
      </c>
      <c r="N59">
        <v>-46.48</v>
      </c>
      <c r="Q59">
        <v>-934081.91</v>
      </c>
      <c r="R59">
        <v>1630025.76</v>
      </c>
      <c r="T59">
        <v>16940.38</v>
      </c>
      <c r="W59">
        <v>181720</v>
      </c>
      <c r="X59">
        <v>102252.5</v>
      </c>
      <c r="Y59">
        <v>235999</v>
      </c>
      <c r="AA59">
        <v>10417.67</v>
      </c>
      <c r="AB59">
        <v>5214.26</v>
      </c>
      <c r="AD59" s="76">
        <f t="shared" si="7"/>
        <v>671459.15</v>
      </c>
      <c r="AE59" s="31">
        <f t="shared" si="8"/>
        <v>-46.48</v>
      </c>
      <c r="AF59" s="21">
        <f t="shared" si="9"/>
        <v>671505.63</v>
      </c>
      <c r="AG59" s="15">
        <f t="shared" si="10"/>
        <v>300912.88</v>
      </c>
      <c r="AH59" s="16">
        <f t="shared" si="11"/>
        <v>251630.93000000002</v>
      </c>
      <c r="AI59" s="26">
        <f t="shared" si="6"/>
        <v>49281.949999999983</v>
      </c>
    </row>
    <row r="60" spans="1:35" x14ac:dyDescent="0.25">
      <c r="A60" s="1" t="s">
        <v>472</v>
      </c>
      <c r="B60" s="1" t="s">
        <v>474</v>
      </c>
      <c r="C60" s="66">
        <v>3004</v>
      </c>
      <c r="D60" s="67" t="s">
        <v>1133</v>
      </c>
      <c r="E60" t="s">
        <v>3043</v>
      </c>
      <c r="F60">
        <v>181326.45</v>
      </c>
      <c r="H60">
        <v>134808.78</v>
      </c>
      <c r="I60">
        <v>-6821.34</v>
      </c>
      <c r="J60">
        <v>10048.299999999999</v>
      </c>
      <c r="N60">
        <v>-121</v>
      </c>
      <c r="Q60">
        <v>-2174657.66</v>
      </c>
      <c r="R60">
        <v>2454167.9500000002</v>
      </c>
      <c r="T60">
        <v>30297.25</v>
      </c>
      <c r="W60">
        <v>163236.13</v>
      </c>
      <c r="X60">
        <v>92460.5</v>
      </c>
      <c r="Y60">
        <v>212452.13</v>
      </c>
      <c r="AA60">
        <v>4527.7299999999996</v>
      </c>
      <c r="AB60">
        <v>5318.62</v>
      </c>
      <c r="AD60" s="76">
        <f t="shared" si="7"/>
        <v>316135.23</v>
      </c>
      <c r="AE60" s="31">
        <f t="shared" si="8"/>
        <v>-121</v>
      </c>
      <c r="AF60" s="21">
        <f t="shared" si="9"/>
        <v>316256.23</v>
      </c>
      <c r="AG60" s="15">
        <f t="shared" si="10"/>
        <v>285993.88</v>
      </c>
      <c r="AH60" s="16">
        <f t="shared" si="11"/>
        <v>222298.48</v>
      </c>
      <c r="AI60" s="26">
        <f t="shared" si="6"/>
        <v>63695.399999999994</v>
      </c>
    </row>
    <row r="61" spans="1:35" x14ac:dyDescent="0.25">
      <c r="A61" s="1" t="s">
        <v>472</v>
      </c>
      <c r="B61" s="1" t="s">
        <v>474</v>
      </c>
      <c r="C61" s="66">
        <v>2532</v>
      </c>
      <c r="D61" s="67" t="s">
        <v>1134</v>
      </c>
      <c r="E61" t="s">
        <v>3044</v>
      </c>
      <c r="F61">
        <v>137724.35999999999</v>
      </c>
      <c r="H61">
        <v>65828.36</v>
      </c>
      <c r="I61">
        <v>746048.56</v>
      </c>
      <c r="J61">
        <v>232589.78</v>
      </c>
      <c r="N61">
        <v>149.6</v>
      </c>
      <c r="Q61">
        <v>-246400.66</v>
      </c>
      <c r="R61">
        <v>1419953.5</v>
      </c>
      <c r="T61">
        <v>9197.4599999999991</v>
      </c>
      <c r="W61">
        <v>122780</v>
      </c>
      <c r="X61">
        <v>83483.56</v>
      </c>
      <c r="Y61">
        <v>172693</v>
      </c>
      <c r="AA61">
        <v>9389.1200000000008</v>
      </c>
      <c r="AB61">
        <v>2727.78</v>
      </c>
      <c r="AD61" s="76">
        <f t="shared" si="7"/>
        <v>203552.71999999997</v>
      </c>
      <c r="AE61" s="31">
        <f t="shared" si="8"/>
        <v>149.6</v>
      </c>
      <c r="AF61" s="21">
        <f t="shared" si="9"/>
        <v>203403.11999999997</v>
      </c>
      <c r="AG61" s="15">
        <f t="shared" si="10"/>
        <v>215461.02</v>
      </c>
      <c r="AH61" s="16">
        <f t="shared" si="11"/>
        <v>184809.9</v>
      </c>
      <c r="AI61" s="26">
        <f t="shared" si="6"/>
        <v>30651.119999999995</v>
      </c>
    </row>
    <row r="62" spans="1:35" x14ac:dyDescent="0.25">
      <c r="A62" s="1" t="s">
        <v>472</v>
      </c>
      <c r="B62" s="1" t="s">
        <v>474</v>
      </c>
      <c r="C62" s="66">
        <v>1966</v>
      </c>
      <c r="D62" s="67" t="s">
        <v>1135</v>
      </c>
      <c r="E62" t="s">
        <v>3045</v>
      </c>
      <c r="F62">
        <v>190666.96</v>
      </c>
      <c r="H62">
        <v>23281.71</v>
      </c>
      <c r="I62">
        <v>441365.7</v>
      </c>
      <c r="J62">
        <v>172547.88</v>
      </c>
      <c r="N62">
        <v>5.9</v>
      </c>
      <c r="Q62">
        <v>-1159716.75</v>
      </c>
      <c r="R62">
        <v>1982389.67</v>
      </c>
      <c r="T62">
        <v>4548</v>
      </c>
      <c r="W62">
        <v>147430</v>
      </c>
      <c r="X62">
        <v>79091</v>
      </c>
      <c r="Y62">
        <v>185819</v>
      </c>
      <c r="AA62">
        <v>10349.9</v>
      </c>
      <c r="AB62">
        <v>3316.67</v>
      </c>
      <c r="AD62" s="76">
        <f t="shared" si="7"/>
        <v>213948.66999999998</v>
      </c>
      <c r="AE62" s="31">
        <f t="shared" si="8"/>
        <v>5.9</v>
      </c>
      <c r="AF62" s="21">
        <f t="shared" si="9"/>
        <v>213942.77</v>
      </c>
      <c r="AG62" s="15">
        <f t="shared" si="10"/>
        <v>231069</v>
      </c>
      <c r="AH62" s="16">
        <f t="shared" si="11"/>
        <v>199485.57</v>
      </c>
      <c r="AI62" s="26">
        <f t="shared" si="6"/>
        <v>31583.429999999993</v>
      </c>
    </row>
    <row r="63" spans="1:35" x14ac:dyDescent="0.25">
      <c r="A63" s="1" t="s">
        <v>472</v>
      </c>
      <c r="B63" s="1" t="s">
        <v>474</v>
      </c>
      <c r="C63" s="66">
        <v>1289</v>
      </c>
      <c r="D63" s="67" t="s">
        <v>1136</v>
      </c>
      <c r="E63" t="s">
        <v>3046</v>
      </c>
      <c r="F63">
        <v>733288.09</v>
      </c>
      <c r="H63">
        <v>70105.91</v>
      </c>
      <c r="I63">
        <v>403625.18</v>
      </c>
      <c r="J63">
        <v>174318.21</v>
      </c>
      <c r="Q63">
        <v>-107188.58</v>
      </c>
      <c r="R63">
        <v>1478254.91</v>
      </c>
      <c r="T63">
        <v>7526.98</v>
      </c>
      <c r="W63">
        <v>156280</v>
      </c>
      <c r="X63">
        <v>80578.25</v>
      </c>
      <c r="Y63">
        <v>199341</v>
      </c>
      <c r="AA63">
        <v>10875.67</v>
      </c>
      <c r="AB63">
        <v>1735</v>
      </c>
      <c r="AD63" s="76">
        <f t="shared" si="7"/>
        <v>803394</v>
      </c>
      <c r="AE63" s="31">
        <f t="shared" si="8"/>
        <v>0</v>
      </c>
      <c r="AF63" s="21">
        <f t="shared" si="9"/>
        <v>803394</v>
      </c>
      <c r="AG63" s="15">
        <f t="shared" si="10"/>
        <v>244385.23</v>
      </c>
      <c r="AH63" s="16">
        <f t="shared" si="11"/>
        <v>211951.67</v>
      </c>
      <c r="AI63" s="26">
        <f t="shared" si="6"/>
        <v>32433.559999999998</v>
      </c>
    </row>
    <row r="64" spans="1:35" x14ac:dyDescent="0.25">
      <c r="A64" s="1" t="s">
        <v>472</v>
      </c>
      <c r="B64" s="1" t="s">
        <v>474</v>
      </c>
      <c r="C64" s="66">
        <v>2633</v>
      </c>
      <c r="D64" s="67" t="s">
        <v>1137</v>
      </c>
      <c r="E64" t="s">
        <v>3047</v>
      </c>
      <c r="F64">
        <v>289483.15000000002</v>
      </c>
      <c r="H64">
        <v>57399.6</v>
      </c>
      <c r="I64">
        <v>1464336.28</v>
      </c>
      <c r="J64">
        <v>13583.4</v>
      </c>
      <c r="K64">
        <v>3333.18</v>
      </c>
      <c r="N64">
        <v>2212</v>
      </c>
      <c r="Q64">
        <v>1396138.78</v>
      </c>
      <c r="R64">
        <v>424358.77</v>
      </c>
      <c r="T64">
        <v>8655.2999999999993</v>
      </c>
      <c r="W64">
        <v>211030</v>
      </c>
      <c r="X64">
        <v>88679.25</v>
      </c>
      <c r="Y64">
        <v>256886</v>
      </c>
      <c r="AA64">
        <v>19342.57</v>
      </c>
      <c r="AB64">
        <v>10175.98</v>
      </c>
      <c r="AD64" s="76">
        <f t="shared" si="7"/>
        <v>346882.75</v>
      </c>
      <c r="AE64" s="31">
        <f t="shared" si="8"/>
        <v>5545.18</v>
      </c>
      <c r="AF64" s="21">
        <f t="shared" si="9"/>
        <v>341337.57</v>
      </c>
      <c r="AG64" s="15">
        <f t="shared" si="10"/>
        <v>308364.55</v>
      </c>
      <c r="AH64" s="16">
        <f t="shared" si="11"/>
        <v>286404.55</v>
      </c>
      <c r="AI64" s="26">
        <f t="shared" si="6"/>
        <v>21960</v>
      </c>
    </row>
    <row r="65" spans="1:35" x14ac:dyDescent="0.25">
      <c r="A65" s="1" t="s">
        <v>472</v>
      </c>
      <c r="B65" s="1" t="s">
        <v>474</v>
      </c>
      <c r="C65" s="66">
        <v>3093</v>
      </c>
      <c r="D65" s="67" t="s">
        <v>1138</v>
      </c>
      <c r="E65" t="s">
        <v>3048</v>
      </c>
      <c r="F65">
        <v>175379.48</v>
      </c>
      <c r="H65">
        <v>32400.959999999999</v>
      </c>
      <c r="I65">
        <v>139568.4</v>
      </c>
      <c r="J65">
        <v>14358.59</v>
      </c>
      <c r="N65">
        <v>4268.8599999999997</v>
      </c>
      <c r="Q65">
        <v>-112963</v>
      </c>
      <c r="R65">
        <v>457634.96</v>
      </c>
      <c r="T65">
        <v>12903.24</v>
      </c>
      <c r="W65">
        <v>149290</v>
      </c>
      <c r="X65">
        <v>80141.75</v>
      </c>
      <c r="Y65">
        <v>190040</v>
      </c>
      <c r="AA65">
        <v>15225.18</v>
      </c>
      <c r="AB65">
        <v>2140.6999999999998</v>
      </c>
      <c r="AD65" s="76">
        <f t="shared" si="7"/>
        <v>207780.44</v>
      </c>
      <c r="AE65" s="31">
        <f t="shared" si="8"/>
        <v>4268.8599999999997</v>
      </c>
      <c r="AF65" s="21">
        <f t="shared" si="9"/>
        <v>203511.58000000002</v>
      </c>
      <c r="AG65" s="15">
        <f t="shared" si="10"/>
        <v>242334.99</v>
      </c>
      <c r="AH65" s="16">
        <f t="shared" si="11"/>
        <v>207405.88</v>
      </c>
      <c r="AI65" s="26">
        <f t="shared" si="6"/>
        <v>34929.109999999986</v>
      </c>
    </row>
    <row r="66" spans="1:35" x14ac:dyDescent="0.25">
      <c r="A66" s="1" t="s">
        <v>472</v>
      </c>
      <c r="B66" s="1" t="s">
        <v>474</v>
      </c>
      <c r="C66" s="66">
        <v>5106</v>
      </c>
      <c r="D66" s="67" t="s">
        <v>1139</v>
      </c>
      <c r="E66" t="s">
        <v>3049</v>
      </c>
      <c r="F66">
        <v>351864.9</v>
      </c>
      <c r="H66">
        <v>111327.94</v>
      </c>
      <c r="I66">
        <v>4</v>
      </c>
      <c r="J66">
        <v>52470.400000000001</v>
      </c>
      <c r="N66">
        <v>16.239999999999998</v>
      </c>
      <c r="Q66">
        <v>-710761.06</v>
      </c>
      <c r="R66">
        <v>1208029.25</v>
      </c>
      <c r="T66">
        <v>8273.94</v>
      </c>
      <c r="W66">
        <v>157370</v>
      </c>
      <c r="X66">
        <v>105696.75</v>
      </c>
      <c r="Y66">
        <v>216323</v>
      </c>
      <c r="AA66">
        <v>15167.83</v>
      </c>
      <c r="AB66">
        <v>3384.55</v>
      </c>
      <c r="AD66" s="76">
        <f t="shared" si="7"/>
        <v>463192.84</v>
      </c>
      <c r="AE66" s="31">
        <f t="shared" si="8"/>
        <v>16.239999999999998</v>
      </c>
      <c r="AF66" s="21">
        <f t="shared" si="9"/>
        <v>463176.60000000003</v>
      </c>
      <c r="AG66" s="15">
        <f t="shared" si="10"/>
        <v>271340.69</v>
      </c>
      <c r="AH66" s="16">
        <f t="shared" si="11"/>
        <v>234875.37999999998</v>
      </c>
      <c r="AI66" s="26">
        <f t="shared" si="6"/>
        <v>36465.310000000027</v>
      </c>
    </row>
    <row r="67" spans="1:35" x14ac:dyDescent="0.25">
      <c r="A67" s="1" t="s">
        <v>472</v>
      </c>
      <c r="B67" s="1" t="s">
        <v>474</v>
      </c>
      <c r="C67" s="66">
        <v>4454</v>
      </c>
      <c r="D67" s="67" t="s">
        <v>1140</v>
      </c>
      <c r="E67" t="s">
        <v>3050</v>
      </c>
      <c r="F67">
        <v>296696.77</v>
      </c>
      <c r="H67">
        <v>47522.48</v>
      </c>
      <c r="I67">
        <v>626996.6</v>
      </c>
      <c r="J67">
        <v>261814</v>
      </c>
      <c r="K67">
        <v>0</v>
      </c>
      <c r="N67">
        <v>860</v>
      </c>
      <c r="P67">
        <v>-1130627.03</v>
      </c>
      <c r="Q67">
        <v>5359.66</v>
      </c>
      <c r="R67">
        <v>2340789.7799999998</v>
      </c>
      <c r="T67">
        <v>2104.08</v>
      </c>
      <c r="W67">
        <v>161900</v>
      </c>
      <c r="X67">
        <v>81189.75</v>
      </c>
      <c r="Y67">
        <v>199118</v>
      </c>
      <c r="AA67">
        <v>9491.1</v>
      </c>
      <c r="AB67">
        <v>654.79</v>
      </c>
      <c r="AD67" s="76">
        <f t="shared" si="7"/>
        <v>344219.25</v>
      </c>
      <c r="AE67" s="31">
        <f t="shared" si="8"/>
        <v>860</v>
      </c>
      <c r="AF67" s="21">
        <f t="shared" si="9"/>
        <v>343359.25</v>
      </c>
      <c r="AG67" s="15">
        <f t="shared" si="10"/>
        <v>245193.83</v>
      </c>
      <c r="AH67" s="16">
        <f t="shared" si="11"/>
        <v>209263.89</v>
      </c>
      <c r="AI67" s="26">
        <f t="shared" si="6"/>
        <v>35929.939999999973</v>
      </c>
    </row>
    <row r="68" spans="1:35" x14ac:dyDescent="0.25">
      <c r="A68" s="1" t="s">
        <v>472</v>
      </c>
      <c r="B68" s="1" t="s">
        <v>474</v>
      </c>
      <c r="C68" s="66">
        <v>3718</v>
      </c>
      <c r="D68" s="67" t="s">
        <v>1141</v>
      </c>
      <c r="E68" t="s">
        <v>3051</v>
      </c>
      <c r="F68">
        <v>135696.92000000001</v>
      </c>
      <c r="H68">
        <v>70081.69</v>
      </c>
      <c r="I68">
        <v>82739</v>
      </c>
      <c r="J68">
        <v>318638.67</v>
      </c>
      <c r="K68">
        <v>0</v>
      </c>
      <c r="N68">
        <v>5.9</v>
      </c>
      <c r="Q68">
        <v>107520.52</v>
      </c>
      <c r="R68">
        <v>489048.9</v>
      </c>
      <c r="T68">
        <v>14147.41</v>
      </c>
      <c r="W68">
        <v>140740</v>
      </c>
      <c r="X68">
        <v>91887</v>
      </c>
      <c r="Y68">
        <v>190233</v>
      </c>
      <c r="AA68">
        <v>20997.64</v>
      </c>
      <c r="AB68">
        <v>1000.31</v>
      </c>
      <c r="AD68" s="76">
        <f t="shared" si="7"/>
        <v>205778.61000000002</v>
      </c>
      <c r="AE68" s="31">
        <f t="shared" si="8"/>
        <v>5.9</v>
      </c>
      <c r="AF68" s="21">
        <f t="shared" si="9"/>
        <v>205772.71000000002</v>
      </c>
      <c r="AG68" s="15">
        <f t="shared" si="10"/>
        <v>246774.41</v>
      </c>
      <c r="AH68" s="16">
        <f t="shared" si="11"/>
        <v>212230.95</v>
      </c>
      <c r="AI68" s="26">
        <f t="shared" si="6"/>
        <v>34543.459999999992</v>
      </c>
    </row>
    <row r="69" spans="1:35" x14ac:dyDescent="0.25">
      <c r="A69" s="1" t="s">
        <v>472</v>
      </c>
      <c r="B69" s="1" t="s">
        <v>474</v>
      </c>
      <c r="C69" s="66">
        <v>3267</v>
      </c>
      <c r="D69" s="67" t="s">
        <v>1142</v>
      </c>
      <c r="E69" t="s">
        <v>3165</v>
      </c>
      <c r="F69">
        <v>225512.15</v>
      </c>
      <c r="H69">
        <v>56046.58</v>
      </c>
      <c r="I69">
        <v>1402999.23</v>
      </c>
      <c r="J69">
        <v>507418.21</v>
      </c>
      <c r="N69">
        <v>2808</v>
      </c>
      <c r="Q69">
        <v>-218064.43</v>
      </c>
      <c r="R69">
        <v>2396007.25</v>
      </c>
      <c r="T69">
        <v>20551.79</v>
      </c>
      <c r="W69">
        <v>283330</v>
      </c>
      <c r="X69">
        <v>103595.08</v>
      </c>
      <c r="Y69">
        <v>342654</v>
      </c>
      <c r="AA69">
        <v>16250.58</v>
      </c>
      <c r="AB69">
        <v>11184.44</v>
      </c>
      <c r="AD69" s="76">
        <f t="shared" si="7"/>
        <v>281558.73</v>
      </c>
      <c r="AE69" s="31">
        <f t="shared" si="8"/>
        <v>2808</v>
      </c>
      <c r="AF69" s="21">
        <f t="shared" si="9"/>
        <v>278750.73</v>
      </c>
      <c r="AG69" s="15">
        <f t="shared" si="10"/>
        <v>407476.87</v>
      </c>
      <c r="AH69" s="16">
        <f t="shared" si="11"/>
        <v>370089.02</v>
      </c>
      <c r="AI69" s="26">
        <f t="shared" ref="AI69:AI132" si="12">AG69-AH69</f>
        <v>37387.849999999977</v>
      </c>
    </row>
    <row r="70" spans="1:35" s="46" customFormat="1" x14ac:dyDescent="0.25">
      <c r="A70" s="277" t="s">
        <v>472</v>
      </c>
      <c r="B70" s="277" t="s">
        <v>474</v>
      </c>
      <c r="C70" s="69">
        <v>2885</v>
      </c>
      <c r="D70" s="70" t="s">
        <v>1143</v>
      </c>
      <c r="E70" t="s">
        <v>3175</v>
      </c>
      <c r="F70">
        <v>372709.86</v>
      </c>
      <c r="G70"/>
      <c r="H70">
        <v>93722.93</v>
      </c>
      <c r="I70">
        <v>4381535.05</v>
      </c>
      <c r="J70">
        <v>108533.58</v>
      </c>
      <c r="K70"/>
      <c r="L70"/>
      <c r="M70"/>
      <c r="N70">
        <v>7</v>
      </c>
      <c r="O70"/>
      <c r="P70"/>
      <c r="Q70">
        <v>-1448338.73</v>
      </c>
      <c r="R70">
        <v>6403982.4100000001</v>
      </c>
      <c r="S70"/>
      <c r="T70">
        <v>3595.65</v>
      </c>
      <c r="U70"/>
      <c r="V70"/>
      <c r="W70">
        <v>135480</v>
      </c>
      <c r="X70">
        <v>71066.5</v>
      </c>
      <c r="Y70">
        <v>167407</v>
      </c>
      <c r="Z70"/>
      <c r="AA70">
        <v>10523.33</v>
      </c>
      <c r="AB70">
        <v>7998.58</v>
      </c>
      <c r="AC70"/>
      <c r="AD70" s="76">
        <f t="shared" si="7"/>
        <v>466432.79</v>
      </c>
      <c r="AE70" s="31">
        <f t="shared" si="8"/>
        <v>7</v>
      </c>
      <c r="AF70" s="21">
        <f t="shared" si="9"/>
        <v>466425.79</v>
      </c>
      <c r="AG70" s="15">
        <f t="shared" si="10"/>
        <v>210142.15</v>
      </c>
      <c r="AH70" s="16">
        <f t="shared" si="11"/>
        <v>185928.90999999997</v>
      </c>
      <c r="AI70" s="26">
        <f t="shared" si="12"/>
        <v>24213.24000000002</v>
      </c>
    </row>
    <row r="71" spans="1:35" s="39" customFormat="1" x14ac:dyDescent="0.25">
      <c r="A71" s="240" t="s">
        <v>477</v>
      </c>
      <c r="B71" s="240" t="s">
        <v>478</v>
      </c>
      <c r="C71" s="66">
        <v>6036</v>
      </c>
      <c r="D71" s="67" t="s">
        <v>1144</v>
      </c>
      <c r="E71" t="s">
        <v>3052</v>
      </c>
      <c r="F71">
        <v>441937.11</v>
      </c>
      <c r="G71">
        <v>0</v>
      </c>
      <c r="H71">
        <v>397311.05</v>
      </c>
      <c r="I71">
        <v>666480.89</v>
      </c>
      <c r="J71">
        <v>-6502.49</v>
      </c>
      <c r="K71"/>
      <c r="L71"/>
      <c r="M71"/>
      <c r="N71">
        <v>296</v>
      </c>
      <c r="O71"/>
      <c r="P71"/>
      <c r="Q71">
        <v>-651663.09</v>
      </c>
      <c r="R71">
        <v>2227185.62</v>
      </c>
      <c r="S71"/>
      <c r="T71">
        <v>54691.78</v>
      </c>
      <c r="U71"/>
      <c r="V71"/>
      <c r="W71">
        <v>319150</v>
      </c>
      <c r="X71"/>
      <c r="Y71">
        <v>379515</v>
      </c>
      <c r="Z71"/>
      <c r="AA71">
        <v>43453.919999999998</v>
      </c>
      <c r="AB71">
        <v>7267.33</v>
      </c>
      <c r="AC71"/>
      <c r="AD71" s="76">
        <f t="shared" si="7"/>
        <v>839248.15999999992</v>
      </c>
      <c r="AE71" s="31">
        <f t="shared" si="8"/>
        <v>296</v>
      </c>
      <c r="AF71" s="21">
        <f t="shared" si="9"/>
        <v>838952.15999999992</v>
      </c>
      <c r="AG71" s="15">
        <f t="shared" si="10"/>
        <v>373841.78</v>
      </c>
      <c r="AH71" s="16">
        <f t="shared" si="11"/>
        <v>430236.25</v>
      </c>
      <c r="AI71" s="26">
        <f t="shared" si="12"/>
        <v>-56394.469999999972</v>
      </c>
    </row>
    <row r="72" spans="1:35" s="39" customFormat="1" x14ac:dyDescent="0.25">
      <c r="A72" s="240" t="s">
        <v>477</v>
      </c>
      <c r="B72" s="240" t="s">
        <v>478</v>
      </c>
      <c r="C72" s="66">
        <v>4053</v>
      </c>
      <c r="D72" s="67" t="s">
        <v>1145</v>
      </c>
      <c r="E72" t="s">
        <v>3053</v>
      </c>
      <c r="F72">
        <v>622647.39</v>
      </c>
      <c r="G72">
        <v>0</v>
      </c>
      <c r="H72">
        <v>439786.44</v>
      </c>
      <c r="I72">
        <v>201342.97</v>
      </c>
      <c r="J72">
        <v>-1791.5</v>
      </c>
      <c r="K72"/>
      <c r="L72"/>
      <c r="M72"/>
      <c r="N72">
        <v>3034.5</v>
      </c>
      <c r="O72"/>
      <c r="P72"/>
      <c r="Q72">
        <v>-2682010.44</v>
      </c>
      <c r="R72">
        <v>4014093.13</v>
      </c>
      <c r="S72"/>
      <c r="T72">
        <v>44874.1</v>
      </c>
      <c r="U72"/>
      <c r="V72"/>
      <c r="W72">
        <v>199440</v>
      </c>
      <c r="X72"/>
      <c r="Y72">
        <v>255186</v>
      </c>
      <c r="Z72"/>
      <c r="AA72">
        <v>29670.65</v>
      </c>
      <c r="AB72">
        <v>7626.84</v>
      </c>
      <c r="AC72"/>
      <c r="AD72" s="76">
        <f t="shared" si="7"/>
        <v>1062433.83</v>
      </c>
      <c r="AE72" s="31">
        <f t="shared" si="8"/>
        <v>3034.5</v>
      </c>
      <c r="AF72" s="21">
        <f t="shared" si="9"/>
        <v>1059399.33</v>
      </c>
      <c r="AG72" s="15">
        <f t="shared" si="10"/>
        <v>244314.1</v>
      </c>
      <c r="AH72" s="16">
        <f t="shared" si="11"/>
        <v>292483.49000000005</v>
      </c>
      <c r="AI72" s="26">
        <f t="shared" si="12"/>
        <v>-48169.390000000043</v>
      </c>
    </row>
    <row r="73" spans="1:35" s="39" customFormat="1" x14ac:dyDescent="0.25">
      <c r="A73" s="240" t="s">
        <v>477</v>
      </c>
      <c r="B73" s="240" t="s">
        <v>478</v>
      </c>
      <c r="C73" s="66">
        <v>4847</v>
      </c>
      <c r="D73" s="67" t="s">
        <v>1146</v>
      </c>
      <c r="E73" t="s">
        <v>3054</v>
      </c>
      <c r="F73">
        <v>629019.59</v>
      </c>
      <c r="G73">
        <v>0</v>
      </c>
      <c r="H73">
        <v>77021.69</v>
      </c>
      <c r="I73">
        <v>-44778.559999999998</v>
      </c>
      <c r="J73">
        <v>126388.49</v>
      </c>
      <c r="K73"/>
      <c r="L73"/>
      <c r="M73"/>
      <c r="N73">
        <v>0</v>
      </c>
      <c r="O73"/>
      <c r="P73"/>
      <c r="Q73">
        <v>-1208337.76</v>
      </c>
      <c r="R73">
        <v>2082417.38</v>
      </c>
      <c r="S73"/>
      <c r="T73">
        <v>13269.93</v>
      </c>
      <c r="U73"/>
      <c r="V73"/>
      <c r="W73">
        <v>266890</v>
      </c>
      <c r="X73"/>
      <c r="Y73">
        <v>324516.08</v>
      </c>
      <c r="Z73"/>
      <c r="AA73">
        <v>22576.71</v>
      </c>
      <c r="AB73">
        <v>933.05</v>
      </c>
      <c r="AC73"/>
      <c r="AD73" s="76">
        <f t="shared" si="7"/>
        <v>706041.28</v>
      </c>
      <c r="AE73" s="31">
        <f t="shared" si="8"/>
        <v>0</v>
      </c>
      <c r="AF73" s="21">
        <f t="shared" si="9"/>
        <v>706041.28</v>
      </c>
      <c r="AG73" s="15">
        <f t="shared" si="10"/>
        <v>280159.93</v>
      </c>
      <c r="AH73" s="16">
        <f t="shared" si="11"/>
        <v>348025.84</v>
      </c>
      <c r="AI73" s="26">
        <f t="shared" si="12"/>
        <v>-67865.910000000033</v>
      </c>
    </row>
    <row r="74" spans="1:35" s="39" customFormat="1" x14ac:dyDescent="0.25">
      <c r="A74" s="240" t="s">
        <v>477</v>
      </c>
      <c r="B74" s="240" t="s">
        <v>478</v>
      </c>
      <c r="C74" s="66">
        <v>3826</v>
      </c>
      <c r="D74" s="67" t="s">
        <v>1147</v>
      </c>
      <c r="E74" t="s">
        <v>3055</v>
      </c>
      <c r="F74">
        <v>462016.03</v>
      </c>
      <c r="G74">
        <v>0</v>
      </c>
      <c r="H74">
        <v>142042.23999999999</v>
      </c>
      <c r="I74">
        <v>4</v>
      </c>
      <c r="J74">
        <v>256354.9</v>
      </c>
      <c r="K74"/>
      <c r="L74"/>
      <c r="M74"/>
      <c r="N74"/>
      <c r="O74"/>
      <c r="P74"/>
      <c r="Q74">
        <v>-1177719.31</v>
      </c>
      <c r="R74">
        <v>2028298.74</v>
      </c>
      <c r="S74"/>
      <c r="T74">
        <v>101536.21</v>
      </c>
      <c r="U74"/>
      <c r="V74"/>
      <c r="W74">
        <v>233910</v>
      </c>
      <c r="X74"/>
      <c r="Y74">
        <v>291230</v>
      </c>
      <c r="Z74"/>
      <c r="AA74">
        <v>31729.94</v>
      </c>
      <c r="AB74">
        <v>2648.53</v>
      </c>
      <c r="AC74"/>
      <c r="AD74" s="76">
        <f t="shared" si="7"/>
        <v>604058.27</v>
      </c>
      <c r="AE74" s="31">
        <f t="shared" si="8"/>
        <v>0</v>
      </c>
      <c r="AF74" s="21">
        <f t="shared" si="9"/>
        <v>604058.27</v>
      </c>
      <c r="AG74" s="15">
        <f t="shared" si="10"/>
        <v>335446.21000000002</v>
      </c>
      <c r="AH74" s="16">
        <f t="shared" si="11"/>
        <v>325608.47000000003</v>
      </c>
      <c r="AI74" s="26">
        <f t="shared" si="12"/>
        <v>9837.7399999999907</v>
      </c>
    </row>
    <row r="75" spans="1:35" s="39" customFormat="1" x14ac:dyDescent="0.25">
      <c r="A75" s="240" t="s">
        <v>477</v>
      </c>
      <c r="B75" s="240" t="s">
        <v>478</v>
      </c>
      <c r="C75" s="66">
        <v>4181</v>
      </c>
      <c r="D75" s="67" t="s">
        <v>1148</v>
      </c>
      <c r="E75" t="s">
        <v>3056</v>
      </c>
      <c r="F75">
        <v>167018.87</v>
      </c>
      <c r="G75"/>
      <c r="H75">
        <v>75711.850000000006</v>
      </c>
      <c r="I75">
        <v>-60857.25</v>
      </c>
      <c r="J75">
        <v>84936.22</v>
      </c>
      <c r="K75"/>
      <c r="L75"/>
      <c r="M75"/>
      <c r="N75"/>
      <c r="O75"/>
      <c r="P75"/>
      <c r="Q75">
        <v>-2243773.7000000002</v>
      </c>
      <c r="R75">
        <v>2569886.96</v>
      </c>
      <c r="S75"/>
      <c r="T75">
        <v>25171.200000000001</v>
      </c>
      <c r="U75"/>
      <c r="V75">
        <v>87.74</v>
      </c>
      <c r="W75">
        <v>232290</v>
      </c>
      <c r="X75"/>
      <c r="Y75">
        <v>292349</v>
      </c>
      <c r="Z75"/>
      <c r="AA75">
        <v>4705.18</v>
      </c>
      <c r="AB75">
        <v>935.83</v>
      </c>
      <c r="AC75"/>
      <c r="AD75" s="76">
        <f t="shared" si="7"/>
        <v>242730.72</v>
      </c>
      <c r="AE75" s="31">
        <f t="shared" si="8"/>
        <v>0</v>
      </c>
      <c r="AF75" s="21">
        <f t="shared" si="9"/>
        <v>242730.72</v>
      </c>
      <c r="AG75" s="15">
        <f t="shared" si="10"/>
        <v>257548.94</v>
      </c>
      <c r="AH75" s="16">
        <f t="shared" si="11"/>
        <v>297990.01</v>
      </c>
      <c r="AI75" s="26">
        <f t="shared" si="12"/>
        <v>-40441.070000000007</v>
      </c>
    </row>
    <row r="76" spans="1:35" s="39" customFormat="1" x14ac:dyDescent="0.25">
      <c r="A76" s="240" t="s">
        <v>477</v>
      </c>
      <c r="B76" s="240" t="s">
        <v>478</v>
      </c>
      <c r="C76" s="66">
        <v>2002</v>
      </c>
      <c r="D76" s="67" t="s">
        <v>1149</v>
      </c>
      <c r="E76" t="s">
        <v>3057</v>
      </c>
      <c r="F76">
        <v>490888.23</v>
      </c>
      <c r="G76">
        <v>0</v>
      </c>
      <c r="H76">
        <v>44488.3</v>
      </c>
      <c r="I76">
        <v>-108906.52</v>
      </c>
      <c r="J76">
        <v>-76768.259999999995</v>
      </c>
      <c r="K76"/>
      <c r="L76"/>
      <c r="M76"/>
      <c r="N76"/>
      <c r="O76"/>
      <c r="P76"/>
      <c r="Q76">
        <v>-1057340.58</v>
      </c>
      <c r="R76">
        <v>1423307.83</v>
      </c>
      <c r="S76"/>
      <c r="T76">
        <v>80612.039999999994</v>
      </c>
      <c r="U76"/>
      <c r="V76">
        <v>695.02</v>
      </c>
      <c r="W76">
        <v>190790</v>
      </c>
      <c r="X76"/>
      <c r="Y76">
        <v>238108</v>
      </c>
      <c r="Z76"/>
      <c r="AA76">
        <v>15758.17</v>
      </c>
      <c r="AB76">
        <v>6333.89</v>
      </c>
      <c r="AC76"/>
      <c r="AD76" s="76">
        <f t="shared" si="7"/>
        <v>535376.53</v>
      </c>
      <c r="AE76" s="31">
        <f t="shared" si="8"/>
        <v>0</v>
      </c>
      <c r="AF76" s="21">
        <f t="shared" si="9"/>
        <v>535376.53</v>
      </c>
      <c r="AG76" s="15">
        <f t="shared" si="10"/>
        <v>272097.06</v>
      </c>
      <c r="AH76" s="16">
        <f t="shared" si="11"/>
        <v>260200.06000000003</v>
      </c>
      <c r="AI76" s="26">
        <f t="shared" si="12"/>
        <v>11896.999999999971</v>
      </c>
    </row>
    <row r="77" spans="1:35" s="39" customFormat="1" x14ac:dyDescent="0.25">
      <c r="A77" s="240" t="s">
        <v>477</v>
      </c>
      <c r="B77" s="240" t="s">
        <v>478</v>
      </c>
      <c r="C77" s="66">
        <v>1933</v>
      </c>
      <c r="D77" s="67" t="s">
        <v>1150</v>
      </c>
      <c r="E77" t="s">
        <v>3166</v>
      </c>
      <c r="F77">
        <v>391193.59999999998</v>
      </c>
      <c r="G77">
        <v>0</v>
      </c>
      <c r="H77">
        <v>293305.78999999998</v>
      </c>
      <c r="I77">
        <v>-116370.59</v>
      </c>
      <c r="J77">
        <v>9208.67</v>
      </c>
      <c r="K77"/>
      <c r="L77"/>
      <c r="M77"/>
      <c r="N77">
        <v>768.39</v>
      </c>
      <c r="O77"/>
      <c r="P77"/>
      <c r="Q77">
        <v>-1415934.05</v>
      </c>
      <c r="R77">
        <v>2051654.89</v>
      </c>
      <c r="S77"/>
      <c r="T77">
        <v>21023.79</v>
      </c>
      <c r="U77"/>
      <c r="V77"/>
      <c r="W77">
        <v>203290</v>
      </c>
      <c r="X77"/>
      <c r="Y77">
        <v>252481</v>
      </c>
      <c r="Z77"/>
      <c r="AA77">
        <v>14486.22</v>
      </c>
      <c r="AB77">
        <v>935.83</v>
      </c>
      <c r="AC77"/>
      <c r="AD77" s="76">
        <f t="shared" si="7"/>
        <v>684499.3899999999</v>
      </c>
      <c r="AE77" s="31">
        <f t="shared" si="8"/>
        <v>768.39</v>
      </c>
      <c r="AF77" s="21">
        <f t="shared" si="9"/>
        <v>683730.99999999988</v>
      </c>
      <c r="AG77" s="15">
        <f t="shared" si="10"/>
        <v>224313.79</v>
      </c>
      <c r="AH77" s="16">
        <f t="shared" si="11"/>
        <v>267903.05</v>
      </c>
      <c r="AI77" s="26">
        <f t="shared" si="12"/>
        <v>-43589.25999999998</v>
      </c>
    </row>
    <row r="78" spans="1:35" x14ac:dyDescent="0.25">
      <c r="A78" s="1" t="s">
        <v>481</v>
      </c>
      <c r="B78" s="1" t="s">
        <v>482</v>
      </c>
      <c r="C78" s="66">
        <v>3743</v>
      </c>
      <c r="D78" s="67" t="s">
        <v>1151</v>
      </c>
      <c r="E78" t="s">
        <v>3058</v>
      </c>
      <c r="F78">
        <v>199784.76</v>
      </c>
      <c r="G78">
        <v>0</v>
      </c>
      <c r="H78">
        <v>54081.17</v>
      </c>
      <c r="I78">
        <v>686722.93</v>
      </c>
      <c r="J78">
        <v>19051.830000000002</v>
      </c>
      <c r="N78">
        <v>588</v>
      </c>
      <c r="Q78">
        <v>-627936.68000000005</v>
      </c>
      <c r="R78">
        <v>1625943.2</v>
      </c>
      <c r="T78">
        <v>108624.82</v>
      </c>
      <c r="W78">
        <v>77470</v>
      </c>
      <c r="Y78">
        <v>114178</v>
      </c>
      <c r="AA78">
        <v>92641.29</v>
      </c>
      <c r="AB78">
        <v>18229.36</v>
      </c>
      <c r="AD78" s="76">
        <f t="shared" si="7"/>
        <v>253865.93</v>
      </c>
      <c r="AE78" s="31">
        <f t="shared" si="8"/>
        <v>588</v>
      </c>
      <c r="AF78" s="21">
        <f t="shared" si="9"/>
        <v>253277.93</v>
      </c>
      <c r="AG78" s="15">
        <f t="shared" si="10"/>
        <v>186094.82</v>
      </c>
      <c r="AH78" s="16">
        <f t="shared" si="11"/>
        <v>225048.64999999997</v>
      </c>
      <c r="AI78" s="26">
        <f t="shared" si="12"/>
        <v>-38953.829999999958</v>
      </c>
    </row>
    <row r="79" spans="1:35" x14ac:dyDescent="0.25">
      <c r="A79" s="1" t="s">
        <v>481</v>
      </c>
      <c r="B79" s="1" t="s">
        <v>482</v>
      </c>
      <c r="C79" s="66">
        <v>3747</v>
      </c>
      <c r="D79" s="67" t="s">
        <v>1152</v>
      </c>
      <c r="E79" t="s">
        <v>3059</v>
      </c>
      <c r="F79">
        <v>374985.26</v>
      </c>
      <c r="G79">
        <v>0</v>
      </c>
      <c r="H79">
        <v>51714.53</v>
      </c>
      <c r="I79">
        <v>385534.87</v>
      </c>
      <c r="J79">
        <v>37171.440000000002</v>
      </c>
      <c r="N79">
        <v>0</v>
      </c>
      <c r="Q79">
        <v>-974111.54</v>
      </c>
      <c r="R79">
        <v>1700209.39</v>
      </c>
      <c r="T79">
        <v>144593.23000000001</v>
      </c>
      <c r="U79">
        <v>138000</v>
      </c>
      <c r="W79">
        <v>160900</v>
      </c>
      <c r="Y79">
        <v>213760</v>
      </c>
      <c r="AA79">
        <v>81934.320000000007</v>
      </c>
      <c r="AB79">
        <v>11070.66</v>
      </c>
      <c r="AD79" s="76">
        <f t="shared" si="7"/>
        <v>426699.79000000004</v>
      </c>
      <c r="AE79" s="31">
        <f t="shared" si="8"/>
        <v>0</v>
      </c>
      <c r="AF79" s="21">
        <f t="shared" si="9"/>
        <v>426699.79000000004</v>
      </c>
      <c r="AG79" s="15">
        <f t="shared" si="10"/>
        <v>443493.23</v>
      </c>
      <c r="AH79" s="16">
        <f t="shared" si="11"/>
        <v>306764.98</v>
      </c>
      <c r="AI79" s="26">
        <f t="shared" si="12"/>
        <v>136728.25</v>
      </c>
    </row>
    <row r="80" spans="1:35" x14ac:dyDescent="0.25">
      <c r="A80" s="1" t="s">
        <v>481</v>
      </c>
      <c r="B80" s="1" t="s">
        <v>482</v>
      </c>
      <c r="C80" s="66">
        <v>3095</v>
      </c>
      <c r="D80" s="67" t="s">
        <v>1153</v>
      </c>
      <c r="E80" t="s">
        <v>3060</v>
      </c>
      <c r="F80">
        <v>416031.53</v>
      </c>
      <c r="G80">
        <v>0</v>
      </c>
      <c r="H80">
        <v>66650.179999999993</v>
      </c>
      <c r="I80">
        <v>488176.14</v>
      </c>
      <c r="J80">
        <v>19719.669999999998</v>
      </c>
      <c r="N80">
        <v>1360.5</v>
      </c>
      <c r="Q80">
        <v>-583035.37</v>
      </c>
      <c r="R80">
        <v>1448416.88</v>
      </c>
      <c r="T80">
        <v>136480.57999999999</v>
      </c>
      <c r="U80">
        <v>36000</v>
      </c>
      <c r="W80">
        <v>163560</v>
      </c>
      <c r="Y80">
        <v>163560</v>
      </c>
      <c r="AA80">
        <v>23228.57</v>
      </c>
      <c r="AB80">
        <v>25416.5</v>
      </c>
      <c r="AD80" s="76">
        <f t="shared" si="7"/>
        <v>482681.71</v>
      </c>
      <c r="AE80" s="31">
        <f t="shared" si="8"/>
        <v>1360.5</v>
      </c>
      <c r="AF80" s="21">
        <f t="shared" si="9"/>
        <v>481321.21</v>
      </c>
      <c r="AG80" s="15">
        <f t="shared" si="10"/>
        <v>336040.57999999996</v>
      </c>
      <c r="AH80" s="16">
        <f t="shared" si="11"/>
        <v>212205.07</v>
      </c>
      <c r="AI80" s="26">
        <f t="shared" si="12"/>
        <v>123835.50999999995</v>
      </c>
    </row>
    <row r="81" spans="1:35" x14ac:dyDescent="0.25">
      <c r="A81" s="1" t="s">
        <v>481</v>
      </c>
      <c r="B81" s="1" t="s">
        <v>482</v>
      </c>
      <c r="C81" s="66">
        <v>1530</v>
      </c>
      <c r="D81" s="67" t="s">
        <v>1154</v>
      </c>
      <c r="E81" t="s">
        <v>3061</v>
      </c>
      <c r="F81">
        <v>348390.24</v>
      </c>
      <c r="G81">
        <v>0</v>
      </c>
      <c r="H81">
        <v>17390.080000000002</v>
      </c>
      <c r="I81">
        <v>379054.55</v>
      </c>
      <c r="J81">
        <v>45711.64</v>
      </c>
      <c r="K81">
        <v>0</v>
      </c>
      <c r="L81">
        <v>3000</v>
      </c>
      <c r="N81">
        <v>470</v>
      </c>
      <c r="Q81">
        <v>-1169850.67</v>
      </c>
      <c r="R81">
        <v>2079850.72</v>
      </c>
      <c r="T81">
        <v>112846.78</v>
      </c>
      <c r="W81">
        <v>92400</v>
      </c>
      <c r="Y81">
        <v>132670</v>
      </c>
      <c r="AA81">
        <v>49667.58</v>
      </c>
      <c r="AB81">
        <v>138832.74</v>
      </c>
      <c r="AD81" s="76">
        <f t="shared" si="7"/>
        <v>365780.32</v>
      </c>
      <c r="AE81" s="31">
        <f t="shared" si="8"/>
        <v>3470</v>
      </c>
      <c r="AF81" s="21">
        <f t="shared" si="9"/>
        <v>362310.32</v>
      </c>
      <c r="AG81" s="15">
        <f t="shared" si="10"/>
        <v>205246.78</v>
      </c>
      <c r="AH81" s="16">
        <f t="shared" si="11"/>
        <v>321170.32</v>
      </c>
      <c r="AI81" s="26">
        <f t="shared" si="12"/>
        <v>-115923.54000000001</v>
      </c>
    </row>
    <row r="82" spans="1:35" x14ac:dyDescent="0.25">
      <c r="A82" s="1" t="s">
        <v>481</v>
      </c>
      <c r="B82" s="1" t="s">
        <v>482</v>
      </c>
      <c r="C82" s="66">
        <v>4004</v>
      </c>
      <c r="D82" s="67" t="s">
        <v>1155</v>
      </c>
      <c r="E82" t="s">
        <v>3062</v>
      </c>
      <c r="F82">
        <v>412736.06</v>
      </c>
      <c r="G82">
        <v>0</v>
      </c>
      <c r="H82">
        <v>24701.14</v>
      </c>
      <c r="I82">
        <v>465956.33</v>
      </c>
      <c r="J82">
        <v>48321.11</v>
      </c>
      <c r="K82">
        <v>0</v>
      </c>
      <c r="L82">
        <v>0</v>
      </c>
      <c r="N82">
        <v>0</v>
      </c>
      <c r="Q82">
        <v>-604942.34</v>
      </c>
      <c r="R82">
        <v>1478004.6</v>
      </c>
      <c r="T82">
        <v>130095.7</v>
      </c>
      <c r="W82">
        <v>75350</v>
      </c>
      <c r="Y82">
        <v>75350</v>
      </c>
      <c r="AA82">
        <v>23016.83</v>
      </c>
      <c r="AB82">
        <v>26426.49</v>
      </c>
      <c r="AD82" s="76">
        <f t="shared" si="7"/>
        <v>437437.2</v>
      </c>
      <c r="AE82" s="31">
        <f t="shared" si="8"/>
        <v>0</v>
      </c>
      <c r="AF82" s="21">
        <f t="shared" si="9"/>
        <v>437437.2</v>
      </c>
      <c r="AG82" s="15">
        <f t="shared" si="10"/>
        <v>205445.7</v>
      </c>
      <c r="AH82" s="16">
        <f t="shared" si="11"/>
        <v>124793.32</v>
      </c>
      <c r="AI82" s="26">
        <f t="shared" si="12"/>
        <v>80652.38</v>
      </c>
    </row>
    <row r="83" spans="1:35" x14ac:dyDescent="0.25">
      <c r="A83" s="1" t="s">
        <v>481</v>
      </c>
      <c r="B83" s="1" t="s">
        <v>482</v>
      </c>
      <c r="C83" s="66">
        <v>6265</v>
      </c>
      <c r="D83" s="67" t="s">
        <v>1156</v>
      </c>
      <c r="E83" t="s">
        <v>3063</v>
      </c>
      <c r="F83">
        <v>336584.73</v>
      </c>
      <c r="G83">
        <v>0</v>
      </c>
      <c r="H83">
        <v>75620.42</v>
      </c>
      <c r="I83">
        <v>342750.15</v>
      </c>
      <c r="J83">
        <v>591816.6</v>
      </c>
      <c r="L83">
        <v>0</v>
      </c>
      <c r="N83">
        <v>0</v>
      </c>
      <c r="Q83">
        <v>-468707.54</v>
      </c>
      <c r="R83">
        <v>1774409.19</v>
      </c>
      <c r="T83">
        <v>151407.93</v>
      </c>
      <c r="W83">
        <v>164090</v>
      </c>
      <c r="Y83">
        <v>227402</v>
      </c>
      <c r="AA83">
        <v>25519.98</v>
      </c>
      <c r="AB83">
        <v>20905.7</v>
      </c>
      <c r="AD83" s="76">
        <f t="shared" si="7"/>
        <v>412205.14999999997</v>
      </c>
      <c r="AE83" s="31">
        <f t="shared" si="8"/>
        <v>0</v>
      </c>
      <c r="AF83" s="21">
        <f t="shared" si="9"/>
        <v>412205.14999999997</v>
      </c>
      <c r="AG83" s="15">
        <f t="shared" si="10"/>
        <v>315497.93</v>
      </c>
      <c r="AH83" s="16">
        <f t="shared" si="11"/>
        <v>273827.68</v>
      </c>
      <c r="AI83" s="26">
        <f t="shared" si="12"/>
        <v>41670.25</v>
      </c>
    </row>
    <row r="84" spans="1:35" x14ac:dyDescent="0.25">
      <c r="A84" s="1" t="s">
        <v>481</v>
      </c>
      <c r="B84" s="1" t="s">
        <v>482</v>
      </c>
      <c r="C84" s="66">
        <v>4051</v>
      </c>
      <c r="D84" s="67" t="s">
        <v>1157</v>
      </c>
      <c r="E84" t="s">
        <v>3064</v>
      </c>
      <c r="F84">
        <v>168513.49</v>
      </c>
      <c r="G84">
        <v>0</v>
      </c>
      <c r="H84">
        <v>57162.85</v>
      </c>
      <c r="I84">
        <v>642680.64</v>
      </c>
      <c r="J84">
        <v>29827.599999999999</v>
      </c>
      <c r="Q84">
        <v>-729108.34</v>
      </c>
      <c r="R84">
        <v>1568940.19</v>
      </c>
      <c r="T84">
        <v>131500.81</v>
      </c>
      <c r="W84">
        <v>228440</v>
      </c>
      <c r="Y84">
        <v>228440</v>
      </c>
      <c r="AA84">
        <v>33659.46</v>
      </c>
      <c r="AB84">
        <v>16200.62</v>
      </c>
      <c r="AD84" s="76">
        <f t="shared" si="7"/>
        <v>225676.34</v>
      </c>
      <c r="AE84" s="31">
        <f t="shared" si="8"/>
        <v>0</v>
      </c>
      <c r="AF84" s="21">
        <f t="shared" si="9"/>
        <v>225676.34</v>
      </c>
      <c r="AG84" s="15">
        <f t="shared" si="10"/>
        <v>359940.81</v>
      </c>
      <c r="AH84" s="16">
        <f t="shared" si="11"/>
        <v>278300.08</v>
      </c>
      <c r="AI84" s="26">
        <f t="shared" si="12"/>
        <v>81640.729999999981</v>
      </c>
    </row>
    <row r="85" spans="1:35" x14ac:dyDescent="0.25">
      <c r="A85" s="1" t="s">
        <v>481</v>
      </c>
      <c r="B85" s="1" t="s">
        <v>482</v>
      </c>
      <c r="C85" s="66">
        <v>3423</v>
      </c>
      <c r="D85" s="67" t="s">
        <v>1158</v>
      </c>
      <c r="E85" t="s">
        <v>3065</v>
      </c>
      <c r="F85">
        <v>386827.29</v>
      </c>
      <c r="G85">
        <v>0</v>
      </c>
      <c r="H85">
        <v>20977.97</v>
      </c>
      <c r="I85">
        <v>299344.19</v>
      </c>
      <c r="J85">
        <v>12358.35</v>
      </c>
      <c r="K85">
        <v>0</v>
      </c>
      <c r="L85">
        <v>0</v>
      </c>
      <c r="N85">
        <v>0</v>
      </c>
      <c r="Q85">
        <v>-857620.83</v>
      </c>
      <c r="R85">
        <v>1499346.49</v>
      </c>
      <c r="T85">
        <v>131540.63</v>
      </c>
      <c r="W85">
        <v>148060</v>
      </c>
      <c r="Y85">
        <v>148060</v>
      </c>
      <c r="AA85">
        <v>40806.019999999997</v>
      </c>
      <c r="AB85">
        <v>11302.47</v>
      </c>
      <c r="AD85" s="76">
        <f t="shared" si="7"/>
        <v>407805.26</v>
      </c>
      <c r="AE85" s="31">
        <f t="shared" si="8"/>
        <v>0</v>
      </c>
      <c r="AF85" s="21">
        <f t="shared" si="9"/>
        <v>407805.26</v>
      </c>
      <c r="AG85" s="15">
        <f t="shared" si="10"/>
        <v>279600.63</v>
      </c>
      <c r="AH85" s="16">
        <f t="shared" si="11"/>
        <v>200168.49</v>
      </c>
      <c r="AI85" s="26">
        <f t="shared" si="12"/>
        <v>79432.140000000014</v>
      </c>
    </row>
    <row r="86" spans="1:35" x14ac:dyDescent="0.25">
      <c r="A86" s="1" t="s">
        <v>481</v>
      </c>
      <c r="B86" s="1" t="s">
        <v>482</v>
      </c>
      <c r="C86" s="66">
        <v>1355</v>
      </c>
      <c r="D86" s="67" t="s">
        <v>1159</v>
      </c>
      <c r="E86" t="s">
        <v>3172</v>
      </c>
      <c r="F86">
        <v>264642.03999999998</v>
      </c>
      <c r="G86">
        <v>0</v>
      </c>
      <c r="H86">
        <v>12488.46</v>
      </c>
      <c r="I86">
        <v>416867.03</v>
      </c>
      <c r="J86">
        <v>15725.53</v>
      </c>
      <c r="L86">
        <v>0</v>
      </c>
      <c r="N86">
        <v>776</v>
      </c>
      <c r="Q86">
        <v>-1688714.17</v>
      </c>
      <c r="R86">
        <v>2293429.0699999998</v>
      </c>
      <c r="T86">
        <v>93475.71</v>
      </c>
      <c r="U86">
        <v>60000</v>
      </c>
      <c r="W86">
        <v>56180</v>
      </c>
      <c r="Y86">
        <v>56180</v>
      </c>
      <c r="AA86">
        <v>29028.65</v>
      </c>
      <c r="AB86">
        <v>8964.9</v>
      </c>
      <c r="AD86" s="76">
        <f t="shared" si="7"/>
        <v>277130.5</v>
      </c>
      <c r="AE86" s="31">
        <f t="shared" si="8"/>
        <v>776</v>
      </c>
      <c r="AF86" s="21">
        <f t="shared" si="9"/>
        <v>276354.5</v>
      </c>
      <c r="AG86" s="15">
        <f t="shared" si="10"/>
        <v>209655.71000000002</v>
      </c>
      <c r="AH86" s="16">
        <f t="shared" si="11"/>
        <v>94173.549999999988</v>
      </c>
      <c r="AI86" s="26">
        <f t="shared" si="12"/>
        <v>115482.16000000003</v>
      </c>
    </row>
    <row r="87" spans="1:35" x14ac:dyDescent="0.25">
      <c r="A87" s="1" t="s">
        <v>485</v>
      </c>
      <c r="B87" s="1" t="s">
        <v>486</v>
      </c>
      <c r="C87" s="66">
        <v>2146</v>
      </c>
      <c r="D87" s="67" t="s">
        <v>1160</v>
      </c>
      <c r="E87" t="s">
        <v>3066</v>
      </c>
      <c r="F87">
        <v>505482.01</v>
      </c>
      <c r="G87">
        <v>0</v>
      </c>
      <c r="H87">
        <v>55891.24</v>
      </c>
      <c r="I87">
        <v>450983.97</v>
      </c>
      <c r="J87">
        <v>75600.3</v>
      </c>
      <c r="Q87">
        <v>1135463.68</v>
      </c>
      <c r="T87">
        <v>5282.32</v>
      </c>
      <c r="W87">
        <v>115030</v>
      </c>
      <c r="Y87">
        <v>137098</v>
      </c>
      <c r="AA87">
        <v>13009.87</v>
      </c>
      <c r="AB87">
        <v>6185.61</v>
      </c>
      <c r="AD87" s="76">
        <f t="shared" ref="AD87:AD150" si="13">SUM(F87:H87)</f>
        <v>561373.25</v>
      </c>
      <c r="AE87" s="31">
        <f t="shared" ref="AE87:AE150" si="14">SUM(K87:O87)</f>
        <v>0</v>
      </c>
      <c r="AF87" s="21">
        <f t="shared" ref="AF87:AF150" si="15">AD87-AE87</f>
        <v>561373.25</v>
      </c>
      <c r="AG87" s="15">
        <f t="shared" ref="AG87:AG150" si="16">SUM(S87:X87)</f>
        <v>120312.32000000001</v>
      </c>
      <c r="AH87" s="16">
        <f t="shared" ref="AH87:AH150" si="17">SUM(Y87:AC87)</f>
        <v>156293.47999999998</v>
      </c>
      <c r="AI87" s="26">
        <f t="shared" si="12"/>
        <v>-35981.159999999974</v>
      </c>
    </row>
    <row r="88" spans="1:35" x14ac:dyDescent="0.25">
      <c r="A88" s="1" t="s">
        <v>485</v>
      </c>
      <c r="B88" s="1" t="s">
        <v>486</v>
      </c>
      <c r="C88" s="66">
        <v>1277</v>
      </c>
      <c r="D88" s="67" t="s">
        <v>1161</v>
      </c>
      <c r="E88" t="s">
        <v>3067</v>
      </c>
      <c r="F88">
        <v>387723.25</v>
      </c>
      <c r="G88">
        <v>0</v>
      </c>
      <c r="H88">
        <v>7055.57</v>
      </c>
      <c r="I88">
        <v>2163088.5499999998</v>
      </c>
      <c r="J88">
        <v>71404.53</v>
      </c>
      <c r="Q88">
        <v>2670277.84</v>
      </c>
      <c r="T88">
        <v>3604.98</v>
      </c>
      <c r="W88">
        <v>100370</v>
      </c>
      <c r="Y88">
        <v>123577</v>
      </c>
      <c r="AA88">
        <v>11104.33</v>
      </c>
      <c r="AB88">
        <v>3449.59</v>
      </c>
      <c r="AD88" s="76">
        <f t="shared" si="13"/>
        <v>394778.82</v>
      </c>
      <c r="AE88" s="31">
        <f t="shared" si="14"/>
        <v>0</v>
      </c>
      <c r="AF88" s="21">
        <f t="shared" si="15"/>
        <v>394778.82</v>
      </c>
      <c r="AG88" s="15">
        <f t="shared" si="16"/>
        <v>103974.98</v>
      </c>
      <c r="AH88" s="16">
        <f t="shared" si="17"/>
        <v>138130.91999999998</v>
      </c>
      <c r="AI88" s="26">
        <f t="shared" si="12"/>
        <v>-34155.939999999988</v>
      </c>
    </row>
    <row r="89" spans="1:35" x14ac:dyDescent="0.25">
      <c r="A89" s="1" t="s">
        <v>485</v>
      </c>
      <c r="B89" s="1" t="s">
        <v>486</v>
      </c>
      <c r="C89" s="66">
        <v>2783</v>
      </c>
      <c r="D89" s="67" t="s">
        <v>1162</v>
      </c>
      <c r="E89" t="s">
        <v>3068</v>
      </c>
      <c r="F89">
        <v>672430.95</v>
      </c>
      <c r="G89">
        <v>0</v>
      </c>
      <c r="H89">
        <v>14499.66</v>
      </c>
      <c r="I89">
        <v>2028589.64</v>
      </c>
      <c r="J89">
        <v>-37078.76</v>
      </c>
      <c r="Q89">
        <v>2724094.23</v>
      </c>
      <c r="T89">
        <v>4699.26</v>
      </c>
      <c r="W89">
        <v>135060</v>
      </c>
      <c r="Y89">
        <v>147001</v>
      </c>
      <c r="AA89">
        <v>18708.14</v>
      </c>
      <c r="AB89">
        <v>12877.86</v>
      </c>
      <c r="AD89" s="76">
        <f t="shared" si="13"/>
        <v>686930.61</v>
      </c>
      <c r="AE89" s="31">
        <f t="shared" si="14"/>
        <v>0</v>
      </c>
      <c r="AF89" s="21">
        <f t="shared" si="15"/>
        <v>686930.61</v>
      </c>
      <c r="AG89" s="15">
        <f t="shared" si="16"/>
        <v>139759.26</v>
      </c>
      <c r="AH89" s="16">
        <f t="shared" si="17"/>
        <v>178587</v>
      </c>
      <c r="AI89" s="26">
        <f t="shared" si="12"/>
        <v>-38827.739999999991</v>
      </c>
    </row>
    <row r="90" spans="1:35" x14ac:dyDescent="0.25">
      <c r="A90" s="1" t="s">
        <v>485</v>
      </c>
      <c r="B90" s="1" t="s">
        <v>486</v>
      </c>
      <c r="C90" s="66">
        <v>1769</v>
      </c>
      <c r="D90" s="67" t="s">
        <v>1163</v>
      </c>
      <c r="E90" t="s">
        <v>3161</v>
      </c>
      <c r="F90">
        <v>203795.42</v>
      </c>
      <c r="G90">
        <v>0</v>
      </c>
      <c r="H90">
        <v>15255.48</v>
      </c>
      <c r="I90">
        <v>220806.54</v>
      </c>
      <c r="J90">
        <v>48156.160000000003</v>
      </c>
      <c r="Q90">
        <v>516568.53</v>
      </c>
      <c r="T90">
        <v>2413.8000000000002</v>
      </c>
      <c r="W90">
        <v>94800</v>
      </c>
      <c r="Y90">
        <v>106413</v>
      </c>
      <c r="AA90">
        <v>9354.5</v>
      </c>
      <c r="AB90">
        <v>4376.2299999999996</v>
      </c>
      <c r="AD90" s="76">
        <f t="shared" si="13"/>
        <v>219050.90000000002</v>
      </c>
      <c r="AE90" s="31">
        <f t="shared" si="14"/>
        <v>0</v>
      </c>
      <c r="AF90" s="21">
        <f t="shared" si="15"/>
        <v>219050.90000000002</v>
      </c>
      <c r="AG90" s="15">
        <f t="shared" si="16"/>
        <v>97213.8</v>
      </c>
      <c r="AH90" s="16">
        <f t="shared" si="17"/>
        <v>120143.73</v>
      </c>
      <c r="AI90" s="26">
        <f t="shared" si="12"/>
        <v>-22929.929999999993</v>
      </c>
    </row>
    <row r="91" spans="1:35" ht="16.5" customHeight="1" x14ac:dyDescent="0.25">
      <c r="A91" s="1" t="s">
        <v>489</v>
      </c>
      <c r="B91" s="1" t="s">
        <v>490</v>
      </c>
      <c r="C91" s="66">
        <v>5781</v>
      </c>
      <c r="D91" s="67" t="s">
        <v>1164</v>
      </c>
      <c r="E91" t="s">
        <v>3069</v>
      </c>
      <c r="F91">
        <v>332561.17</v>
      </c>
      <c r="G91">
        <v>0</v>
      </c>
      <c r="H91">
        <v>78781.929999999993</v>
      </c>
      <c r="I91">
        <v>266063.7</v>
      </c>
      <c r="J91">
        <v>-508.98</v>
      </c>
      <c r="N91">
        <v>56.07</v>
      </c>
      <c r="Q91">
        <v>-1777299.81</v>
      </c>
      <c r="R91">
        <v>2452917.63</v>
      </c>
      <c r="T91">
        <v>75108.72</v>
      </c>
      <c r="W91">
        <v>128200</v>
      </c>
      <c r="X91">
        <v>1500</v>
      </c>
      <c r="Y91">
        <v>167603</v>
      </c>
      <c r="AA91">
        <v>27669.31</v>
      </c>
      <c r="AB91">
        <v>549.98</v>
      </c>
      <c r="AD91" s="76">
        <f t="shared" si="13"/>
        <v>411343.1</v>
      </c>
      <c r="AE91" s="31">
        <f t="shared" si="14"/>
        <v>56.07</v>
      </c>
      <c r="AF91" s="21">
        <f t="shared" si="15"/>
        <v>411287.02999999997</v>
      </c>
      <c r="AG91" s="15">
        <f t="shared" si="16"/>
        <v>204808.72</v>
      </c>
      <c r="AH91" s="16">
        <f t="shared" si="17"/>
        <v>195822.29</v>
      </c>
      <c r="AI91" s="26">
        <f t="shared" si="12"/>
        <v>8986.429999999993</v>
      </c>
    </row>
    <row r="92" spans="1:35" x14ac:dyDescent="0.25">
      <c r="A92" s="1" t="s">
        <v>489</v>
      </c>
      <c r="B92" s="1" t="s">
        <v>490</v>
      </c>
      <c r="C92" s="66">
        <v>2515</v>
      </c>
      <c r="D92" s="67" t="s">
        <v>1165</v>
      </c>
      <c r="E92" t="s">
        <v>3070</v>
      </c>
      <c r="F92">
        <v>86592.94</v>
      </c>
      <c r="G92">
        <v>0</v>
      </c>
      <c r="H92">
        <v>27052.91</v>
      </c>
      <c r="I92">
        <v>5</v>
      </c>
      <c r="J92">
        <v>45567.93</v>
      </c>
      <c r="N92">
        <v>46.73</v>
      </c>
      <c r="Q92">
        <v>-1839967.35</v>
      </c>
      <c r="R92">
        <v>1997915.47</v>
      </c>
      <c r="T92">
        <v>75108.72</v>
      </c>
      <c r="W92">
        <v>128200</v>
      </c>
      <c r="X92">
        <v>1500</v>
      </c>
      <c r="Y92">
        <v>167603</v>
      </c>
      <c r="AA92">
        <v>27669.31</v>
      </c>
      <c r="AB92">
        <v>549.98</v>
      </c>
      <c r="AD92" s="76">
        <f t="shared" si="13"/>
        <v>113645.85</v>
      </c>
      <c r="AE92" s="31">
        <f t="shared" si="14"/>
        <v>46.73</v>
      </c>
      <c r="AF92" s="21">
        <f t="shared" si="15"/>
        <v>113599.12000000001</v>
      </c>
      <c r="AG92" s="15">
        <f t="shared" si="16"/>
        <v>204808.72</v>
      </c>
      <c r="AH92" s="16">
        <f t="shared" si="17"/>
        <v>195822.29</v>
      </c>
      <c r="AI92" s="26">
        <f t="shared" si="12"/>
        <v>8986.429999999993</v>
      </c>
    </row>
    <row r="93" spans="1:35" x14ac:dyDescent="0.25">
      <c r="A93" s="1" t="s">
        <v>489</v>
      </c>
      <c r="B93" s="1" t="s">
        <v>490</v>
      </c>
      <c r="C93" s="66">
        <v>3488</v>
      </c>
      <c r="D93" s="67" t="s">
        <v>1166</v>
      </c>
      <c r="E93" t="s">
        <v>3071</v>
      </c>
      <c r="F93">
        <v>71097.63</v>
      </c>
      <c r="G93">
        <v>0</v>
      </c>
      <c r="H93">
        <v>45393.4</v>
      </c>
      <c r="I93">
        <v>5</v>
      </c>
      <c r="J93">
        <v>139341.71</v>
      </c>
      <c r="N93">
        <v>46.73</v>
      </c>
      <c r="Q93">
        <v>-1900021.98</v>
      </c>
      <c r="R93">
        <v>2154589.06</v>
      </c>
      <c r="T93">
        <v>75108.72</v>
      </c>
      <c r="W93">
        <v>128200</v>
      </c>
      <c r="X93">
        <v>1500</v>
      </c>
      <c r="Y93">
        <v>167603</v>
      </c>
      <c r="AA93">
        <v>27669.31</v>
      </c>
      <c r="AB93">
        <v>549.98</v>
      </c>
      <c r="AD93" s="76">
        <f t="shared" si="13"/>
        <v>116491.03</v>
      </c>
      <c r="AE93" s="31">
        <f t="shared" si="14"/>
        <v>46.73</v>
      </c>
      <c r="AF93" s="21">
        <f t="shared" si="15"/>
        <v>116444.3</v>
      </c>
      <c r="AG93" s="15">
        <f t="shared" si="16"/>
        <v>204808.72</v>
      </c>
      <c r="AH93" s="16">
        <f t="shared" si="17"/>
        <v>195822.29</v>
      </c>
      <c r="AI93" s="26">
        <f t="shared" si="12"/>
        <v>8986.429999999993</v>
      </c>
    </row>
    <row r="94" spans="1:35" x14ac:dyDescent="0.25">
      <c r="A94" s="1" t="s">
        <v>489</v>
      </c>
      <c r="B94" s="1" t="s">
        <v>490</v>
      </c>
      <c r="C94" s="66">
        <v>5980</v>
      </c>
      <c r="D94" s="67" t="s">
        <v>1167</v>
      </c>
      <c r="E94" t="s">
        <v>3072</v>
      </c>
      <c r="F94">
        <v>393678.95</v>
      </c>
      <c r="G94">
        <v>0</v>
      </c>
      <c r="H94">
        <v>19381.46</v>
      </c>
      <c r="I94">
        <v>3</v>
      </c>
      <c r="J94">
        <v>9060.85</v>
      </c>
      <c r="N94">
        <v>-453.27</v>
      </c>
      <c r="Q94">
        <v>-257926.3</v>
      </c>
      <c r="R94">
        <v>679279.9</v>
      </c>
      <c r="T94">
        <v>75108.72</v>
      </c>
      <c r="W94">
        <v>128200</v>
      </c>
      <c r="X94">
        <v>1500</v>
      </c>
      <c r="Y94">
        <v>167603</v>
      </c>
      <c r="AA94">
        <v>27669.31</v>
      </c>
      <c r="AB94">
        <v>549.98</v>
      </c>
      <c r="AD94" s="76">
        <f t="shared" si="13"/>
        <v>413060.41000000003</v>
      </c>
      <c r="AE94" s="31">
        <f t="shared" si="14"/>
        <v>-453.27</v>
      </c>
      <c r="AF94" s="21">
        <f t="shared" si="15"/>
        <v>413513.68000000005</v>
      </c>
      <c r="AG94" s="15">
        <f t="shared" si="16"/>
        <v>204808.72</v>
      </c>
      <c r="AH94" s="16">
        <f t="shared" si="17"/>
        <v>195822.29</v>
      </c>
      <c r="AI94" s="26">
        <f t="shared" si="12"/>
        <v>8986.429999999993</v>
      </c>
    </row>
    <row r="95" spans="1:35" x14ac:dyDescent="0.25">
      <c r="A95" s="1" t="s">
        <v>489</v>
      </c>
      <c r="B95" s="1" t="s">
        <v>490</v>
      </c>
      <c r="C95" s="66">
        <v>4020</v>
      </c>
      <c r="D95" s="67" t="s">
        <v>1168</v>
      </c>
      <c r="E95" t="s">
        <v>3073</v>
      </c>
      <c r="F95">
        <v>296319.57</v>
      </c>
      <c r="G95">
        <v>0</v>
      </c>
      <c r="H95">
        <v>7209.85</v>
      </c>
      <c r="I95">
        <v>4043.72</v>
      </c>
      <c r="J95">
        <v>70252.72</v>
      </c>
      <c r="N95">
        <v>46.73</v>
      </c>
      <c r="Q95">
        <v>-1928458.6</v>
      </c>
      <c r="R95">
        <v>2305013.7999999998</v>
      </c>
      <c r="T95">
        <v>75108.72</v>
      </c>
      <c r="W95">
        <v>128200</v>
      </c>
      <c r="X95">
        <v>1500</v>
      </c>
      <c r="Y95">
        <v>167603</v>
      </c>
      <c r="AA95">
        <v>27669.31</v>
      </c>
      <c r="AB95">
        <v>549.98</v>
      </c>
      <c r="AD95" s="76">
        <f t="shared" si="13"/>
        <v>303529.42</v>
      </c>
      <c r="AE95" s="31">
        <f t="shared" si="14"/>
        <v>46.73</v>
      </c>
      <c r="AF95" s="21">
        <f t="shared" si="15"/>
        <v>303482.69</v>
      </c>
      <c r="AG95" s="15">
        <f t="shared" si="16"/>
        <v>204808.72</v>
      </c>
      <c r="AH95" s="16">
        <f t="shared" si="17"/>
        <v>195822.29</v>
      </c>
      <c r="AI95" s="26">
        <f t="shared" si="12"/>
        <v>8986.429999999993</v>
      </c>
    </row>
    <row r="96" spans="1:35" x14ac:dyDescent="0.25">
      <c r="A96" s="1" t="s">
        <v>489</v>
      </c>
      <c r="B96" s="1" t="s">
        <v>490</v>
      </c>
      <c r="C96" s="66">
        <v>4210</v>
      </c>
      <c r="D96" s="67" t="s">
        <v>1169</v>
      </c>
      <c r="E96" t="s">
        <v>3074</v>
      </c>
      <c r="F96">
        <v>389325.21</v>
      </c>
      <c r="G96">
        <v>0</v>
      </c>
      <c r="H96">
        <v>40795.550000000003</v>
      </c>
      <c r="I96">
        <v>4</v>
      </c>
      <c r="J96">
        <v>6138.9</v>
      </c>
      <c r="N96">
        <v>302.87</v>
      </c>
      <c r="Q96">
        <v>167918.86</v>
      </c>
      <c r="R96">
        <v>266818</v>
      </c>
      <c r="T96">
        <v>75108.72</v>
      </c>
      <c r="W96">
        <v>128200</v>
      </c>
      <c r="X96">
        <v>1500</v>
      </c>
      <c r="Y96">
        <v>167603</v>
      </c>
      <c r="AA96">
        <v>27669.31</v>
      </c>
      <c r="AB96">
        <v>549.98</v>
      </c>
      <c r="AD96" s="76">
        <f t="shared" si="13"/>
        <v>430120.76</v>
      </c>
      <c r="AE96" s="31">
        <f t="shared" si="14"/>
        <v>302.87</v>
      </c>
      <c r="AF96" s="21">
        <f t="shared" si="15"/>
        <v>429817.89</v>
      </c>
      <c r="AG96" s="15">
        <f t="shared" si="16"/>
        <v>204808.72</v>
      </c>
      <c r="AH96" s="16">
        <f t="shared" si="17"/>
        <v>195822.29</v>
      </c>
      <c r="AI96" s="26">
        <f t="shared" si="12"/>
        <v>8986.429999999993</v>
      </c>
    </row>
    <row r="97" spans="1:35" x14ac:dyDescent="0.25">
      <c r="A97" s="1" t="s">
        <v>489</v>
      </c>
      <c r="B97" s="1" t="s">
        <v>490</v>
      </c>
      <c r="C97" s="66">
        <v>3316</v>
      </c>
      <c r="D97" s="67" t="s">
        <v>1170</v>
      </c>
      <c r="E97" t="s">
        <v>3075</v>
      </c>
      <c r="F97">
        <v>252526.79</v>
      </c>
      <c r="G97">
        <v>0</v>
      </c>
      <c r="H97">
        <v>26914.639999999999</v>
      </c>
      <c r="I97">
        <v>34106</v>
      </c>
      <c r="J97">
        <v>71339.05</v>
      </c>
      <c r="N97">
        <v>2033.64</v>
      </c>
      <c r="Q97">
        <v>-1495769.9</v>
      </c>
      <c r="R97">
        <v>1877398.81</v>
      </c>
      <c r="T97">
        <v>75108.72</v>
      </c>
      <c r="W97">
        <v>128200</v>
      </c>
      <c r="X97">
        <v>1500</v>
      </c>
      <c r="Y97">
        <v>167603</v>
      </c>
      <c r="AA97">
        <v>27669.31</v>
      </c>
      <c r="AB97">
        <v>549.98</v>
      </c>
      <c r="AD97" s="76">
        <f t="shared" si="13"/>
        <v>279441.43</v>
      </c>
      <c r="AE97" s="31">
        <f t="shared" si="14"/>
        <v>2033.64</v>
      </c>
      <c r="AF97" s="21">
        <f t="shared" si="15"/>
        <v>277407.78999999998</v>
      </c>
      <c r="AG97" s="15">
        <f t="shared" si="16"/>
        <v>204808.72</v>
      </c>
      <c r="AH97" s="16">
        <f t="shared" si="17"/>
        <v>195822.29</v>
      </c>
      <c r="AI97" s="26">
        <f t="shared" si="12"/>
        <v>8986.429999999993</v>
      </c>
    </row>
    <row r="98" spans="1:35" x14ac:dyDescent="0.25">
      <c r="A98" s="1" t="s">
        <v>489</v>
      </c>
      <c r="B98" s="1" t="s">
        <v>490</v>
      </c>
      <c r="C98" s="66">
        <v>6867</v>
      </c>
      <c r="D98" s="67" t="s">
        <v>1171</v>
      </c>
      <c r="E98" t="s">
        <v>3076</v>
      </c>
      <c r="F98">
        <v>65249.22</v>
      </c>
      <c r="G98">
        <v>0</v>
      </c>
      <c r="H98">
        <v>51644.14</v>
      </c>
      <c r="I98">
        <v>473771.63</v>
      </c>
      <c r="J98">
        <v>-518.92999999999995</v>
      </c>
      <c r="N98">
        <v>702.48</v>
      </c>
      <c r="Q98">
        <v>-216721.96</v>
      </c>
      <c r="R98">
        <v>804941.61</v>
      </c>
      <c r="T98">
        <v>75108.72</v>
      </c>
      <c r="W98">
        <v>128200</v>
      </c>
      <c r="X98">
        <v>1500</v>
      </c>
      <c r="Y98">
        <v>167603</v>
      </c>
      <c r="AA98">
        <v>27669.31</v>
      </c>
      <c r="AB98">
        <v>549.98</v>
      </c>
      <c r="AD98" s="76">
        <f t="shared" si="13"/>
        <v>116893.36</v>
      </c>
      <c r="AE98" s="31">
        <f t="shared" si="14"/>
        <v>702.48</v>
      </c>
      <c r="AF98" s="21">
        <f t="shared" si="15"/>
        <v>116190.88</v>
      </c>
      <c r="AG98" s="15">
        <f t="shared" si="16"/>
        <v>204808.72</v>
      </c>
      <c r="AH98" s="16">
        <f t="shared" si="17"/>
        <v>195822.29</v>
      </c>
      <c r="AI98" s="26">
        <f t="shared" si="12"/>
        <v>8986.429999999993</v>
      </c>
    </row>
    <row r="99" spans="1:35" x14ac:dyDescent="0.25">
      <c r="A99" s="1" t="s">
        <v>489</v>
      </c>
      <c r="B99" s="1" t="s">
        <v>490</v>
      </c>
      <c r="C99" s="66">
        <v>3657</v>
      </c>
      <c r="D99" s="67" t="s">
        <v>1172</v>
      </c>
      <c r="E99" t="s">
        <v>3077</v>
      </c>
      <c r="F99">
        <v>247956.17</v>
      </c>
      <c r="G99">
        <v>0</v>
      </c>
      <c r="H99">
        <v>23739.01</v>
      </c>
      <c r="I99">
        <v>3</v>
      </c>
      <c r="J99">
        <v>3949.46</v>
      </c>
      <c r="N99">
        <v>426.73</v>
      </c>
      <c r="Q99">
        <v>-2269555.08</v>
      </c>
      <c r="R99">
        <v>2543552.06</v>
      </c>
      <c r="T99">
        <v>75108.72</v>
      </c>
      <c r="W99">
        <v>128200</v>
      </c>
      <c r="X99">
        <v>1500</v>
      </c>
      <c r="Y99">
        <v>167603</v>
      </c>
      <c r="AA99">
        <v>27669.31</v>
      </c>
      <c r="AB99">
        <v>549.98</v>
      </c>
      <c r="AD99" s="76">
        <f t="shared" si="13"/>
        <v>271695.18</v>
      </c>
      <c r="AE99" s="31">
        <f t="shared" si="14"/>
        <v>426.73</v>
      </c>
      <c r="AF99" s="21">
        <f t="shared" si="15"/>
        <v>271268.45</v>
      </c>
      <c r="AG99" s="15">
        <f t="shared" si="16"/>
        <v>204808.72</v>
      </c>
      <c r="AH99" s="16">
        <f t="shared" si="17"/>
        <v>195822.29</v>
      </c>
      <c r="AI99" s="26">
        <f t="shared" si="12"/>
        <v>8986.429999999993</v>
      </c>
    </row>
    <row r="100" spans="1:35" x14ac:dyDescent="0.25">
      <c r="A100" s="1" t="s">
        <v>489</v>
      </c>
      <c r="B100" s="1" t="s">
        <v>490</v>
      </c>
      <c r="C100" s="66">
        <v>6817</v>
      </c>
      <c r="D100" s="67" t="s">
        <v>1173</v>
      </c>
      <c r="E100" t="s">
        <v>3078</v>
      </c>
      <c r="F100">
        <v>320567.63</v>
      </c>
      <c r="G100">
        <v>0</v>
      </c>
      <c r="H100">
        <v>26793.39</v>
      </c>
      <c r="I100">
        <v>51905.64</v>
      </c>
      <c r="J100">
        <v>135187.29999999999</v>
      </c>
      <c r="N100">
        <v>1307.48</v>
      </c>
      <c r="Q100">
        <v>-1176848.45</v>
      </c>
      <c r="R100">
        <v>1708771</v>
      </c>
      <c r="T100">
        <v>75108.72</v>
      </c>
      <c r="W100">
        <v>128200</v>
      </c>
      <c r="X100">
        <v>1500</v>
      </c>
      <c r="Y100">
        <v>167603</v>
      </c>
      <c r="AA100">
        <v>27669.31</v>
      </c>
      <c r="AB100">
        <v>549.98</v>
      </c>
      <c r="AD100" s="76">
        <f t="shared" si="13"/>
        <v>347361.02</v>
      </c>
      <c r="AE100" s="31">
        <f t="shared" si="14"/>
        <v>1307.48</v>
      </c>
      <c r="AF100" s="21">
        <f t="shared" si="15"/>
        <v>346053.54000000004</v>
      </c>
      <c r="AG100" s="15">
        <f t="shared" si="16"/>
        <v>204808.72</v>
      </c>
      <c r="AH100" s="16">
        <f t="shared" si="17"/>
        <v>195822.29</v>
      </c>
      <c r="AI100" s="26">
        <f t="shared" si="12"/>
        <v>8986.429999999993</v>
      </c>
    </row>
    <row r="101" spans="1:35" x14ac:dyDescent="0.25">
      <c r="A101" s="1" t="s">
        <v>489</v>
      </c>
      <c r="B101" s="1" t="s">
        <v>490</v>
      </c>
      <c r="C101" s="66">
        <v>5077</v>
      </c>
      <c r="D101" s="67" t="s">
        <v>1174</v>
      </c>
      <c r="E101" t="s">
        <v>3079</v>
      </c>
      <c r="F101">
        <v>115840.79</v>
      </c>
      <c r="G101">
        <v>0</v>
      </c>
      <c r="H101">
        <v>62057.919999999998</v>
      </c>
      <c r="I101">
        <v>59272.9</v>
      </c>
      <c r="J101">
        <v>-69938.960000000006</v>
      </c>
      <c r="N101">
        <v>1979.58</v>
      </c>
      <c r="Q101">
        <v>-2102031.17</v>
      </c>
      <c r="R101">
        <v>2266060.31</v>
      </c>
      <c r="T101">
        <v>75108.72</v>
      </c>
      <c r="W101">
        <v>128200</v>
      </c>
      <c r="X101">
        <v>1500</v>
      </c>
      <c r="Y101">
        <v>167603</v>
      </c>
      <c r="AA101">
        <v>27669.31</v>
      </c>
      <c r="AB101">
        <v>549.98</v>
      </c>
      <c r="AD101" s="76">
        <f t="shared" si="13"/>
        <v>177898.71</v>
      </c>
      <c r="AE101" s="31">
        <f t="shared" si="14"/>
        <v>1979.58</v>
      </c>
      <c r="AF101" s="21">
        <f t="shared" si="15"/>
        <v>175919.13</v>
      </c>
      <c r="AG101" s="15">
        <f t="shared" si="16"/>
        <v>204808.72</v>
      </c>
      <c r="AH101" s="16">
        <f t="shared" si="17"/>
        <v>195822.29</v>
      </c>
      <c r="AI101" s="26">
        <f t="shared" si="12"/>
        <v>8986.429999999993</v>
      </c>
    </row>
    <row r="102" spans="1:35" x14ac:dyDescent="0.25">
      <c r="A102" s="1" t="s">
        <v>489</v>
      </c>
      <c r="B102" s="1" t="s">
        <v>490</v>
      </c>
      <c r="C102" s="66">
        <v>3046</v>
      </c>
      <c r="D102" s="67" t="s">
        <v>1175</v>
      </c>
      <c r="E102" t="s">
        <v>3080</v>
      </c>
      <c r="F102">
        <v>97187.07</v>
      </c>
      <c r="G102">
        <v>0</v>
      </c>
      <c r="H102">
        <v>11582.73</v>
      </c>
      <c r="I102">
        <v>4</v>
      </c>
      <c r="J102">
        <v>3511.76</v>
      </c>
      <c r="N102">
        <v>46.73</v>
      </c>
      <c r="Q102">
        <v>-692972.73</v>
      </c>
      <c r="R102">
        <v>803987.63</v>
      </c>
      <c r="T102">
        <v>75108.72</v>
      </c>
      <c r="W102">
        <v>128200</v>
      </c>
      <c r="X102">
        <v>1500</v>
      </c>
      <c r="Y102">
        <v>167603</v>
      </c>
      <c r="AA102">
        <v>27669.31</v>
      </c>
      <c r="AB102">
        <v>549.98</v>
      </c>
      <c r="AD102" s="76">
        <f t="shared" si="13"/>
        <v>108769.8</v>
      </c>
      <c r="AE102" s="31">
        <f t="shared" si="14"/>
        <v>46.73</v>
      </c>
      <c r="AF102" s="21">
        <f t="shared" si="15"/>
        <v>108723.07</v>
      </c>
      <c r="AG102" s="15">
        <f t="shared" si="16"/>
        <v>204808.72</v>
      </c>
      <c r="AH102" s="16">
        <f t="shared" si="17"/>
        <v>195822.29</v>
      </c>
      <c r="AI102" s="26">
        <f t="shared" si="12"/>
        <v>8986.429999999993</v>
      </c>
    </row>
    <row r="103" spans="1:35" x14ac:dyDescent="0.25">
      <c r="A103" s="1" t="s">
        <v>489</v>
      </c>
      <c r="B103" s="1" t="s">
        <v>490</v>
      </c>
      <c r="C103" s="66">
        <v>3486</v>
      </c>
      <c r="D103" s="67" t="s">
        <v>1176</v>
      </c>
      <c r="E103" t="s">
        <v>3081</v>
      </c>
      <c r="F103">
        <v>444108.44</v>
      </c>
      <c r="G103">
        <v>0</v>
      </c>
      <c r="H103">
        <v>34450.22</v>
      </c>
      <c r="I103">
        <v>60965.279999999999</v>
      </c>
      <c r="J103">
        <v>3243.74</v>
      </c>
      <c r="N103">
        <v>46.73</v>
      </c>
      <c r="Q103">
        <v>-2440959.6</v>
      </c>
      <c r="R103">
        <v>2982456.62</v>
      </c>
      <c r="T103">
        <v>75108.72</v>
      </c>
      <c r="W103">
        <v>128200</v>
      </c>
      <c r="X103">
        <v>1500</v>
      </c>
      <c r="Y103">
        <v>167603</v>
      </c>
      <c r="AA103">
        <v>27669.31</v>
      </c>
      <c r="AB103">
        <v>549.98</v>
      </c>
      <c r="AD103" s="76">
        <f t="shared" si="13"/>
        <v>478558.66000000003</v>
      </c>
      <c r="AE103" s="31">
        <f t="shared" si="14"/>
        <v>46.73</v>
      </c>
      <c r="AF103" s="21">
        <f t="shared" si="15"/>
        <v>478511.93000000005</v>
      </c>
      <c r="AG103" s="15">
        <f t="shared" si="16"/>
        <v>204808.72</v>
      </c>
      <c r="AH103" s="16">
        <f t="shared" si="17"/>
        <v>195822.29</v>
      </c>
      <c r="AI103" s="26">
        <f t="shared" si="12"/>
        <v>8986.429999999993</v>
      </c>
    </row>
    <row r="104" spans="1:35" x14ac:dyDescent="0.25">
      <c r="A104" s="1" t="s">
        <v>489</v>
      </c>
      <c r="B104" s="1" t="s">
        <v>490</v>
      </c>
      <c r="C104" s="66">
        <v>4158</v>
      </c>
      <c r="D104" s="67" t="s">
        <v>1177</v>
      </c>
      <c r="E104" t="s">
        <v>3082</v>
      </c>
      <c r="F104">
        <v>107906.49</v>
      </c>
      <c r="G104">
        <v>0</v>
      </c>
      <c r="H104">
        <v>22728.91</v>
      </c>
      <c r="I104">
        <v>5</v>
      </c>
      <c r="J104">
        <v>200205.76</v>
      </c>
      <c r="N104">
        <v>141.16999999999999</v>
      </c>
      <c r="Q104">
        <v>-1736504.39</v>
      </c>
      <c r="R104">
        <v>2096504</v>
      </c>
      <c r="T104">
        <v>115767.83</v>
      </c>
      <c r="W104">
        <v>128200</v>
      </c>
      <c r="X104">
        <v>1500</v>
      </c>
      <c r="Y104">
        <v>179814</v>
      </c>
      <c r="AA104">
        <v>76806.87</v>
      </c>
      <c r="AB104">
        <v>3361.58</v>
      </c>
      <c r="AD104" s="76">
        <f t="shared" si="13"/>
        <v>130635.40000000001</v>
      </c>
      <c r="AE104" s="31">
        <f t="shared" si="14"/>
        <v>141.16999999999999</v>
      </c>
      <c r="AF104" s="21">
        <f t="shared" si="15"/>
        <v>130494.23000000001</v>
      </c>
      <c r="AG104" s="15">
        <f t="shared" si="16"/>
        <v>245467.83000000002</v>
      </c>
      <c r="AH104" s="16">
        <f t="shared" si="17"/>
        <v>259982.44999999998</v>
      </c>
      <c r="AI104" s="26">
        <f t="shared" si="12"/>
        <v>-14514.619999999966</v>
      </c>
    </row>
    <row r="105" spans="1:35" x14ac:dyDescent="0.25">
      <c r="A105" s="1" t="s">
        <v>489</v>
      </c>
      <c r="B105" s="1" t="s">
        <v>490</v>
      </c>
      <c r="C105" s="66">
        <v>4935</v>
      </c>
      <c r="D105" s="67" t="s">
        <v>1178</v>
      </c>
      <c r="E105" t="s">
        <v>3083</v>
      </c>
      <c r="F105">
        <v>84520.6</v>
      </c>
      <c r="G105">
        <v>0</v>
      </c>
      <c r="H105">
        <v>55245.91</v>
      </c>
      <c r="I105">
        <v>256991.09</v>
      </c>
      <c r="J105">
        <v>118426.54</v>
      </c>
      <c r="N105">
        <v>101994.95</v>
      </c>
      <c r="Q105">
        <v>-3937947.74</v>
      </c>
      <c r="R105">
        <v>4349913</v>
      </c>
      <c r="T105">
        <v>75108.72</v>
      </c>
      <c r="W105">
        <v>128200</v>
      </c>
      <c r="X105">
        <v>1500</v>
      </c>
      <c r="Y105">
        <v>167603</v>
      </c>
      <c r="AA105">
        <v>27669.31</v>
      </c>
      <c r="AB105">
        <v>549.98</v>
      </c>
      <c r="AD105" s="76">
        <f t="shared" si="13"/>
        <v>139766.51</v>
      </c>
      <c r="AE105" s="31">
        <f t="shared" si="14"/>
        <v>101994.95</v>
      </c>
      <c r="AF105" s="21">
        <f t="shared" si="15"/>
        <v>37771.560000000012</v>
      </c>
      <c r="AG105" s="15">
        <f t="shared" si="16"/>
        <v>204808.72</v>
      </c>
      <c r="AH105" s="16">
        <f t="shared" si="17"/>
        <v>195822.29</v>
      </c>
      <c r="AI105" s="26">
        <f t="shared" si="12"/>
        <v>8986.429999999993</v>
      </c>
    </row>
    <row r="106" spans="1:35" x14ac:dyDescent="0.25">
      <c r="A106" s="1" t="s">
        <v>489</v>
      </c>
      <c r="B106" s="1" t="s">
        <v>490</v>
      </c>
      <c r="C106" s="66">
        <v>4567</v>
      </c>
      <c r="D106" s="67" t="s">
        <v>1179</v>
      </c>
      <c r="E106" t="s">
        <v>3084</v>
      </c>
      <c r="F106">
        <v>312503.73</v>
      </c>
      <c r="G106">
        <v>0</v>
      </c>
      <c r="H106">
        <v>75068.69</v>
      </c>
      <c r="I106">
        <v>201167.33</v>
      </c>
      <c r="J106">
        <v>4386.76</v>
      </c>
      <c r="N106">
        <v>46.73</v>
      </c>
      <c r="Q106">
        <v>-758552.19</v>
      </c>
      <c r="R106">
        <v>1350408.04</v>
      </c>
      <c r="T106">
        <v>75108.72</v>
      </c>
      <c r="W106">
        <v>128200</v>
      </c>
      <c r="X106">
        <v>1500</v>
      </c>
      <c r="Y106">
        <v>167603</v>
      </c>
      <c r="AA106">
        <v>27669.31</v>
      </c>
      <c r="AB106">
        <v>549.98</v>
      </c>
      <c r="AD106" s="76">
        <f t="shared" si="13"/>
        <v>387572.42</v>
      </c>
      <c r="AE106" s="31">
        <f t="shared" si="14"/>
        <v>46.73</v>
      </c>
      <c r="AF106" s="21">
        <f t="shared" si="15"/>
        <v>387525.69</v>
      </c>
      <c r="AG106" s="15">
        <f t="shared" si="16"/>
        <v>204808.72</v>
      </c>
      <c r="AH106" s="16">
        <f t="shared" si="17"/>
        <v>195822.29</v>
      </c>
      <c r="AI106" s="26">
        <f t="shared" si="12"/>
        <v>8986.429999999993</v>
      </c>
    </row>
    <row r="107" spans="1:35" x14ac:dyDescent="0.25">
      <c r="A107" s="1" t="s">
        <v>489</v>
      </c>
      <c r="B107" s="1" t="s">
        <v>490</v>
      </c>
      <c r="C107" s="66">
        <v>2903</v>
      </c>
      <c r="D107" s="67" t="s">
        <v>1180</v>
      </c>
      <c r="E107" t="s">
        <v>3167</v>
      </c>
      <c r="F107">
        <v>227570.07</v>
      </c>
      <c r="G107">
        <v>0</v>
      </c>
      <c r="H107">
        <v>26906.47</v>
      </c>
      <c r="I107">
        <v>38647.35</v>
      </c>
      <c r="J107">
        <v>17576.36</v>
      </c>
      <c r="N107">
        <v>369.93</v>
      </c>
      <c r="Q107">
        <v>-2080594.44</v>
      </c>
      <c r="R107">
        <v>2389700.83</v>
      </c>
      <c r="T107">
        <v>75108.72</v>
      </c>
      <c r="W107">
        <v>128200</v>
      </c>
      <c r="X107">
        <v>1500</v>
      </c>
      <c r="Y107">
        <v>167603</v>
      </c>
      <c r="AA107">
        <v>27669.31</v>
      </c>
      <c r="AB107">
        <v>549.98</v>
      </c>
      <c r="AD107" s="76">
        <f t="shared" si="13"/>
        <v>254476.54</v>
      </c>
      <c r="AE107" s="31">
        <f t="shared" si="14"/>
        <v>369.93</v>
      </c>
      <c r="AF107" s="21">
        <f t="shared" si="15"/>
        <v>254106.61000000002</v>
      </c>
      <c r="AG107" s="15">
        <f t="shared" si="16"/>
        <v>204808.72</v>
      </c>
      <c r="AH107" s="16">
        <f t="shared" si="17"/>
        <v>195822.29</v>
      </c>
      <c r="AI107" s="26">
        <f t="shared" si="12"/>
        <v>8986.429999999993</v>
      </c>
    </row>
    <row r="108" spans="1:35" x14ac:dyDescent="0.25">
      <c r="A108" s="1" t="s">
        <v>489</v>
      </c>
      <c r="B108" s="1" t="s">
        <v>490</v>
      </c>
      <c r="C108" s="66">
        <v>3112</v>
      </c>
      <c r="D108" s="67" t="s">
        <v>1181</v>
      </c>
      <c r="E108" t="s">
        <v>3168</v>
      </c>
      <c r="F108">
        <v>248692.65</v>
      </c>
      <c r="G108">
        <v>0</v>
      </c>
      <c r="H108">
        <v>37472.839999999997</v>
      </c>
      <c r="I108">
        <v>114554.62</v>
      </c>
      <c r="J108">
        <v>475.02</v>
      </c>
      <c r="N108">
        <v>46.73</v>
      </c>
      <c r="Q108">
        <v>-4985665.6399999997</v>
      </c>
      <c r="R108">
        <v>5385590.1100000003</v>
      </c>
      <c r="T108">
        <v>75108.72</v>
      </c>
      <c r="W108">
        <v>128200</v>
      </c>
      <c r="X108">
        <v>1500</v>
      </c>
      <c r="Y108">
        <v>167603</v>
      </c>
      <c r="AA108">
        <v>27669.31</v>
      </c>
      <c r="AB108">
        <v>549.98</v>
      </c>
      <c r="AD108" s="76">
        <f t="shared" si="13"/>
        <v>286165.49</v>
      </c>
      <c r="AE108" s="31">
        <f t="shared" si="14"/>
        <v>46.73</v>
      </c>
      <c r="AF108" s="21">
        <f t="shared" si="15"/>
        <v>286118.76</v>
      </c>
      <c r="AG108" s="15">
        <f t="shared" si="16"/>
        <v>204808.72</v>
      </c>
      <c r="AH108" s="16">
        <f t="shared" si="17"/>
        <v>195822.29</v>
      </c>
      <c r="AI108" s="26">
        <f t="shared" si="12"/>
        <v>8986.429999999993</v>
      </c>
    </row>
    <row r="109" spans="1:35" x14ac:dyDescent="0.25">
      <c r="A109" s="1" t="s">
        <v>493</v>
      </c>
      <c r="B109" s="1" t="s">
        <v>494</v>
      </c>
      <c r="C109" s="66">
        <v>2783</v>
      </c>
      <c r="D109" s="67" t="s">
        <v>1182</v>
      </c>
      <c r="E109" t="s">
        <v>3085</v>
      </c>
      <c r="F109">
        <v>470869.57</v>
      </c>
      <c r="H109">
        <v>61095.199999999997</v>
      </c>
      <c r="I109">
        <v>147485.82</v>
      </c>
      <c r="J109">
        <v>6227.05</v>
      </c>
      <c r="N109">
        <v>0</v>
      </c>
      <c r="Q109">
        <v>-1275633.1000000001</v>
      </c>
      <c r="R109">
        <v>1851650.31</v>
      </c>
      <c r="T109">
        <v>213249.36</v>
      </c>
      <c r="W109">
        <v>107640</v>
      </c>
      <c r="X109">
        <v>1500</v>
      </c>
      <c r="Y109">
        <v>142484</v>
      </c>
      <c r="AA109">
        <v>29350.59</v>
      </c>
      <c r="AB109">
        <v>4096.84</v>
      </c>
      <c r="AD109" s="76">
        <f t="shared" si="13"/>
        <v>531964.77</v>
      </c>
      <c r="AE109" s="31">
        <f t="shared" si="14"/>
        <v>0</v>
      </c>
      <c r="AF109" s="21">
        <f t="shared" si="15"/>
        <v>531964.77</v>
      </c>
      <c r="AG109" s="15">
        <f t="shared" si="16"/>
        <v>322389.36</v>
      </c>
      <c r="AH109" s="16">
        <f t="shared" si="17"/>
        <v>175931.43</v>
      </c>
      <c r="AI109" s="26">
        <f t="shared" si="12"/>
        <v>146457.93</v>
      </c>
    </row>
    <row r="110" spans="1:35" x14ac:dyDescent="0.25">
      <c r="A110" s="1" t="s">
        <v>493</v>
      </c>
      <c r="B110" s="1" t="s">
        <v>494</v>
      </c>
      <c r="C110" s="66">
        <v>3884</v>
      </c>
      <c r="D110" s="67" t="s">
        <v>1183</v>
      </c>
      <c r="E110" t="s">
        <v>3086</v>
      </c>
      <c r="F110">
        <v>384324.45</v>
      </c>
      <c r="G110">
        <v>0</v>
      </c>
      <c r="H110">
        <v>27861.65</v>
      </c>
      <c r="I110">
        <v>492389.4</v>
      </c>
      <c r="J110">
        <v>660798.43000000005</v>
      </c>
      <c r="N110">
        <v>0</v>
      </c>
      <c r="Q110">
        <v>88761.600000000006</v>
      </c>
      <c r="R110">
        <v>1448584.45</v>
      </c>
      <c r="T110">
        <v>192067.86</v>
      </c>
      <c r="W110">
        <v>156650</v>
      </c>
      <c r="X110">
        <v>3000</v>
      </c>
      <c r="Y110">
        <v>195869</v>
      </c>
      <c r="AA110">
        <v>27559.07</v>
      </c>
      <c r="AB110">
        <v>33786.910000000003</v>
      </c>
      <c r="AD110" s="76">
        <f t="shared" si="13"/>
        <v>412186.10000000003</v>
      </c>
      <c r="AE110" s="31">
        <f t="shared" si="14"/>
        <v>0</v>
      </c>
      <c r="AF110" s="21">
        <f t="shared" si="15"/>
        <v>412186.10000000003</v>
      </c>
      <c r="AG110" s="15">
        <f t="shared" si="16"/>
        <v>351717.86</v>
      </c>
      <c r="AH110" s="16">
        <f t="shared" si="17"/>
        <v>257214.98</v>
      </c>
      <c r="AI110" s="26">
        <f t="shared" si="12"/>
        <v>94502.879999999976</v>
      </c>
    </row>
    <row r="111" spans="1:35" x14ac:dyDescent="0.25">
      <c r="A111" s="1" t="s">
        <v>493</v>
      </c>
      <c r="B111" s="1" t="s">
        <v>494</v>
      </c>
      <c r="C111" s="66">
        <v>4358</v>
      </c>
      <c r="D111" s="67" t="s">
        <v>1184</v>
      </c>
      <c r="E111" t="s">
        <v>3087</v>
      </c>
      <c r="F111">
        <v>328084.90000000002</v>
      </c>
      <c r="H111">
        <v>30858.9</v>
      </c>
      <c r="I111">
        <v>224491.88</v>
      </c>
      <c r="J111">
        <v>70933.42</v>
      </c>
      <c r="N111">
        <v>563.21</v>
      </c>
      <c r="Q111">
        <v>-1655768.67</v>
      </c>
      <c r="R111">
        <v>2294612.94</v>
      </c>
      <c r="T111">
        <v>237289.43</v>
      </c>
      <c r="V111">
        <v>131.47</v>
      </c>
      <c r="W111">
        <v>165790</v>
      </c>
      <c r="X111">
        <v>1500</v>
      </c>
      <c r="Y111">
        <v>214707</v>
      </c>
      <c r="AA111">
        <v>89463.45</v>
      </c>
      <c r="AB111">
        <v>14726.33</v>
      </c>
      <c r="AD111" s="76">
        <f t="shared" si="13"/>
        <v>358943.80000000005</v>
      </c>
      <c r="AE111" s="31">
        <f t="shared" si="14"/>
        <v>563.21</v>
      </c>
      <c r="AF111" s="21">
        <f t="shared" si="15"/>
        <v>358380.59</v>
      </c>
      <c r="AG111" s="15">
        <f t="shared" si="16"/>
        <v>404710.9</v>
      </c>
      <c r="AH111" s="16">
        <f t="shared" si="17"/>
        <v>318896.78000000003</v>
      </c>
      <c r="AI111" s="26">
        <f t="shared" si="12"/>
        <v>85814.12</v>
      </c>
    </row>
    <row r="112" spans="1:35" x14ac:dyDescent="0.25">
      <c r="A112" s="1" t="s">
        <v>493</v>
      </c>
      <c r="B112" s="1" t="s">
        <v>494</v>
      </c>
      <c r="C112" s="66">
        <v>1985</v>
      </c>
      <c r="D112" s="67" t="s">
        <v>1185</v>
      </c>
      <c r="E112" t="s">
        <v>3088</v>
      </c>
      <c r="F112">
        <v>19301.04</v>
      </c>
      <c r="G112">
        <v>0</v>
      </c>
      <c r="H112">
        <v>23551.58</v>
      </c>
      <c r="I112">
        <v>19878.22</v>
      </c>
      <c r="J112">
        <v>29365.06</v>
      </c>
      <c r="N112">
        <v>785.22</v>
      </c>
      <c r="Q112">
        <v>-1663487.46</v>
      </c>
      <c r="R112">
        <v>1767292.42</v>
      </c>
      <c r="T112">
        <v>132115.24</v>
      </c>
      <c r="V112">
        <v>394.19</v>
      </c>
      <c r="W112">
        <v>186980</v>
      </c>
      <c r="X112">
        <v>2000</v>
      </c>
      <c r="Y112">
        <v>217835</v>
      </c>
      <c r="AA112">
        <v>47170.96</v>
      </c>
      <c r="AB112">
        <v>3315.25</v>
      </c>
      <c r="AD112" s="76">
        <f t="shared" si="13"/>
        <v>42852.62</v>
      </c>
      <c r="AE112" s="31">
        <f t="shared" si="14"/>
        <v>785.22</v>
      </c>
      <c r="AF112" s="21">
        <f t="shared" si="15"/>
        <v>42067.4</v>
      </c>
      <c r="AG112" s="15">
        <f t="shared" si="16"/>
        <v>321489.43</v>
      </c>
      <c r="AH112" s="16">
        <f t="shared" si="17"/>
        <v>268321.21000000002</v>
      </c>
      <c r="AI112" s="26">
        <f t="shared" si="12"/>
        <v>53168.219999999972</v>
      </c>
    </row>
    <row r="113" spans="1:35" x14ac:dyDescent="0.25">
      <c r="A113" s="1" t="s">
        <v>493</v>
      </c>
      <c r="B113" s="1" t="s">
        <v>494</v>
      </c>
      <c r="C113" s="66">
        <v>4265</v>
      </c>
      <c r="D113" s="67" t="s">
        <v>1186</v>
      </c>
      <c r="E113" t="s">
        <v>3089</v>
      </c>
      <c r="F113">
        <v>250947.36</v>
      </c>
      <c r="G113">
        <v>0</v>
      </c>
      <c r="H113">
        <v>3857.72</v>
      </c>
      <c r="I113">
        <v>562968.01</v>
      </c>
      <c r="J113">
        <v>53753.59</v>
      </c>
      <c r="N113">
        <v>0</v>
      </c>
      <c r="Q113">
        <v>-976750.96</v>
      </c>
      <c r="R113">
        <v>1775492.61</v>
      </c>
      <c r="T113">
        <v>257914.5</v>
      </c>
      <c r="W113">
        <v>161450</v>
      </c>
      <c r="X113">
        <v>3000</v>
      </c>
      <c r="Y113">
        <v>217228</v>
      </c>
      <c r="AA113">
        <v>50026.15</v>
      </c>
      <c r="AB113">
        <v>13162.82</v>
      </c>
      <c r="AD113" s="76">
        <f t="shared" si="13"/>
        <v>254805.08</v>
      </c>
      <c r="AE113" s="31">
        <f t="shared" si="14"/>
        <v>0</v>
      </c>
      <c r="AF113" s="21">
        <f t="shared" si="15"/>
        <v>254805.08</v>
      </c>
      <c r="AG113" s="15">
        <f t="shared" si="16"/>
        <v>422364.5</v>
      </c>
      <c r="AH113" s="16">
        <f t="shared" si="17"/>
        <v>280416.97000000003</v>
      </c>
      <c r="AI113" s="26">
        <f t="shared" si="12"/>
        <v>141947.52999999997</v>
      </c>
    </row>
    <row r="114" spans="1:35" x14ac:dyDescent="0.25">
      <c r="A114" s="1" t="s">
        <v>493</v>
      </c>
      <c r="B114" s="1" t="s">
        <v>494</v>
      </c>
      <c r="C114" s="66">
        <v>2947</v>
      </c>
      <c r="D114" s="67" t="s">
        <v>1187</v>
      </c>
      <c r="E114" t="s">
        <v>3169</v>
      </c>
      <c r="F114">
        <v>465098.08</v>
      </c>
      <c r="G114">
        <v>19200</v>
      </c>
      <c r="H114">
        <v>20118.59</v>
      </c>
      <c r="I114">
        <v>153325.04999999999</v>
      </c>
      <c r="J114">
        <v>47016.15</v>
      </c>
      <c r="N114">
        <v>-2205</v>
      </c>
      <c r="Q114">
        <v>-1796129.5</v>
      </c>
      <c r="R114">
        <v>2441491.2400000002</v>
      </c>
      <c r="T114">
        <v>212673.63</v>
      </c>
      <c r="W114">
        <v>143620</v>
      </c>
      <c r="X114">
        <v>1500</v>
      </c>
      <c r="Y114">
        <v>174540</v>
      </c>
      <c r="AA114">
        <v>82995.5</v>
      </c>
      <c r="AB114">
        <v>5194.5</v>
      </c>
      <c r="AD114" s="76">
        <f t="shared" si="13"/>
        <v>504416.67000000004</v>
      </c>
      <c r="AE114" s="31">
        <f t="shared" si="14"/>
        <v>-2205</v>
      </c>
      <c r="AF114" s="21">
        <f t="shared" si="15"/>
        <v>506621.67000000004</v>
      </c>
      <c r="AG114" s="15">
        <f t="shared" si="16"/>
        <v>357793.63</v>
      </c>
      <c r="AH114" s="16">
        <f t="shared" si="17"/>
        <v>262730</v>
      </c>
      <c r="AI114" s="26">
        <f t="shared" si="12"/>
        <v>95063.63</v>
      </c>
    </row>
    <row r="115" spans="1:35" x14ac:dyDescent="0.25">
      <c r="A115" s="1" t="s">
        <v>497</v>
      </c>
      <c r="B115" s="1" t="s">
        <v>498</v>
      </c>
      <c r="C115" s="66">
        <v>4403</v>
      </c>
      <c r="D115" s="67" t="s">
        <v>1188</v>
      </c>
      <c r="E115" t="s">
        <v>3090</v>
      </c>
      <c r="F115">
        <v>818226.95</v>
      </c>
      <c r="G115">
        <v>0</v>
      </c>
      <c r="H115">
        <v>58433.25</v>
      </c>
      <c r="I115">
        <v>77358.5</v>
      </c>
      <c r="J115">
        <v>142386.28</v>
      </c>
      <c r="N115">
        <v>60037.38</v>
      </c>
      <c r="Q115">
        <v>-909797.79</v>
      </c>
      <c r="R115">
        <v>1753510.53</v>
      </c>
      <c r="T115">
        <v>331367.62</v>
      </c>
      <c r="W115">
        <v>260740</v>
      </c>
      <c r="Y115">
        <v>334886</v>
      </c>
      <c r="AA115">
        <v>29363.54</v>
      </c>
      <c r="AB115">
        <v>5683.22</v>
      </c>
      <c r="AD115" s="76">
        <f t="shared" si="13"/>
        <v>876660.2</v>
      </c>
      <c r="AE115" s="31">
        <f t="shared" si="14"/>
        <v>60037.38</v>
      </c>
      <c r="AF115" s="21">
        <f t="shared" si="15"/>
        <v>816622.82</v>
      </c>
      <c r="AG115" s="15">
        <f t="shared" si="16"/>
        <v>592107.62</v>
      </c>
      <c r="AH115" s="16">
        <f t="shared" si="17"/>
        <v>369932.75999999995</v>
      </c>
      <c r="AI115" s="26">
        <f t="shared" si="12"/>
        <v>222174.86000000004</v>
      </c>
    </row>
    <row r="116" spans="1:35" x14ac:dyDescent="0.25">
      <c r="A116" s="1" t="s">
        <v>497</v>
      </c>
      <c r="B116" s="1" t="s">
        <v>498</v>
      </c>
      <c r="C116" s="66">
        <v>5267</v>
      </c>
      <c r="D116" s="67" t="s">
        <v>1189</v>
      </c>
      <c r="E116" t="s">
        <v>3091</v>
      </c>
      <c r="F116">
        <v>878134.36</v>
      </c>
      <c r="G116">
        <v>0</v>
      </c>
      <c r="H116">
        <v>94662.36</v>
      </c>
      <c r="I116">
        <v>120443.1</v>
      </c>
      <c r="J116">
        <v>60954.55</v>
      </c>
      <c r="N116">
        <v>770.93</v>
      </c>
      <c r="Q116">
        <v>-1655821.76</v>
      </c>
      <c r="R116">
        <v>2570940.36</v>
      </c>
      <c r="T116">
        <v>430762.74</v>
      </c>
      <c r="W116">
        <v>176200</v>
      </c>
      <c r="Y116">
        <v>285918</v>
      </c>
      <c r="AA116">
        <v>78009.67</v>
      </c>
      <c r="AB116">
        <v>4730.2299999999996</v>
      </c>
      <c r="AD116" s="76">
        <f t="shared" si="13"/>
        <v>972796.72</v>
      </c>
      <c r="AE116" s="31">
        <f t="shared" si="14"/>
        <v>770.93</v>
      </c>
      <c r="AF116" s="21">
        <f t="shared" si="15"/>
        <v>972025.78999999992</v>
      </c>
      <c r="AG116" s="15">
        <f t="shared" si="16"/>
        <v>606962.74</v>
      </c>
      <c r="AH116" s="16">
        <f t="shared" si="17"/>
        <v>368657.89999999997</v>
      </c>
      <c r="AI116" s="26">
        <f t="shared" si="12"/>
        <v>238304.84000000003</v>
      </c>
    </row>
    <row r="117" spans="1:35" x14ac:dyDescent="0.25">
      <c r="A117" s="1" t="s">
        <v>497</v>
      </c>
      <c r="B117" s="1" t="s">
        <v>498</v>
      </c>
      <c r="C117" s="66">
        <v>5254</v>
      </c>
      <c r="D117" s="67" t="s">
        <v>1190</v>
      </c>
      <c r="E117" t="s">
        <v>3092</v>
      </c>
      <c r="F117">
        <v>682037.89</v>
      </c>
      <c r="G117">
        <v>0</v>
      </c>
      <c r="H117">
        <v>23898.99</v>
      </c>
      <c r="I117">
        <v>963667.45</v>
      </c>
      <c r="J117">
        <v>146233.46</v>
      </c>
      <c r="N117">
        <v>0</v>
      </c>
      <c r="Q117">
        <v>-587962.07999999996</v>
      </c>
      <c r="R117">
        <v>2193906.69</v>
      </c>
      <c r="T117">
        <v>351605.98</v>
      </c>
      <c r="W117">
        <v>246180</v>
      </c>
      <c r="Y117">
        <v>321154</v>
      </c>
      <c r="Z117">
        <v>960</v>
      </c>
      <c r="AA117">
        <v>42916.2</v>
      </c>
      <c r="AB117">
        <v>19075.099999999999</v>
      </c>
      <c r="AD117" s="76">
        <f t="shared" si="13"/>
        <v>705936.88</v>
      </c>
      <c r="AE117" s="31">
        <f t="shared" si="14"/>
        <v>0</v>
      </c>
      <c r="AF117" s="21">
        <f t="shared" si="15"/>
        <v>705936.88</v>
      </c>
      <c r="AG117" s="15">
        <f t="shared" si="16"/>
        <v>597785.98</v>
      </c>
      <c r="AH117" s="16">
        <f t="shared" si="17"/>
        <v>384105.3</v>
      </c>
      <c r="AI117" s="26">
        <f t="shared" si="12"/>
        <v>213680.68</v>
      </c>
    </row>
    <row r="118" spans="1:35" x14ac:dyDescent="0.25">
      <c r="A118" s="1" t="s">
        <v>497</v>
      </c>
      <c r="B118" s="1" t="s">
        <v>498</v>
      </c>
      <c r="C118" s="66">
        <v>3104</v>
      </c>
      <c r="D118" s="67" t="s">
        <v>1191</v>
      </c>
      <c r="E118" t="s">
        <v>3093</v>
      </c>
      <c r="F118">
        <v>466144.13</v>
      </c>
      <c r="G118">
        <v>0</v>
      </c>
      <c r="H118">
        <v>52572.49</v>
      </c>
      <c r="I118">
        <v>269445.56</v>
      </c>
      <c r="J118">
        <v>86005.35</v>
      </c>
      <c r="N118">
        <v>0</v>
      </c>
      <c r="Q118">
        <v>-1387037.34</v>
      </c>
      <c r="R118">
        <v>2140701.11</v>
      </c>
      <c r="T118">
        <v>191594.85</v>
      </c>
      <c r="W118">
        <v>75940</v>
      </c>
      <c r="Y118">
        <v>111282</v>
      </c>
      <c r="AA118">
        <v>23481.09</v>
      </c>
      <c r="AB118">
        <v>12268</v>
      </c>
      <c r="AD118" s="76">
        <f t="shared" si="13"/>
        <v>518716.62</v>
      </c>
      <c r="AE118" s="31">
        <f t="shared" si="14"/>
        <v>0</v>
      </c>
      <c r="AF118" s="21">
        <f t="shared" si="15"/>
        <v>518716.62</v>
      </c>
      <c r="AG118" s="15">
        <f t="shared" si="16"/>
        <v>267534.84999999998</v>
      </c>
      <c r="AH118" s="16">
        <f t="shared" si="17"/>
        <v>147031.09</v>
      </c>
      <c r="AI118" s="26">
        <f t="shared" si="12"/>
        <v>120503.75999999998</v>
      </c>
    </row>
    <row r="119" spans="1:35" x14ac:dyDescent="0.25">
      <c r="A119" s="1" t="s">
        <v>497</v>
      </c>
      <c r="B119" s="1" t="s">
        <v>498</v>
      </c>
      <c r="C119" s="66">
        <v>5560</v>
      </c>
      <c r="D119" s="67" t="s">
        <v>1192</v>
      </c>
      <c r="E119" t="s">
        <v>3094</v>
      </c>
      <c r="F119">
        <v>772893.38</v>
      </c>
      <c r="G119">
        <v>0</v>
      </c>
      <c r="H119">
        <v>11506.01</v>
      </c>
      <c r="I119">
        <v>191486.86</v>
      </c>
      <c r="J119">
        <v>167912.78</v>
      </c>
      <c r="N119">
        <v>0</v>
      </c>
      <c r="Q119">
        <v>-1958776.25</v>
      </c>
      <c r="R119">
        <v>2916966.34</v>
      </c>
      <c r="T119">
        <v>321162.51</v>
      </c>
      <c r="W119">
        <v>297460</v>
      </c>
      <c r="Y119">
        <v>368752</v>
      </c>
      <c r="AA119">
        <v>44862.65</v>
      </c>
      <c r="AB119">
        <v>19198.919999999998</v>
      </c>
      <c r="AD119" s="76">
        <f t="shared" si="13"/>
        <v>784399.39</v>
      </c>
      <c r="AE119" s="31">
        <f t="shared" si="14"/>
        <v>0</v>
      </c>
      <c r="AF119" s="21">
        <f t="shared" si="15"/>
        <v>784399.39</v>
      </c>
      <c r="AG119" s="15">
        <f t="shared" si="16"/>
        <v>618622.51</v>
      </c>
      <c r="AH119" s="16">
        <f t="shared" si="17"/>
        <v>432813.57</v>
      </c>
      <c r="AI119" s="26">
        <f t="shared" si="12"/>
        <v>185808.94</v>
      </c>
    </row>
    <row r="120" spans="1:35" x14ac:dyDescent="0.25">
      <c r="A120" s="1" t="s">
        <v>497</v>
      </c>
      <c r="B120" s="1" t="s">
        <v>498</v>
      </c>
      <c r="C120" s="66">
        <v>4224</v>
      </c>
      <c r="D120" s="67" t="s">
        <v>1193</v>
      </c>
      <c r="E120" t="s">
        <v>3095</v>
      </c>
      <c r="F120">
        <v>847752.45</v>
      </c>
      <c r="G120">
        <v>0</v>
      </c>
      <c r="H120">
        <v>19875.22</v>
      </c>
      <c r="I120">
        <v>2081542</v>
      </c>
      <c r="J120">
        <v>617015.44999999995</v>
      </c>
      <c r="N120">
        <v>430</v>
      </c>
      <c r="Q120">
        <v>2155597.7799999998</v>
      </c>
      <c r="R120">
        <v>1273796.02</v>
      </c>
      <c r="T120">
        <v>295756.82</v>
      </c>
      <c r="W120">
        <v>128340</v>
      </c>
      <c r="Y120">
        <v>196914</v>
      </c>
      <c r="AA120">
        <v>59738.48</v>
      </c>
      <c r="AB120">
        <v>31083.02</v>
      </c>
      <c r="AD120" s="76">
        <f t="shared" si="13"/>
        <v>867627.66999999993</v>
      </c>
      <c r="AE120" s="31">
        <f t="shared" si="14"/>
        <v>430</v>
      </c>
      <c r="AF120" s="21">
        <f t="shared" si="15"/>
        <v>867197.66999999993</v>
      </c>
      <c r="AG120" s="15">
        <f t="shared" si="16"/>
        <v>424096.82</v>
      </c>
      <c r="AH120" s="16">
        <f t="shared" si="17"/>
        <v>287735.5</v>
      </c>
      <c r="AI120" s="26">
        <f t="shared" si="12"/>
        <v>136361.32</v>
      </c>
    </row>
    <row r="121" spans="1:35" x14ac:dyDescent="0.25">
      <c r="A121" s="1" t="s">
        <v>497</v>
      </c>
      <c r="B121" s="1" t="s">
        <v>498</v>
      </c>
      <c r="C121" s="66">
        <v>6946</v>
      </c>
      <c r="D121" s="67" t="s">
        <v>1194</v>
      </c>
      <c r="E121" t="s">
        <v>3096</v>
      </c>
      <c r="F121">
        <v>929657.47</v>
      </c>
      <c r="G121">
        <v>0</v>
      </c>
      <c r="H121">
        <v>60561.85</v>
      </c>
      <c r="I121">
        <v>940120.9</v>
      </c>
      <c r="J121">
        <v>217932.24</v>
      </c>
      <c r="N121">
        <v>0</v>
      </c>
      <c r="Q121">
        <v>424340.41</v>
      </c>
      <c r="R121">
        <v>1503797.2</v>
      </c>
      <c r="T121">
        <v>392085.67</v>
      </c>
      <c r="W121">
        <v>257650</v>
      </c>
      <c r="Y121">
        <v>346949.74</v>
      </c>
      <c r="AA121">
        <v>48457.36</v>
      </c>
      <c r="AB121">
        <v>10156.219999999999</v>
      </c>
      <c r="AD121" s="76">
        <f t="shared" si="13"/>
        <v>990219.32</v>
      </c>
      <c r="AE121" s="31">
        <f t="shared" si="14"/>
        <v>0</v>
      </c>
      <c r="AF121" s="21">
        <f t="shared" si="15"/>
        <v>990219.32</v>
      </c>
      <c r="AG121" s="15">
        <f t="shared" si="16"/>
        <v>649735.66999999993</v>
      </c>
      <c r="AH121" s="16">
        <f t="shared" si="17"/>
        <v>405563.31999999995</v>
      </c>
      <c r="AI121" s="26">
        <f t="shared" si="12"/>
        <v>244172.34999999998</v>
      </c>
    </row>
    <row r="122" spans="1:35" x14ac:dyDescent="0.25">
      <c r="A122" s="1" t="s">
        <v>497</v>
      </c>
      <c r="B122" s="1" t="s">
        <v>498</v>
      </c>
      <c r="C122" s="66">
        <v>4263</v>
      </c>
      <c r="D122" s="67" t="s">
        <v>1195</v>
      </c>
      <c r="E122" t="s">
        <v>3097</v>
      </c>
      <c r="F122">
        <v>901430.45</v>
      </c>
      <c r="G122">
        <v>0</v>
      </c>
      <c r="H122">
        <v>37180.28</v>
      </c>
      <c r="I122">
        <v>370398.33</v>
      </c>
      <c r="J122">
        <v>102289.72</v>
      </c>
      <c r="N122">
        <v>0</v>
      </c>
      <c r="Q122">
        <v>-332497.03999999998</v>
      </c>
      <c r="R122">
        <v>1567499.51</v>
      </c>
      <c r="T122">
        <v>279271.05</v>
      </c>
      <c r="W122">
        <v>214380</v>
      </c>
      <c r="Y122">
        <v>269643</v>
      </c>
      <c r="AA122">
        <v>29904.74</v>
      </c>
      <c r="AB122">
        <v>7802</v>
      </c>
      <c r="AD122" s="76">
        <f t="shared" si="13"/>
        <v>938610.73</v>
      </c>
      <c r="AE122" s="31">
        <f t="shared" si="14"/>
        <v>0</v>
      </c>
      <c r="AF122" s="21">
        <f t="shared" si="15"/>
        <v>938610.73</v>
      </c>
      <c r="AG122" s="15">
        <f t="shared" si="16"/>
        <v>493651.05</v>
      </c>
      <c r="AH122" s="16">
        <f t="shared" si="17"/>
        <v>307349.74</v>
      </c>
      <c r="AI122" s="26">
        <f t="shared" si="12"/>
        <v>186301.31</v>
      </c>
    </row>
    <row r="123" spans="1:35" x14ac:dyDescent="0.25">
      <c r="A123" s="1" t="s">
        <v>497</v>
      </c>
      <c r="B123" s="1" t="s">
        <v>498</v>
      </c>
      <c r="C123" s="66">
        <v>3035</v>
      </c>
      <c r="D123" s="67" t="s">
        <v>1196</v>
      </c>
      <c r="E123" t="s">
        <v>3173</v>
      </c>
      <c r="F123">
        <v>467384.43</v>
      </c>
      <c r="G123">
        <v>0</v>
      </c>
      <c r="H123">
        <v>27496.85</v>
      </c>
      <c r="I123">
        <v>403242.8</v>
      </c>
      <c r="J123">
        <v>100366.54</v>
      </c>
      <c r="N123">
        <v>444</v>
      </c>
      <c r="Q123">
        <v>-1655732.67</v>
      </c>
      <c r="R123">
        <v>2486417.9700000002</v>
      </c>
      <c r="T123">
        <v>247129.08</v>
      </c>
      <c r="W123">
        <v>151810</v>
      </c>
      <c r="Y123">
        <v>202252</v>
      </c>
      <c r="AA123">
        <v>30628.39</v>
      </c>
      <c r="AB123">
        <v>14384.37</v>
      </c>
      <c r="AD123" s="76">
        <f t="shared" si="13"/>
        <v>494881.27999999997</v>
      </c>
      <c r="AE123" s="31">
        <f t="shared" si="14"/>
        <v>444</v>
      </c>
      <c r="AF123" s="21">
        <f t="shared" si="15"/>
        <v>494437.27999999997</v>
      </c>
      <c r="AG123" s="15">
        <f t="shared" si="16"/>
        <v>398939.07999999996</v>
      </c>
      <c r="AH123" s="16">
        <f t="shared" si="17"/>
        <v>247264.76</v>
      </c>
      <c r="AI123" s="26">
        <f t="shared" si="12"/>
        <v>151674.31999999995</v>
      </c>
    </row>
    <row r="124" spans="1:35" x14ac:dyDescent="0.25">
      <c r="A124" s="1" t="s">
        <v>497</v>
      </c>
      <c r="B124" s="1" t="s">
        <v>498</v>
      </c>
      <c r="C124" s="66">
        <v>3444</v>
      </c>
      <c r="D124" s="67" t="s">
        <v>1197</v>
      </c>
      <c r="E124" t="s">
        <v>3174</v>
      </c>
      <c r="F124">
        <v>800917.1</v>
      </c>
      <c r="G124">
        <v>0</v>
      </c>
      <c r="H124">
        <v>20594.330000000002</v>
      </c>
      <c r="I124">
        <v>202227.76</v>
      </c>
      <c r="J124">
        <v>556399.44999999995</v>
      </c>
      <c r="N124">
        <v>207.74</v>
      </c>
      <c r="Q124">
        <v>-1203261.8500000001</v>
      </c>
      <c r="R124">
        <v>2517902.33</v>
      </c>
      <c r="T124">
        <v>272486.84000000003</v>
      </c>
      <c r="U124">
        <v>156000</v>
      </c>
      <c r="W124">
        <v>101700</v>
      </c>
      <c r="Y124">
        <v>162381</v>
      </c>
      <c r="AA124">
        <v>71071.72</v>
      </c>
      <c r="AB124">
        <v>23681.200000000001</v>
      </c>
      <c r="AD124" s="76">
        <f t="shared" si="13"/>
        <v>821511.42999999993</v>
      </c>
      <c r="AE124" s="31">
        <f t="shared" si="14"/>
        <v>207.74</v>
      </c>
      <c r="AF124" s="21">
        <f t="shared" si="15"/>
        <v>821303.69</v>
      </c>
      <c r="AG124" s="15">
        <f t="shared" si="16"/>
        <v>530186.84000000008</v>
      </c>
      <c r="AH124" s="16">
        <f t="shared" si="17"/>
        <v>257133.92</v>
      </c>
      <c r="AI124" s="26">
        <f t="shared" si="12"/>
        <v>273052.92000000004</v>
      </c>
    </row>
    <row r="125" spans="1:35" x14ac:dyDescent="0.25">
      <c r="A125" s="1" t="s">
        <v>501</v>
      </c>
      <c r="B125" s="1" t="s">
        <v>502</v>
      </c>
      <c r="C125" s="66">
        <v>2224</v>
      </c>
      <c r="D125" s="67" t="s">
        <v>1198</v>
      </c>
      <c r="E125" t="s">
        <v>3098</v>
      </c>
      <c r="F125">
        <v>938155.3</v>
      </c>
      <c r="G125">
        <v>0</v>
      </c>
      <c r="H125">
        <v>56339.79</v>
      </c>
      <c r="I125">
        <v>13275.33</v>
      </c>
      <c r="J125">
        <v>59290.99</v>
      </c>
      <c r="Q125">
        <v>-1392520.58</v>
      </c>
      <c r="R125">
        <v>2171633.4300000002</v>
      </c>
      <c r="T125">
        <v>373676.56</v>
      </c>
      <c r="Y125">
        <v>48483</v>
      </c>
      <c r="AA125">
        <v>32035.56</v>
      </c>
      <c r="AB125">
        <v>2084.44</v>
      </c>
      <c r="AD125" s="76">
        <f t="shared" si="13"/>
        <v>994495.09000000008</v>
      </c>
      <c r="AE125" s="31">
        <f t="shared" si="14"/>
        <v>0</v>
      </c>
      <c r="AF125" s="21">
        <f t="shared" si="15"/>
        <v>994495.09000000008</v>
      </c>
      <c r="AG125" s="15">
        <f t="shared" si="16"/>
        <v>373676.56</v>
      </c>
      <c r="AH125" s="16">
        <f t="shared" si="17"/>
        <v>82603</v>
      </c>
      <c r="AI125" s="26">
        <f t="shared" si="12"/>
        <v>291073.56</v>
      </c>
    </row>
    <row r="126" spans="1:35" x14ac:dyDescent="0.25">
      <c r="A126" s="1" t="s">
        <v>501</v>
      </c>
      <c r="B126" s="1" t="s">
        <v>502</v>
      </c>
      <c r="C126" s="66">
        <v>6948</v>
      </c>
      <c r="D126" s="67" t="s">
        <v>1199</v>
      </c>
      <c r="E126" t="s">
        <v>3099</v>
      </c>
      <c r="F126">
        <v>604967.92000000004</v>
      </c>
      <c r="G126">
        <v>0</v>
      </c>
      <c r="H126">
        <v>145676.76999999999</v>
      </c>
      <c r="I126">
        <v>8</v>
      </c>
      <c r="J126">
        <v>171467.85</v>
      </c>
      <c r="N126">
        <v>150.1</v>
      </c>
      <c r="Q126">
        <v>-1537870.25</v>
      </c>
      <c r="R126">
        <v>1977387.82</v>
      </c>
      <c r="T126">
        <v>574072.61</v>
      </c>
      <c r="Y126">
        <v>53567</v>
      </c>
      <c r="AA126">
        <v>28493.86</v>
      </c>
      <c r="AB126">
        <v>7346.38</v>
      </c>
      <c r="AD126" s="76">
        <f t="shared" si="13"/>
        <v>750644.69000000006</v>
      </c>
      <c r="AE126" s="31">
        <f t="shared" si="14"/>
        <v>150.1</v>
      </c>
      <c r="AF126" s="21">
        <f t="shared" si="15"/>
        <v>750494.59000000008</v>
      </c>
      <c r="AG126" s="15">
        <f t="shared" si="16"/>
        <v>574072.61</v>
      </c>
      <c r="AH126" s="16">
        <f t="shared" si="17"/>
        <v>89407.24</v>
      </c>
      <c r="AI126" s="26">
        <f t="shared" si="12"/>
        <v>484665.37</v>
      </c>
    </row>
    <row r="127" spans="1:35" x14ac:dyDescent="0.25">
      <c r="A127" s="1" t="s">
        <v>501</v>
      </c>
      <c r="B127" s="1" t="s">
        <v>502</v>
      </c>
      <c r="C127" s="66">
        <v>2265</v>
      </c>
      <c r="D127" s="67" t="s">
        <v>1200</v>
      </c>
      <c r="E127" t="s">
        <v>3100</v>
      </c>
      <c r="F127">
        <v>442671.22</v>
      </c>
      <c r="G127">
        <v>0</v>
      </c>
      <c r="H127">
        <v>35961.019999999997</v>
      </c>
      <c r="I127">
        <v>117535.4</v>
      </c>
      <c r="J127">
        <v>94632.33</v>
      </c>
      <c r="N127">
        <v>1987.75</v>
      </c>
      <c r="Q127">
        <v>-1415371.96</v>
      </c>
      <c r="R127">
        <v>1774116.27</v>
      </c>
      <c r="T127">
        <v>348986.29</v>
      </c>
      <c r="Y127">
        <v>33282</v>
      </c>
      <c r="AA127">
        <v>31200.27</v>
      </c>
      <c r="AB127">
        <v>4531.1099999999997</v>
      </c>
      <c r="AD127" s="76">
        <f t="shared" si="13"/>
        <v>478632.24</v>
      </c>
      <c r="AE127" s="31">
        <f t="shared" si="14"/>
        <v>1987.75</v>
      </c>
      <c r="AF127" s="21">
        <f t="shared" si="15"/>
        <v>476644.49</v>
      </c>
      <c r="AG127" s="15">
        <f t="shared" si="16"/>
        <v>348986.29</v>
      </c>
      <c r="AH127" s="16">
        <f t="shared" si="17"/>
        <v>69013.38</v>
      </c>
      <c r="AI127" s="26">
        <f t="shared" si="12"/>
        <v>279972.90999999997</v>
      </c>
    </row>
    <row r="128" spans="1:35" x14ac:dyDescent="0.25">
      <c r="A128" s="1" t="s">
        <v>501</v>
      </c>
      <c r="B128" s="1" t="s">
        <v>502</v>
      </c>
      <c r="C128" s="66">
        <v>4502</v>
      </c>
      <c r="D128" s="67" t="s">
        <v>1201</v>
      </c>
      <c r="E128" t="s">
        <v>3101</v>
      </c>
      <c r="F128">
        <v>1330681.1499999999</v>
      </c>
      <c r="G128">
        <v>0</v>
      </c>
      <c r="H128">
        <v>148910.24</v>
      </c>
      <c r="I128">
        <v>84878.76</v>
      </c>
      <c r="J128">
        <v>98702.63</v>
      </c>
      <c r="N128">
        <v>844</v>
      </c>
      <c r="Q128">
        <v>-607514.43999999994</v>
      </c>
      <c r="R128">
        <v>1942485.74</v>
      </c>
      <c r="T128">
        <v>422886.54</v>
      </c>
      <c r="Y128">
        <v>26610</v>
      </c>
      <c r="AA128">
        <v>81354.649999999994</v>
      </c>
      <c r="AB128">
        <v>5764.41</v>
      </c>
      <c r="AD128" s="76">
        <f t="shared" si="13"/>
        <v>1479591.39</v>
      </c>
      <c r="AE128" s="31">
        <f t="shared" si="14"/>
        <v>844</v>
      </c>
      <c r="AF128" s="21">
        <f t="shared" si="15"/>
        <v>1478747.39</v>
      </c>
      <c r="AG128" s="15">
        <f t="shared" si="16"/>
        <v>422886.54</v>
      </c>
      <c r="AH128" s="16">
        <f t="shared" si="17"/>
        <v>113729.06</v>
      </c>
      <c r="AI128" s="26">
        <f t="shared" si="12"/>
        <v>309157.48</v>
      </c>
    </row>
    <row r="129" spans="1:35" x14ac:dyDescent="0.25">
      <c r="A129" s="1" t="s">
        <v>501</v>
      </c>
      <c r="B129" s="1" t="s">
        <v>502</v>
      </c>
      <c r="C129" s="66">
        <v>6455</v>
      </c>
      <c r="D129" s="67" t="s">
        <v>1202</v>
      </c>
      <c r="E129" t="s">
        <v>3102</v>
      </c>
      <c r="F129">
        <v>1326704.8799999999</v>
      </c>
      <c r="G129">
        <v>0</v>
      </c>
      <c r="H129">
        <v>50872.68</v>
      </c>
      <c r="I129">
        <v>120392.4</v>
      </c>
      <c r="J129">
        <v>347791.19</v>
      </c>
      <c r="Q129">
        <v>-1109080.07</v>
      </c>
      <c r="R129">
        <v>2436322.09</v>
      </c>
      <c r="T129">
        <v>629981.69999999995</v>
      </c>
      <c r="Y129">
        <v>60739</v>
      </c>
      <c r="AA129">
        <v>60176.85</v>
      </c>
      <c r="AB129">
        <v>12321.72</v>
      </c>
      <c r="AD129" s="76">
        <f t="shared" si="13"/>
        <v>1377577.5599999998</v>
      </c>
      <c r="AE129" s="31">
        <f t="shared" si="14"/>
        <v>0</v>
      </c>
      <c r="AF129" s="21">
        <f t="shared" si="15"/>
        <v>1377577.5599999998</v>
      </c>
      <c r="AG129" s="15">
        <f t="shared" si="16"/>
        <v>629981.69999999995</v>
      </c>
      <c r="AH129" s="16">
        <f t="shared" si="17"/>
        <v>133237.57</v>
      </c>
      <c r="AI129" s="26">
        <f t="shared" si="12"/>
        <v>496744.12999999995</v>
      </c>
    </row>
    <row r="130" spans="1:35" x14ac:dyDescent="0.25">
      <c r="A130" s="1" t="s">
        <v>501</v>
      </c>
      <c r="B130" s="1" t="s">
        <v>502</v>
      </c>
      <c r="C130" s="66">
        <v>1661</v>
      </c>
      <c r="D130" s="67" t="s">
        <v>1203</v>
      </c>
      <c r="E130" t="s">
        <v>3103</v>
      </c>
      <c r="F130">
        <v>414529.78</v>
      </c>
      <c r="G130">
        <v>0</v>
      </c>
      <c r="H130">
        <v>86173.3</v>
      </c>
      <c r="I130">
        <v>170510.92</v>
      </c>
      <c r="J130">
        <v>88472.39</v>
      </c>
      <c r="N130">
        <v>440</v>
      </c>
      <c r="Q130">
        <v>-1233716.8700000001</v>
      </c>
      <c r="R130">
        <v>1752442.7</v>
      </c>
      <c r="T130">
        <v>326843.48</v>
      </c>
      <c r="Y130">
        <v>33785</v>
      </c>
      <c r="AA130">
        <v>48684.03</v>
      </c>
      <c r="AB130">
        <v>12853.89</v>
      </c>
      <c r="AD130" s="76">
        <f t="shared" si="13"/>
        <v>500703.08</v>
      </c>
      <c r="AE130" s="31">
        <f t="shared" si="14"/>
        <v>440</v>
      </c>
      <c r="AF130" s="21">
        <f t="shared" si="15"/>
        <v>500263.08</v>
      </c>
      <c r="AG130" s="15">
        <f t="shared" si="16"/>
        <v>326843.48</v>
      </c>
      <c r="AH130" s="16">
        <f t="shared" si="17"/>
        <v>95322.92</v>
      </c>
      <c r="AI130" s="26">
        <f t="shared" si="12"/>
        <v>231520.56</v>
      </c>
    </row>
    <row r="131" spans="1:35" x14ac:dyDescent="0.25">
      <c r="A131" s="1" t="s">
        <v>501</v>
      </c>
      <c r="B131" s="1" t="s">
        <v>502</v>
      </c>
      <c r="C131" s="66">
        <v>1935</v>
      </c>
      <c r="D131" s="67" t="s">
        <v>1204</v>
      </c>
      <c r="E131" t="s">
        <v>3104</v>
      </c>
      <c r="F131">
        <v>561487.21</v>
      </c>
      <c r="G131">
        <v>0</v>
      </c>
      <c r="H131">
        <v>74159.42</v>
      </c>
      <c r="I131">
        <v>183364.31</v>
      </c>
      <c r="J131">
        <v>71841.55</v>
      </c>
      <c r="N131">
        <v>220</v>
      </c>
      <c r="Q131">
        <v>-2086934.38</v>
      </c>
      <c r="R131">
        <v>2586652.75</v>
      </c>
      <c r="T131">
        <v>461987.17</v>
      </c>
      <c r="Y131">
        <v>46157</v>
      </c>
      <c r="AA131">
        <v>23939.19</v>
      </c>
      <c r="AB131">
        <v>6681.86</v>
      </c>
      <c r="AD131" s="76">
        <f t="shared" si="13"/>
        <v>635646.63</v>
      </c>
      <c r="AE131" s="31">
        <f t="shared" si="14"/>
        <v>220</v>
      </c>
      <c r="AF131" s="21">
        <f t="shared" si="15"/>
        <v>635426.63</v>
      </c>
      <c r="AG131" s="15">
        <f t="shared" si="16"/>
        <v>461987.17</v>
      </c>
      <c r="AH131" s="16">
        <f t="shared" si="17"/>
        <v>76778.05</v>
      </c>
      <c r="AI131" s="26">
        <f t="shared" si="12"/>
        <v>385209.12</v>
      </c>
    </row>
    <row r="132" spans="1:35" x14ac:dyDescent="0.25">
      <c r="A132" s="1" t="s">
        <v>501</v>
      </c>
      <c r="B132" s="1" t="s">
        <v>502</v>
      </c>
      <c r="C132" s="66">
        <v>4296</v>
      </c>
      <c r="D132" s="67" t="s">
        <v>1205</v>
      </c>
      <c r="E132" t="s">
        <v>3105</v>
      </c>
      <c r="F132">
        <v>886549.02</v>
      </c>
      <c r="G132">
        <v>0</v>
      </c>
      <c r="H132">
        <v>190670.58</v>
      </c>
      <c r="I132">
        <v>13008.59</v>
      </c>
      <c r="J132">
        <v>151129.34</v>
      </c>
      <c r="N132">
        <v>220</v>
      </c>
      <c r="Q132">
        <v>-1044038.62</v>
      </c>
      <c r="R132">
        <v>1898238.82</v>
      </c>
      <c r="T132">
        <v>502177.54</v>
      </c>
      <c r="Y132">
        <v>57646</v>
      </c>
      <c r="AA132">
        <v>52816.15</v>
      </c>
      <c r="AB132">
        <v>4778.0600000000004</v>
      </c>
      <c r="AD132" s="76">
        <f t="shared" si="13"/>
        <v>1077219.6000000001</v>
      </c>
      <c r="AE132" s="31">
        <f t="shared" si="14"/>
        <v>220</v>
      </c>
      <c r="AF132" s="21">
        <f t="shared" si="15"/>
        <v>1076999.6000000001</v>
      </c>
      <c r="AG132" s="15">
        <f t="shared" si="16"/>
        <v>502177.54</v>
      </c>
      <c r="AH132" s="16">
        <f t="shared" si="17"/>
        <v>115240.20999999999</v>
      </c>
      <c r="AI132" s="26">
        <f t="shared" si="12"/>
        <v>386937.32999999996</v>
      </c>
    </row>
    <row r="133" spans="1:35" x14ac:dyDescent="0.25">
      <c r="A133" s="1" t="s">
        <v>501</v>
      </c>
      <c r="B133" s="1" t="s">
        <v>502</v>
      </c>
      <c r="C133" s="66">
        <v>4985</v>
      </c>
      <c r="D133" s="67" t="s">
        <v>1206</v>
      </c>
      <c r="E133" t="s">
        <v>3106</v>
      </c>
      <c r="F133">
        <v>1042845.19</v>
      </c>
      <c r="G133">
        <v>0</v>
      </c>
      <c r="H133">
        <v>65750.28</v>
      </c>
      <c r="I133">
        <v>169121.04</v>
      </c>
      <c r="J133">
        <v>113601.29</v>
      </c>
      <c r="Q133">
        <v>-1719795.39</v>
      </c>
      <c r="R133">
        <v>2434424.27</v>
      </c>
      <c r="T133">
        <v>772135.75</v>
      </c>
      <c r="Y133">
        <v>35214</v>
      </c>
      <c r="AA133">
        <v>29466.28</v>
      </c>
      <c r="AB133">
        <v>13337.47</v>
      </c>
      <c r="AD133" s="76">
        <f t="shared" si="13"/>
        <v>1108595.47</v>
      </c>
      <c r="AE133" s="31">
        <f t="shared" si="14"/>
        <v>0</v>
      </c>
      <c r="AF133" s="21">
        <f t="shared" si="15"/>
        <v>1108595.47</v>
      </c>
      <c r="AG133" s="15">
        <f t="shared" si="16"/>
        <v>772135.75</v>
      </c>
      <c r="AH133" s="16">
        <f t="shared" si="17"/>
        <v>78017.75</v>
      </c>
      <c r="AI133" s="26">
        <f t="shared" ref="AI133:AI189" si="18">AG133-AH133</f>
        <v>694118</v>
      </c>
    </row>
    <row r="134" spans="1:35" x14ac:dyDescent="0.25">
      <c r="A134" s="1" t="s">
        <v>501</v>
      </c>
      <c r="B134" s="1" t="s">
        <v>502</v>
      </c>
      <c r="C134" s="66">
        <v>6488</v>
      </c>
      <c r="D134" s="67" t="s">
        <v>1207</v>
      </c>
      <c r="E134" t="s">
        <v>3107</v>
      </c>
      <c r="F134">
        <v>628943.97</v>
      </c>
      <c r="G134">
        <v>0</v>
      </c>
      <c r="H134">
        <v>62772.69</v>
      </c>
      <c r="I134">
        <v>265377.75</v>
      </c>
      <c r="J134">
        <v>19737.32</v>
      </c>
      <c r="N134">
        <v>0</v>
      </c>
      <c r="Q134">
        <v>-1658626.46</v>
      </c>
      <c r="R134">
        <v>2150215.54</v>
      </c>
      <c r="T134">
        <v>672752.33</v>
      </c>
      <c r="Y134">
        <v>71268</v>
      </c>
      <c r="AA134">
        <v>108152.56</v>
      </c>
      <c r="AB134">
        <v>8089.12</v>
      </c>
      <c r="AD134" s="76">
        <f t="shared" si="13"/>
        <v>691716.65999999992</v>
      </c>
      <c r="AE134" s="31">
        <f t="shared" si="14"/>
        <v>0</v>
      </c>
      <c r="AF134" s="21">
        <f t="shared" si="15"/>
        <v>691716.65999999992</v>
      </c>
      <c r="AG134" s="15">
        <f t="shared" si="16"/>
        <v>672752.33</v>
      </c>
      <c r="AH134" s="16">
        <f t="shared" si="17"/>
        <v>187509.68</v>
      </c>
      <c r="AI134" s="26">
        <f t="shared" si="18"/>
        <v>485242.64999999997</v>
      </c>
    </row>
    <row r="135" spans="1:35" x14ac:dyDescent="0.25">
      <c r="A135" s="1" t="s">
        <v>501</v>
      </c>
      <c r="B135" s="1" t="s">
        <v>502</v>
      </c>
      <c r="C135" s="66">
        <v>789</v>
      </c>
      <c r="D135" s="67" t="s">
        <v>1208</v>
      </c>
      <c r="E135" t="s">
        <v>3170</v>
      </c>
      <c r="F135">
        <v>588105.6</v>
      </c>
      <c r="G135">
        <v>0</v>
      </c>
      <c r="H135">
        <v>2704.28</v>
      </c>
      <c r="I135">
        <v>126097.74</v>
      </c>
      <c r="J135">
        <v>51090.31</v>
      </c>
      <c r="N135">
        <v>220</v>
      </c>
      <c r="Q135">
        <v>-1186217.42</v>
      </c>
      <c r="R135">
        <v>1699412.19</v>
      </c>
      <c r="T135">
        <v>316974.13</v>
      </c>
      <c r="Y135">
        <v>20347</v>
      </c>
      <c r="AA135">
        <v>38406.81</v>
      </c>
      <c r="AB135">
        <v>3637.16</v>
      </c>
      <c r="AD135" s="76">
        <f t="shared" si="13"/>
        <v>590809.88</v>
      </c>
      <c r="AE135" s="31">
        <f t="shared" si="14"/>
        <v>220</v>
      </c>
      <c r="AF135" s="21">
        <f t="shared" si="15"/>
        <v>590589.88</v>
      </c>
      <c r="AG135" s="15">
        <f t="shared" si="16"/>
        <v>316974.13</v>
      </c>
      <c r="AH135" s="16">
        <f t="shared" si="17"/>
        <v>62390.97</v>
      </c>
      <c r="AI135" s="26">
        <f t="shared" si="18"/>
        <v>254583.16</v>
      </c>
    </row>
    <row r="136" spans="1:35" x14ac:dyDescent="0.25">
      <c r="A136" s="1" t="s">
        <v>505</v>
      </c>
      <c r="B136" s="1" t="s">
        <v>506</v>
      </c>
      <c r="C136" s="66">
        <v>8307</v>
      </c>
      <c r="D136" s="67" t="s">
        <v>1209</v>
      </c>
      <c r="E136" t="s">
        <v>3108</v>
      </c>
      <c r="F136">
        <v>877124.38</v>
      </c>
      <c r="G136">
        <v>0</v>
      </c>
      <c r="H136">
        <v>115016.02</v>
      </c>
      <c r="I136">
        <v>694891.1</v>
      </c>
      <c r="J136">
        <v>709477.58</v>
      </c>
      <c r="N136">
        <v>99006.8</v>
      </c>
      <c r="P136">
        <v>-1077115.68</v>
      </c>
      <c r="R136">
        <v>3628521.74</v>
      </c>
      <c r="T136">
        <v>514200.67</v>
      </c>
      <c r="W136">
        <v>472624</v>
      </c>
      <c r="X136">
        <v>10500</v>
      </c>
      <c r="Y136">
        <v>556819</v>
      </c>
      <c r="AA136">
        <v>667028.74</v>
      </c>
      <c r="AB136">
        <v>20230.71</v>
      </c>
      <c r="AD136" s="76">
        <f t="shared" si="13"/>
        <v>992140.4</v>
      </c>
      <c r="AE136" s="31">
        <f t="shared" si="14"/>
        <v>99006.8</v>
      </c>
      <c r="AF136" s="21">
        <f t="shared" si="15"/>
        <v>893133.6</v>
      </c>
      <c r="AG136" s="15">
        <f t="shared" si="16"/>
        <v>997324.66999999993</v>
      </c>
      <c r="AH136" s="16">
        <f t="shared" si="17"/>
        <v>1244078.45</v>
      </c>
      <c r="AI136" s="26">
        <f t="shared" si="18"/>
        <v>-246753.78000000003</v>
      </c>
    </row>
    <row r="137" spans="1:35" x14ac:dyDescent="0.25">
      <c r="A137" s="1" t="s">
        <v>505</v>
      </c>
      <c r="B137" s="1" t="s">
        <v>506</v>
      </c>
      <c r="C137" s="66">
        <v>4857</v>
      </c>
      <c r="D137" s="67" t="s">
        <v>1210</v>
      </c>
      <c r="E137" t="s">
        <v>3109</v>
      </c>
      <c r="F137">
        <v>251886.3</v>
      </c>
      <c r="G137">
        <v>0</v>
      </c>
      <c r="H137">
        <v>75723.42</v>
      </c>
      <c r="I137">
        <v>1179508.46</v>
      </c>
      <c r="J137">
        <v>402211.7</v>
      </c>
      <c r="N137">
        <v>114050</v>
      </c>
      <c r="P137">
        <v>1516554.98</v>
      </c>
      <c r="R137">
        <v>365872.84</v>
      </c>
      <c r="T137">
        <v>330664.02</v>
      </c>
      <c r="W137">
        <v>175031.5</v>
      </c>
      <c r="X137">
        <v>1500</v>
      </c>
      <c r="Y137">
        <v>212471.5</v>
      </c>
      <c r="AA137">
        <v>345848.72</v>
      </c>
      <c r="AB137">
        <v>22360.74</v>
      </c>
      <c r="AD137" s="76">
        <f t="shared" si="13"/>
        <v>327609.71999999997</v>
      </c>
      <c r="AE137" s="31">
        <f t="shared" si="14"/>
        <v>114050</v>
      </c>
      <c r="AF137" s="21">
        <f t="shared" si="15"/>
        <v>213559.71999999997</v>
      </c>
      <c r="AG137" s="15">
        <f t="shared" si="16"/>
        <v>507195.52</v>
      </c>
      <c r="AH137" s="16">
        <f t="shared" si="17"/>
        <v>580680.95999999996</v>
      </c>
      <c r="AI137" s="26">
        <f t="shared" si="18"/>
        <v>-73485.439999999944</v>
      </c>
    </row>
    <row r="138" spans="1:35" x14ac:dyDescent="0.25">
      <c r="A138" s="1" t="s">
        <v>505</v>
      </c>
      <c r="B138" s="1" t="s">
        <v>506</v>
      </c>
      <c r="C138" s="66">
        <v>4343</v>
      </c>
      <c r="D138" s="67" t="s">
        <v>1211</v>
      </c>
      <c r="E138" t="s">
        <v>3110</v>
      </c>
      <c r="F138">
        <v>400124.51</v>
      </c>
      <c r="G138">
        <v>0</v>
      </c>
      <c r="H138">
        <v>194151.58</v>
      </c>
      <c r="I138">
        <v>80208.14</v>
      </c>
      <c r="J138">
        <v>59647.199999999997</v>
      </c>
      <c r="N138">
        <v>205384</v>
      </c>
      <c r="P138">
        <v>-1519592.63</v>
      </c>
      <c r="R138">
        <v>2122751.4700000002</v>
      </c>
      <c r="T138">
        <v>307944.45</v>
      </c>
      <c r="W138">
        <v>211137.5</v>
      </c>
      <c r="X138">
        <v>3000</v>
      </c>
      <c r="Y138">
        <v>276696.5</v>
      </c>
      <c r="AA138">
        <v>314802.52</v>
      </c>
      <c r="AB138">
        <v>2844.34</v>
      </c>
      <c r="AD138" s="76">
        <f t="shared" si="13"/>
        <v>594276.09</v>
      </c>
      <c r="AE138" s="31">
        <f t="shared" si="14"/>
        <v>205384</v>
      </c>
      <c r="AF138" s="21">
        <f t="shared" si="15"/>
        <v>388892.08999999997</v>
      </c>
      <c r="AG138" s="15">
        <f t="shared" si="16"/>
        <v>522081.95</v>
      </c>
      <c r="AH138" s="16">
        <f t="shared" si="17"/>
        <v>594343.36</v>
      </c>
      <c r="AI138" s="26">
        <f t="shared" si="18"/>
        <v>-72261.409999999974</v>
      </c>
    </row>
    <row r="139" spans="1:35" x14ac:dyDescent="0.25">
      <c r="A139" s="1" t="s">
        <v>505</v>
      </c>
      <c r="B139" s="1" t="s">
        <v>506</v>
      </c>
      <c r="C139" s="66">
        <v>4628</v>
      </c>
      <c r="D139" s="67" t="s">
        <v>1212</v>
      </c>
      <c r="E139" t="s">
        <v>3111</v>
      </c>
      <c r="F139">
        <v>742965.43</v>
      </c>
      <c r="G139">
        <v>0</v>
      </c>
      <c r="H139">
        <v>118380.14</v>
      </c>
      <c r="I139">
        <v>1829783.91</v>
      </c>
      <c r="J139">
        <v>183741.57</v>
      </c>
      <c r="N139">
        <v>165000</v>
      </c>
      <c r="P139">
        <v>2028064.37</v>
      </c>
      <c r="R139">
        <v>765116.2</v>
      </c>
      <c r="T139">
        <v>292102.78000000003</v>
      </c>
      <c r="W139">
        <v>207893</v>
      </c>
      <c r="X139">
        <v>1500</v>
      </c>
      <c r="Y139">
        <v>260366</v>
      </c>
      <c r="AA139">
        <v>295942.69</v>
      </c>
      <c r="AB139">
        <v>22994.11</v>
      </c>
      <c r="AD139" s="76">
        <f t="shared" si="13"/>
        <v>861345.57000000007</v>
      </c>
      <c r="AE139" s="31">
        <f t="shared" si="14"/>
        <v>165000</v>
      </c>
      <c r="AF139" s="21">
        <f t="shared" si="15"/>
        <v>696345.57000000007</v>
      </c>
      <c r="AG139" s="15">
        <f t="shared" si="16"/>
        <v>501495.78</v>
      </c>
      <c r="AH139" s="16">
        <f t="shared" si="17"/>
        <v>579302.79999999993</v>
      </c>
      <c r="AI139" s="26">
        <f t="shared" si="18"/>
        <v>-77807.019999999902</v>
      </c>
    </row>
    <row r="140" spans="1:35" x14ac:dyDescent="0.25">
      <c r="A140" s="1" t="s">
        <v>505</v>
      </c>
      <c r="B140" s="1" t="s">
        <v>506</v>
      </c>
      <c r="C140" s="66">
        <v>5183</v>
      </c>
      <c r="D140" s="67" t="s">
        <v>1213</v>
      </c>
      <c r="E140" t="s">
        <v>3112</v>
      </c>
      <c r="F140">
        <v>278826.37</v>
      </c>
      <c r="G140">
        <v>0</v>
      </c>
      <c r="H140">
        <v>98072.85</v>
      </c>
      <c r="I140">
        <v>62441.06</v>
      </c>
      <c r="J140">
        <v>693429.33</v>
      </c>
      <c r="N140">
        <v>-15160</v>
      </c>
      <c r="P140">
        <v>-1975188.72</v>
      </c>
      <c r="R140">
        <v>3234091.19</v>
      </c>
      <c r="T140">
        <v>353549.67</v>
      </c>
      <c r="W140">
        <v>121509.5</v>
      </c>
      <c r="X140">
        <v>1500</v>
      </c>
      <c r="Y140">
        <v>164355.5</v>
      </c>
      <c r="AA140">
        <v>393700.59</v>
      </c>
      <c r="AB140">
        <v>24163.439999999999</v>
      </c>
      <c r="AD140" s="76">
        <f t="shared" si="13"/>
        <v>376899.22</v>
      </c>
      <c r="AE140" s="31">
        <f t="shared" si="14"/>
        <v>-15160</v>
      </c>
      <c r="AF140" s="21">
        <f t="shared" si="15"/>
        <v>392059.22</v>
      </c>
      <c r="AG140" s="15">
        <f t="shared" si="16"/>
        <v>476559.17</v>
      </c>
      <c r="AH140" s="16">
        <f t="shared" si="17"/>
        <v>582219.53</v>
      </c>
      <c r="AI140" s="26">
        <f t="shared" si="18"/>
        <v>-105660.36000000004</v>
      </c>
    </row>
    <row r="141" spans="1:35" x14ac:dyDescent="0.25">
      <c r="A141" s="1" t="s">
        <v>505</v>
      </c>
      <c r="B141" s="1" t="s">
        <v>506</v>
      </c>
      <c r="C141" s="66">
        <v>3400</v>
      </c>
      <c r="D141" s="67" t="s">
        <v>1214</v>
      </c>
      <c r="E141" t="s">
        <v>3113</v>
      </c>
      <c r="F141">
        <v>115914.52</v>
      </c>
      <c r="G141">
        <v>9800</v>
      </c>
      <c r="H141">
        <v>135302.48000000001</v>
      </c>
      <c r="I141">
        <v>404423.04</v>
      </c>
      <c r="J141">
        <v>74368.960000000006</v>
      </c>
      <c r="P141">
        <v>-1020153.28</v>
      </c>
      <c r="R141">
        <v>1809525.85</v>
      </c>
      <c r="T141">
        <v>379511.99</v>
      </c>
      <c r="W141">
        <v>150765</v>
      </c>
      <c r="X141">
        <v>1500</v>
      </c>
      <c r="Y141">
        <v>177108</v>
      </c>
      <c r="AA141">
        <v>380922.01</v>
      </c>
      <c r="AB141">
        <v>10748.05</v>
      </c>
      <c r="AD141" s="76">
        <f t="shared" si="13"/>
        <v>261017</v>
      </c>
      <c r="AE141" s="31">
        <f t="shared" si="14"/>
        <v>0</v>
      </c>
      <c r="AF141" s="21">
        <f t="shared" si="15"/>
        <v>261017</v>
      </c>
      <c r="AG141" s="15">
        <f t="shared" si="16"/>
        <v>531776.99</v>
      </c>
      <c r="AH141" s="16">
        <f t="shared" si="17"/>
        <v>568778.06000000006</v>
      </c>
      <c r="AI141" s="26">
        <f t="shared" si="18"/>
        <v>-37001.070000000065</v>
      </c>
    </row>
    <row r="142" spans="1:35" x14ac:dyDescent="0.25">
      <c r="A142" s="1" t="s">
        <v>505</v>
      </c>
      <c r="B142" s="1" t="s">
        <v>506</v>
      </c>
      <c r="C142" s="66">
        <v>7272</v>
      </c>
      <c r="D142" s="67" t="s">
        <v>1215</v>
      </c>
      <c r="E142" t="s">
        <v>3114</v>
      </c>
      <c r="F142">
        <v>252931.75</v>
      </c>
      <c r="G142">
        <v>0</v>
      </c>
      <c r="H142">
        <v>152269.22</v>
      </c>
      <c r="I142">
        <v>913055.14</v>
      </c>
      <c r="J142">
        <v>786557.75</v>
      </c>
      <c r="N142">
        <v>13678</v>
      </c>
      <c r="P142">
        <v>1154674.74</v>
      </c>
      <c r="R142">
        <v>1034850.95</v>
      </c>
      <c r="T142">
        <v>383278.87</v>
      </c>
      <c r="W142">
        <v>158270</v>
      </c>
      <c r="X142">
        <v>1500</v>
      </c>
      <c r="Y142">
        <v>227250</v>
      </c>
      <c r="AA142">
        <v>384757.46</v>
      </c>
      <c r="AB142">
        <v>13446.24</v>
      </c>
      <c r="AD142" s="76">
        <f t="shared" si="13"/>
        <v>405200.97</v>
      </c>
      <c r="AE142" s="31">
        <f t="shared" si="14"/>
        <v>13678</v>
      </c>
      <c r="AF142" s="21">
        <f t="shared" si="15"/>
        <v>391522.97</v>
      </c>
      <c r="AG142" s="15">
        <f t="shared" si="16"/>
        <v>543048.87</v>
      </c>
      <c r="AH142" s="16">
        <f t="shared" si="17"/>
        <v>625453.69999999995</v>
      </c>
      <c r="AI142" s="26">
        <f t="shared" si="18"/>
        <v>-82404.829999999958</v>
      </c>
    </row>
    <row r="143" spans="1:35" x14ac:dyDescent="0.25">
      <c r="A143" s="1" t="s">
        <v>505</v>
      </c>
      <c r="B143" s="1" t="s">
        <v>506</v>
      </c>
      <c r="C143" s="66">
        <v>4130</v>
      </c>
      <c r="D143" s="67" t="s">
        <v>1216</v>
      </c>
      <c r="E143" t="s">
        <v>3115</v>
      </c>
      <c r="F143">
        <v>410357.99</v>
      </c>
      <c r="G143">
        <v>0</v>
      </c>
      <c r="H143">
        <v>79965.440000000002</v>
      </c>
      <c r="I143">
        <v>109610.69</v>
      </c>
      <c r="J143">
        <v>37595.379999999997</v>
      </c>
      <c r="N143">
        <v>48304.9</v>
      </c>
      <c r="P143">
        <v>-1184545.1399999999</v>
      </c>
      <c r="R143">
        <v>1778360.15</v>
      </c>
      <c r="T143">
        <v>199771.25</v>
      </c>
      <c r="W143">
        <v>189228</v>
      </c>
      <c r="X143">
        <v>3000</v>
      </c>
      <c r="Y143">
        <v>192228</v>
      </c>
      <c r="AA143">
        <v>192892.47</v>
      </c>
      <c r="AB143">
        <v>4941.6899999999996</v>
      </c>
      <c r="AD143" s="76">
        <f t="shared" si="13"/>
        <v>490323.43</v>
      </c>
      <c r="AE143" s="31">
        <f t="shared" si="14"/>
        <v>48304.9</v>
      </c>
      <c r="AF143" s="21">
        <f t="shared" si="15"/>
        <v>442018.52999999997</v>
      </c>
      <c r="AG143" s="15">
        <f t="shared" si="16"/>
        <v>391999.25</v>
      </c>
      <c r="AH143" s="16">
        <f t="shared" si="17"/>
        <v>390062.16</v>
      </c>
      <c r="AI143" s="26">
        <f t="shared" si="18"/>
        <v>1937.0900000000256</v>
      </c>
    </row>
    <row r="144" spans="1:35" x14ac:dyDescent="0.25">
      <c r="A144" s="1" t="s">
        <v>505</v>
      </c>
      <c r="B144" s="1" t="s">
        <v>506</v>
      </c>
      <c r="C144" s="66">
        <v>3177</v>
      </c>
      <c r="D144" s="67" t="s">
        <v>1217</v>
      </c>
      <c r="E144" t="s">
        <v>3116</v>
      </c>
      <c r="F144">
        <v>276617.58</v>
      </c>
      <c r="G144">
        <v>0</v>
      </c>
      <c r="H144">
        <v>172797.8</v>
      </c>
      <c r="I144">
        <v>493142.43</v>
      </c>
      <c r="J144">
        <v>5586.23</v>
      </c>
      <c r="N144">
        <v>217899.25</v>
      </c>
      <c r="P144">
        <v>-1677638.01</v>
      </c>
      <c r="R144">
        <v>2463401.71</v>
      </c>
      <c r="T144">
        <v>324331.75</v>
      </c>
      <c r="W144">
        <v>168129.5</v>
      </c>
      <c r="X144">
        <v>1500</v>
      </c>
      <c r="Y144">
        <v>206157.5</v>
      </c>
      <c r="AA144">
        <v>313068.49</v>
      </c>
      <c r="AB144">
        <v>12491.67</v>
      </c>
      <c r="AD144" s="76">
        <f t="shared" si="13"/>
        <v>449415.38</v>
      </c>
      <c r="AE144" s="31">
        <f t="shared" si="14"/>
        <v>217899.25</v>
      </c>
      <c r="AF144" s="21">
        <f t="shared" si="15"/>
        <v>231516.13</v>
      </c>
      <c r="AG144" s="15">
        <f t="shared" si="16"/>
        <v>493961.25</v>
      </c>
      <c r="AH144" s="16">
        <f t="shared" si="17"/>
        <v>531717.66</v>
      </c>
      <c r="AI144" s="26">
        <f t="shared" si="18"/>
        <v>-37756.410000000033</v>
      </c>
    </row>
    <row r="145" spans="1:35" x14ac:dyDescent="0.25">
      <c r="A145" s="1" t="s">
        <v>505</v>
      </c>
      <c r="B145" s="1" t="s">
        <v>506</v>
      </c>
      <c r="C145" s="66">
        <v>5043</v>
      </c>
      <c r="D145" s="67" t="s">
        <v>1218</v>
      </c>
      <c r="E145" t="s">
        <v>3117</v>
      </c>
      <c r="F145">
        <v>600609.12</v>
      </c>
      <c r="G145">
        <v>0</v>
      </c>
      <c r="H145">
        <v>570290.86</v>
      </c>
      <c r="I145">
        <v>24575.91</v>
      </c>
      <c r="J145">
        <v>24460.74</v>
      </c>
      <c r="N145">
        <v>90011.17</v>
      </c>
      <c r="P145">
        <v>-897136.65</v>
      </c>
      <c r="R145">
        <v>1748544.54</v>
      </c>
      <c r="T145">
        <v>534449.78</v>
      </c>
      <c r="W145">
        <v>269664.5</v>
      </c>
      <c r="X145">
        <v>1500</v>
      </c>
      <c r="Y145">
        <v>300633.5</v>
      </c>
      <c r="AA145">
        <v>186198.08</v>
      </c>
      <c r="AB145">
        <v>4137.63</v>
      </c>
      <c r="AD145" s="76">
        <f t="shared" si="13"/>
        <v>1170899.98</v>
      </c>
      <c r="AE145" s="31">
        <f t="shared" si="14"/>
        <v>90011.17</v>
      </c>
      <c r="AF145" s="21">
        <f t="shared" si="15"/>
        <v>1080888.81</v>
      </c>
      <c r="AG145" s="15">
        <f t="shared" si="16"/>
        <v>805614.28</v>
      </c>
      <c r="AH145" s="16">
        <f t="shared" si="17"/>
        <v>490969.20999999996</v>
      </c>
      <c r="AI145" s="26">
        <f t="shared" si="18"/>
        <v>314645.07000000007</v>
      </c>
    </row>
    <row r="146" spans="1:35" x14ac:dyDescent="0.25">
      <c r="A146" s="1" t="s">
        <v>505</v>
      </c>
      <c r="B146" s="1" t="s">
        <v>506</v>
      </c>
      <c r="C146" s="66">
        <v>4781</v>
      </c>
      <c r="D146" s="67" t="s">
        <v>1219</v>
      </c>
      <c r="E146" t="s">
        <v>3118</v>
      </c>
      <c r="F146">
        <v>495732.84</v>
      </c>
      <c r="G146">
        <v>0</v>
      </c>
      <c r="H146">
        <v>91741.89</v>
      </c>
      <c r="I146">
        <v>1069179.48</v>
      </c>
      <c r="J146">
        <v>52822.15</v>
      </c>
      <c r="P146">
        <v>1209491.26</v>
      </c>
      <c r="R146">
        <v>577706.88</v>
      </c>
      <c r="T146">
        <v>393606.95</v>
      </c>
      <c r="W146">
        <v>269129</v>
      </c>
      <c r="X146">
        <v>1500</v>
      </c>
      <c r="Y146">
        <v>327198</v>
      </c>
      <c r="AA146">
        <v>376488.16</v>
      </c>
      <c r="AB146">
        <v>13136.16</v>
      </c>
      <c r="AD146" s="76">
        <f t="shared" si="13"/>
        <v>587474.73</v>
      </c>
      <c r="AE146" s="31">
        <f t="shared" si="14"/>
        <v>0</v>
      </c>
      <c r="AF146" s="21">
        <f t="shared" si="15"/>
        <v>587474.73</v>
      </c>
      <c r="AG146" s="15">
        <f t="shared" si="16"/>
        <v>664235.94999999995</v>
      </c>
      <c r="AH146" s="16">
        <f t="shared" si="17"/>
        <v>716822.32</v>
      </c>
      <c r="AI146" s="26">
        <f t="shared" si="18"/>
        <v>-52586.369999999995</v>
      </c>
    </row>
    <row r="147" spans="1:35" x14ac:dyDescent="0.25">
      <c r="A147" s="1" t="s">
        <v>505</v>
      </c>
      <c r="B147" s="1" t="s">
        <v>506</v>
      </c>
      <c r="C147" s="66">
        <v>7022</v>
      </c>
      <c r="D147" s="67" t="s">
        <v>1220</v>
      </c>
      <c r="E147" t="s">
        <v>3119</v>
      </c>
      <c r="F147">
        <v>1371740.59</v>
      </c>
      <c r="G147">
        <v>0</v>
      </c>
      <c r="H147">
        <v>120410.07</v>
      </c>
      <c r="I147">
        <v>63526.36</v>
      </c>
      <c r="J147">
        <v>89167.45</v>
      </c>
      <c r="N147">
        <v>199923.38</v>
      </c>
      <c r="P147">
        <v>-1607109.34</v>
      </c>
      <c r="R147">
        <v>3628551.99</v>
      </c>
      <c r="T147">
        <v>564036.44999999995</v>
      </c>
      <c r="W147">
        <v>298508</v>
      </c>
      <c r="X147">
        <v>1500</v>
      </c>
      <c r="Y147">
        <v>338929</v>
      </c>
      <c r="AA147">
        <v>1098305.3899999999</v>
      </c>
      <c r="AB147">
        <v>3331.62</v>
      </c>
      <c r="AD147" s="76">
        <f t="shared" si="13"/>
        <v>1492150.6600000001</v>
      </c>
      <c r="AE147" s="31">
        <f t="shared" si="14"/>
        <v>199923.38</v>
      </c>
      <c r="AF147" s="21">
        <f t="shared" si="15"/>
        <v>1292227.2800000003</v>
      </c>
      <c r="AG147" s="15">
        <f t="shared" si="16"/>
        <v>864044.45</v>
      </c>
      <c r="AH147" s="16">
        <f t="shared" si="17"/>
        <v>1440566.01</v>
      </c>
      <c r="AI147" s="26">
        <f t="shared" si="18"/>
        <v>-576521.56000000006</v>
      </c>
    </row>
    <row r="148" spans="1:35" x14ac:dyDescent="0.25">
      <c r="A148" s="1" t="s">
        <v>505</v>
      </c>
      <c r="B148" s="1" t="s">
        <v>506</v>
      </c>
      <c r="C148" s="66">
        <v>5099</v>
      </c>
      <c r="D148" s="67" t="s">
        <v>1221</v>
      </c>
      <c r="E148" t="s">
        <v>3120</v>
      </c>
      <c r="F148">
        <v>740752.96</v>
      </c>
      <c r="G148">
        <v>0</v>
      </c>
      <c r="H148">
        <v>398467.35</v>
      </c>
      <c r="I148">
        <v>456979.51</v>
      </c>
      <c r="J148">
        <v>58768.42</v>
      </c>
      <c r="N148">
        <v>200832</v>
      </c>
      <c r="P148">
        <v>-710280.34</v>
      </c>
      <c r="R148">
        <v>2252597.11</v>
      </c>
      <c r="T148">
        <v>371636.94</v>
      </c>
      <c r="W148">
        <v>215740</v>
      </c>
      <c r="X148">
        <v>3000</v>
      </c>
      <c r="Y148">
        <v>262696</v>
      </c>
      <c r="AA148">
        <v>391939.39</v>
      </c>
      <c r="AB148">
        <v>8422.08</v>
      </c>
      <c r="AD148" s="76">
        <f t="shared" si="13"/>
        <v>1139220.31</v>
      </c>
      <c r="AE148" s="31">
        <f t="shared" si="14"/>
        <v>200832</v>
      </c>
      <c r="AF148" s="21">
        <f t="shared" si="15"/>
        <v>938388.31</v>
      </c>
      <c r="AG148" s="15">
        <f t="shared" si="16"/>
        <v>590376.93999999994</v>
      </c>
      <c r="AH148" s="16">
        <f t="shared" si="17"/>
        <v>663057.47</v>
      </c>
      <c r="AI148" s="26">
        <f t="shared" si="18"/>
        <v>-72680.530000000028</v>
      </c>
    </row>
    <row r="149" spans="1:35" x14ac:dyDescent="0.25">
      <c r="A149" s="1" t="s">
        <v>505</v>
      </c>
      <c r="B149" s="1" t="s">
        <v>506</v>
      </c>
      <c r="C149" s="66">
        <v>2341</v>
      </c>
      <c r="D149" s="67" t="s">
        <v>1222</v>
      </c>
      <c r="E149" t="s">
        <v>3121</v>
      </c>
      <c r="F149">
        <v>197468.99</v>
      </c>
      <c r="G149">
        <v>0</v>
      </c>
      <c r="H149">
        <v>39005.64</v>
      </c>
      <c r="I149">
        <v>1213837.98</v>
      </c>
      <c r="J149">
        <v>14092.32</v>
      </c>
      <c r="N149">
        <v>43632</v>
      </c>
      <c r="P149">
        <v>875914.91</v>
      </c>
      <c r="R149">
        <v>605433.22</v>
      </c>
      <c r="T149">
        <v>201317.23</v>
      </c>
      <c r="W149">
        <v>133518</v>
      </c>
      <c r="Y149">
        <v>177365</v>
      </c>
      <c r="AA149">
        <v>200468.93</v>
      </c>
      <c r="AB149">
        <v>11926.5</v>
      </c>
      <c r="AD149" s="76">
        <f t="shared" si="13"/>
        <v>236474.63</v>
      </c>
      <c r="AE149" s="31">
        <f t="shared" si="14"/>
        <v>43632</v>
      </c>
      <c r="AF149" s="21">
        <f t="shared" si="15"/>
        <v>192842.63</v>
      </c>
      <c r="AG149" s="15">
        <f t="shared" si="16"/>
        <v>334835.23</v>
      </c>
      <c r="AH149" s="16">
        <f t="shared" si="17"/>
        <v>389760.43</v>
      </c>
      <c r="AI149" s="26">
        <f t="shared" si="18"/>
        <v>-54925.200000000012</v>
      </c>
    </row>
    <row r="150" spans="1:35" x14ac:dyDescent="0.25">
      <c r="A150" s="1" t="s">
        <v>505</v>
      </c>
      <c r="B150" s="1" t="s">
        <v>506</v>
      </c>
      <c r="C150" s="66">
        <v>1923</v>
      </c>
      <c r="D150" s="67" t="s">
        <v>1223</v>
      </c>
      <c r="E150" t="s">
        <v>3122</v>
      </c>
      <c r="F150">
        <v>230295.55</v>
      </c>
      <c r="G150">
        <v>0</v>
      </c>
      <c r="H150">
        <v>119699.09</v>
      </c>
      <c r="I150">
        <v>1246785.25</v>
      </c>
      <c r="J150">
        <v>19621.330000000002</v>
      </c>
      <c r="N150">
        <v>60316.54</v>
      </c>
      <c r="P150">
        <v>927555.26</v>
      </c>
      <c r="R150">
        <v>698047.3</v>
      </c>
      <c r="T150">
        <v>180512.48</v>
      </c>
      <c r="W150">
        <v>185064</v>
      </c>
      <c r="X150">
        <v>3000</v>
      </c>
      <c r="Y150">
        <v>225977</v>
      </c>
      <c r="AA150">
        <v>185730.58</v>
      </c>
      <c r="AB150">
        <v>9686.7800000000007</v>
      </c>
      <c r="AD150" s="76">
        <f t="shared" si="13"/>
        <v>349994.64</v>
      </c>
      <c r="AE150" s="31">
        <f t="shared" si="14"/>
        <v>60316.54</v>
      </c>
      <c r="AF150" s="21">
        <f t="shared" si="15"/>
        <v>289678.10000000003</v>
      </c>
      <c r="AG150" s="15">
        <f t="shared" si="16"/>
        <v>368576.48</v>
      </c>
      <c r="AH150" s="16">
        <f t="shared" si="17"/>
        <v>421394.36</v>
      </c>
      <c r="AI150" s="26">
        <f t="shared" si="18"/>
        <v>-52817.880000000005</v>
      </c>
    </row>
    <row r="151" spans="1:35" x14ac:dyDescent="0.25">
      <c r="A151" s="1" t="s">
        <v>505</v>
      </c>
      <c r="B151" s="1" t="s">
        <v>506</v>
      </c>
      <c r="C151" s="66">
        <v>1617</v>
      </c>
      <c r="D151" s="67" t="s">
        <v>1224</v>
      </c>
      <c r="E151" t="s">
        <v>3123</v>
      </c>
      <c r="F151">
        <v>71608.09</v>
      </c>
      <c r="G151">
        <v>0</v>
      </c>
      <c r="H151">
        <v>181145.04</v>
      </c>
      <c r="I151">
        <v>874839.94</v>
      </c>
      <c r="J151">
        <v>21746.43</v>
      </c>
      <c r="N151">
        <v>55590.33</v>
      </c>
      <c r="P151">
        <v>587481.24</v>
      </c>
      <c r="R151">
        <v>399608.02</v>
      </c>
      <c r="T151">
        <v>181285.22</v>
      </c>
      <c r="W151">
        <v>206554.5</v>
      </c>
      <c r="X151">
        <v>1500</v>
      </c>
      <c r="Y151">
        <v>208054.5</v>
      </c>
      <c r="AA151">
        <v>60742.31</v>
      </c>
      <c r="AB151">
        <v>9263</v>
      </c>
      <c r="AD151" s="76">
        <f t="shared" ref="AD151:AD189" si="19">SUM(F151:H151)</f>
        <v>252753.13</v>
      </c>
      <c r="AE151" s="31">
        <f t="shared" ref="AE151:AE189" si="20">SUM(K151:O151)</f>
        <v>55590.33</v>
      </c>
      <c r="AF151" s="21">
        <f t="shared" ref="AF151:AF189" si="21">AD151-AE151</f>
        <v>197162.8</v>
      </c>
      <c r="AG151" s="15">
        <f t="shared" ref="AG151:AG189" si="22">SUM(S151:X151)</f>
        <v>389339.72</v>
      </c>
      <c r="AH151" s="16">
        <f t="shared" ref="AH151:AH189" si="23">SUM(Y151:AC151)</f>
        <v>278059.81</v>
      </c>
      <c r="AI151" s="26">
        <f t="shared" si="18"/>
        <v>111279.90999999997</v>
      </c>
    </row>
    <row r="152" spans="1:35" x14ac:dyDescent="0.25">
      <c r="A152" s="1" t="s">
        <v>505</v>
      </c>
      <c r="B152" s="1" t="s">
        <v>506</v>
      </c>
      <c r="C152" s="66">
        <v>1689</v>
      </c>
      <c r="D152" s="67" t="s">
        <v>1225</v>
      </c>
      <c r="E152" t="s">
        <v>3124</v>
      </c>
      <c r="F152">
        <v>185594.73</v>
      </c>
      <c r="G152">
        <v>0</v>
      </c>
      <c r="H152">
        <v>71763.350000000006</v>
      </c>
      <c r="I152">
        <v>305812.87</v>
      </c>
      <c r="J152">
        <v>110383.78</v>
      </c>
      <c r="N152">
        <v>70000</v>
      </c>
      <c r="P152">
        <v>-1009202.71</v>
      </c>
      <c r="R152">
        <v>1677902.08</v>
      </c>
      <c r="T152">
        <v>199601.25</v>
      </c>
      <c r="W152">
        <v>149912</v>
      </c>
      <c r="X152">
        <v>1500</v>
      </c>
      <c r="Y152">
        <v>198943</v>
      </c>
      <c r="AA152">
        <v>196393.55</v>
      </c>
      <c r="AB152">
        <v>8158.84</v>
      </c>
      <c r="AD152" s="76">
        <f t="shared" si="19"/>
        <v>257358.08000000002</v>
      </c>
      <c r="AE152" s="31">
        <f t="shared" si="20"/>
        <v>70000</v>
      </c>
      <c r="AF152" s="21">
        <f t="shared" si="21"/>
        <v>187358.08000000002</v>
      </c>
      <c r="AG152" s="15">
        <f t="shared" si="22"/>
        <v>351013.25</v>
      </c>
      <c r="AH152" s="16">
        <f t="shared" si="23"/>
        <v>403495.39</v>
      </c>
      <c r="AI152" s="26">
        <f t="shared" si="18"/>
        <v>-52482.140000000014</v>
      </c>
    </row>
    <row r="153" spans="1:35" x14ac:dyDescent="0.25">
      <c r="A153" s="1" t="s">
        <v>505</v>
      </c>
      <c r="B153" s="1" t="s">
        <v>506</v>
      </c>
      <c r="C153" s="66">
        <v>4089</v>
      </c>
      <c r="D153" s="67" t="s">
        <v>1226</v>
      </c>
      <c r="E153" t="s">
        <v>3125</v>
      </c>
      <c r="F153">
        <v>206093.26</v>
      </c>
      <c r="G153">
        <v>24500</v>
      </c>
      <c r="H153">
        <v>186730.63</v>
      </c>
      <c r="I153">
        <v>820964.9</v>
      </c>
      <c r="J153">
        <v>58912.33</v>
      </c>
      <c r="N153">
        <v>262656.40000000002</v>
      </c>
      <c r="P153">
        <v>662257.37</v>
      </c>
      <c r="R153">
        <v>511906.95</v>
      </c>
      <c r="T153">
        <v>384702.36</v>
      </c>
      <c r="W153">
        <v>351568</v>
      </c>
      <c r="X153">
        <v>7000</v>
      </c>
      <c r="Y153">
        <v>422491</v>
      </c>
      <c r="AA153">
        <v>450714.56</v>
      </c>
      <c r="AB153">
        <v>11484.4</v>
      </c>
      <c r="AD153" s="76">
        <f t="shared" si="19"/>
        <v>417323.89</v>
      </c>
      <c r="AE153" s="31">
        <f t="shared" si="20"/>
        <v>262656.40000000002</v>
      </c>
      <c r="AF153" s="21">
        <f t="shared" si="21"/>
        <v>154667.49</v>
      </c>
      <c r="AG153" s="15">
        <f t="shared" si="22"/>
        <v>743270.36</v>
      </c>
      <c r="AH153" s="16">
        <f t="shared" si="23"/>
        <v>884689.96000000008</v>
      </c>
      <c r="AI153" s="26">
        <f t="shared" si="18"/>
        <v>-141419.60000000009</v>
      </c>
    </row>
    <row r="154" spans="1:35" x14ac:dyDescent="0.25">
      <c r="A154" s="1" t="s">
        <v>505</v>
      </c>
      <c r="B154" s="1" t="s">
        <v>506</v>
      </c>
      <c r="C154" s="66">
        <v>5940</v>
      </c>
      <c r="D154" s="67" t="s">
        <v>1227</v>
      </c>
      <c r="E154" t="s">
        <v>3126</v>
      </c>
      <c r="F154">
        <v>679671.65</v>
      </c>
      <c r="G154">
        <v>0</v>
      </c>
      <c r="H154">
        <v>179926.57</v>
      </c>
      <c r="I154">
        <v>756442.1</v>
      </c>
      <c r="J154">
        <v>160222.47</v>
      </c>
      <c r="N154">
        <v>155300</v>
      </c>
      <c r="P154">
        <v>-1553505.16</v>
      </c>
      <c r="R154">
        <v>3252587.34</v>
      </c>
      <c r="T154">
        <v>353981.59</v>
      </c>
      <c r="W154">
        <v>224693.5</v>
      </c>
      <c r="X154">
        <v>4500</v>
      </c>
      <c r="Y154">
        <v>289040.5</v>
      </c>
      <c r="AA154">
        <v>350744.02</v>
      </c>
      <c r="AB154">
        <v>19347.46</v>
      </c>
      <c r="AD154" s="76">
        <f t="shared" si="19"/>
        <v>859598.22</v>
      </c>
      <c r="AE154" s="31">
        <f t="shared" si="20"/>
        <v>155300</v>
      </c>
      <c r="AF154" s="21">
        <f t="shared" si="21"/>
        <v>704298.22</v>
      </c>
      <c r="AG154" s="15">
        <f t="shared" si="22"/>
        <v>583175.09000000008</v>
      </c>
      <c r="AH154" s="16">
        <f t="shared" si="23"/>
        <v>659131.98</v>
      </c>
      <c r="AI154" s="26">
        <f t="shared" si="18"/>
        <v>-75956.889999999898</v>
      </c>
    </row>
    <row r="155" spans="1:35" x14ac:dyDescent="0.25">
      <c r="A155" s="1" t="s">
        <v>505</v>
      </c>
      <c r="B155" s="1" t="s">
        <v>506</v>
      </c>
      <c r="C155" s="66">
        <v>3290</v>
      </c>
      <c r="D155" s="67" t="s">
        <v>1228</v>
      </c>
      <c r="E155" t="s">
        <v>3171</v>
      </c>
      <c r="F155">
        <v>558057.81999999995</v>
      </c>
      <c r="G155">
        <v>0</v>
      </c>
      <c r="H155">
        <v>142340.44</v>
      </c>
      <c r="I155">
        <v>1568126.6</v>
      </c>
      <c r="J155">
        <v>96937.55</v>
      </c>
      <c r="N155">
        <v>212880</v>
      </c>
      <c r="P155">
        <v>-529564.99</v>
      </c>
      <c r="R155">
        <v>2705484.32</v>
      </c>
      <c r="T155">
        <v>233767.69</v>
      </c>
      <c r="W155">
        <v>137344</v>
      </c>
      <c r="X155">
        <v>1500</v>
      </c>
      <c r="Y155">
        <v>178740</v>
      </c>
      <c r="AA155">
        <v>200790.2</v>
      </c>
      <c r="AB155">
        <v>14215.91</v>
      </c>
      <c r="AD155" s="76">
        <f t="shared" si="19"/>
        <v>700398.26</v>
      </c>
      <c r="AE155" s="31">
        <f t="shared" si="20"/>
        <v>212880</v>
      </c>
      <c r="AF155" s="21">
        <f t="shared" si="21"/>
        <v>487518.26</v>
      </c>
      <c r="AG155" s="15">
        <f t="shared" si="22"/>
        <v>372611.69</v>
      </c>
      <c r="AH155" s="16">
        <f t="shared" si="23"/>
        <v>393746.11</v>
      </c>
      <c r="AI155" s="26">
        <f t="shared" si="18"/>
        <v>-21134.419999999984</v>
      </c>
    </row>
    <row r="156" spans="1:35" x14ac:dyDescent="0.25">
      <c r="A156" s="1" t="s">
        <v>509</v>
      </c>
      <c r="B156" s="1" t="s">
        <v>510</v>
      </c>
      <c r="C156" s="66">
        <v>3875</v>
      </c>
      <c r="D156" s="67" t="s">
        <v>1229</v>
      </c>
      <c r="E156" t="s">
        <v>3127</v>
      </c>
      <c r="F156">
        <v>201941.23</v>
      </c>
      <c r="G156">
        <v>0</v>
      </c>
      <c r="H156">
        <v>67437.06</v>
      </c>
      <c r="I156">
        <v>366500.79</v>
      </c>
      <c r="J156">
        <v>232724.85</v>
      </c>
      <c r="N156">
        <v>668.04</v>
      </c>
      <c r="Q156">
        <v>-780268.44</v>
      </c>
      <c r="R156">
        <v>1733406.94</v>
      </c>
      <c r="T156">
        <v>32771.31</v>
      </c>
      <c r="W156">
        <v>184060</v>
      </c>
      <c r="X156">
        <v>1000</v>
      </c>
      <c r="Y156">
        <v>252609</v>
      </c>
      <c r="AA156">
        <v>17523.27</v>
      </c>
      <c r="AB156">
        <v>26301.65</v>
      </c>
      <c r="AC156">
        <v>18000</v>
      </c>
      <c r="AD156" s="76">
        <f t="shared" si="19"/>
        <v>269378.29000000004</v>
      </c>
      <c r="AE156" s="31">
        <f t="shared" si="20"/>
        <v>668.04</v>
      </c>
      <c r="AF156" s="21">
        <f t="shared" si="21"/>
        <v>268710.25000000006</v>
      </c>
      <c r="AG156" s="15">
        <f t="shared" si="22"/>
        <v>217831.31</v>
      </c>
      <c r="AH156" s="16">
        <f t="shared" si="23"/>
        <v>314433.92000000004</v>
      </c>
      <c r="AI156" s="26">
        <f t="shared" si="18"/>
        <v>-96602.610000000044</v>
      </c>
    </row>
    <row r="157" spans="1:35" x14ac:dyDescent="0.25">
      <c r="A157" s="1" t="s">
        <v>509</v>
      </c>
      <c r="B157" s="1" t="s">
        <v>510</v>
      </c>
      <c r="C157" s="66">
        <v>4209</v>
      </c>
      <c r="D157" s="67" t="s">
        <v>1230</v>
      </c>
      <c r="E157" t="s">
        <v>3128</v>
      </c>
      <c r="F157">
        <v>183702.61</v>
      </c>
      <c r="G157">
        <v>0</v>
      </c>
      <c r="H157">
        <v>27026.05</v>
      </c>
      <c r="I157">
        <v>79836.77</v>
      </c>
      <c r="J157">
        <v>69814.5</v>
      </c>
      <c r="N157">
        <v>0</v>
      </c>
      <c r="Q157">
        <v>-1475347.24</v>
      </c>
      <c r="R157">
        <v>1890457.72</v>
      </c>
      <c r="T157">
        <v>10140.200000000001</v>
      </c>
      <c r="W157">
        <v>135680</v>
      </c>
      <c r="X157">
        <v>3000</v>
      </c>
      <c r="Y157">
        <v>164859</v>
      </c>
      <c r="AA157">
        <v>26413.42</v>
      </c>
      <c r="AB157">
        <v>3278.33</v>
      </c>
      <c r="AC157">
        <v>9000</v>
      </c>
      <c r="AD157" s="76">
        <f t="shared" si="19"/>
        <v>210728.65999999997</v>
      </c>
      <c r="AE157" s="31">
        <f t="shared" si="20"/>
        <v>0</v>
      </c>
      <c r="AF157" s="21">
        <f t="shared" si="21"/>
        <v>210728.65999999997</v>
      </c>
      <c r="AG157" s="15">
        <f t="shared" si="22"/>
        <v>148820.20000000001</v>
      </c>
      <c r="AH157" s="16">
        <f t="shared" si="23"/>
        <v>203550.74999999997</v>
      </c>
      <c r="AI157" s="26">
        <f t="shared" si="18"/>
        <v>-54730.549999999959</v>
      </c>
    </row>
    <row r="158" spans="1:35" x14ac:dyDescent="0.25">
      <c r="A158" s="1" t="s">
        <v>509</v>
      </c>
      <c r="B158" s="1" t="s">
        <v>510</v>
      </c>
      <c r="C158" s="66">
        <v>5209</v>
      </c>
      <c r="D158" s="67" t="s">
        <v>1231</v>
      </c>
      <c r="E158" t="s">
        <v>3129</v>
      </c>
      <c r="F158">
        <v>73407.56</v>
      </c>
      <c r="G158">
        <v>0</v>
      </c>
      <c r="H158">
        <v>89995.76</v>
      </c>
      <c r="I158">
        <v>2040706.64</v>
      </c>
      <c r="J158">
        <v>99896.15</v>
      </c>
      <c r="N158">
        <v>0</v>
      </c>
      <c r="Q158">
        <v>1780157.03</v>
      </c>
      <c r="R158">
        <v>715300.29</v>
      </c>
      <c r="T158">
        <v>37617.949999999997</v>
      </c>
      <c r="W158">
        <v>149790</v>
      </c>
      <c r="X158">
        <v>1500</v>
      </c>
      <c r="Y158">
        <v>226925</v>
      </c>
      <c r="AA158">
        <v>74512.429999999993</v>
      </c>
      <c r="AB158">
        <v>31921.73</v>
      </c>
      <c r="AD158" s="76">
        <f t="shared" si="19"/>
        <v>163403.32</v>
      </c>
      <c r="AE158" s="31">
        <f t="shared" si="20"/>
        <v>0</v>
      </c>
      <c r="AF158" s="21">
        <f t="shared" si="21"/>
        <v>163403.32</v>
      </c>
      <c r="AG158" s="15">
        <f t="shared" si="22"/>
        <v>188907.95</v>
      </c>
      <c r="AH158" s="16">
        <f t="shared" si="23"/>
        <v>333359.15999999997</v>
      </c>
      <c r="AI158" s="26">
        <f t="shared" si="18"/>
        <v>-144451.20999999996</v>
      </c>
    </row>
    <row r="159" spans="1:35" x14ac:dyDescent="0.25">
      <c r="A159" s="1" t="s">
        <v>509</v>
      </c>
      <c r="B159" s="1" t="s">
        <v>510</v>
      </c>
      <c r="C159" s="66">
        <v>5460</v>
      </c>
      <c r="D159" s="67" t="s">
        <v>1232</v>
      </c>
      <c r="E159" t="s">
        <v>3130</v>
      </c>
      <c r="F159">
        <v>247878.32</v>
      </c>
      <c r="G159">
        <v>0</v>
      </c>
      <c r="H159">
        <v>127172.8</v>
      </c>
      <c r="I159">
        <v>146142.65</v>
      </c>
      <c r="J159">
        <v>132390.15</v>
      </c>
      <c r="N159">
        <v>0</v>
      </c>
      <c r="Q159">
        <v>-819109.57</v>
      </c>
      <c r="R159">
        <v>1595931.52</v>
      </c>
      <c r="T159">
        <v>21641.88</v>
      </c>
      <c r="W159">
        <v>135660</v>
      </c>
      <c r="Y159">
        <v>214003</v>
      </c>
      <c r="AA159">
        <v>38499.379999999997</v>
      </c>
      <c r="AB159">
        <v>13985.78</v>
      </c>
      <c r="AC159">
        <v>15000</v>
      </c>
      <c r="AD159" s="76">
        <f t="shared" si="19"/>
        <v>375051.12</v>
      </c>
      <c r="AE159" s="31">
        <f t="shared" si="20"/>
        <v>0</v>
      </c>
      <c r="AF159" s="21">
        <f t="shared" si="21"/>
        <v>375051.12</v>
      </c>
      <c r="AG159" s="15">
        <f t="shared" si="22"/>
        <v>157301.88</v>
      </c>
      <c r="AH159" s="16">
        <f t="shared" si="23"/>
        <v>281488.16000000003</v>
      </c>
      <c r="AI159" s="26">
        <f t="shared" si="18"/>
        <v>-124186.28000000003</v>
      </c>
    </row>
    <row r="160" spans="1:35" x14ac:dyDescent="0.25">
      <c r="A160" s="1" t="s">
        <v>513</v>
      </c>
      <c r="B160" s="1" t="s">
        <v>514</v>
      </c>
      <c r="C160" s="66">
        <v>2090</v>
      </c>
      <c r="D160" s="67" t="s">
        <v>1233</v>
      </c>
      <c r="E160" t="s">
        <v>3131</v>
      </c>
      <c r="F160">
        <v>372176.29</v>
      </c>
      <c r="G160">
        <v>0</v>
      </c>
      <c r="H160">
        <v>39690.68</v>
      </c>
      <c r="I160">
        <v>257548.44</v>
      </c>
      <c r="J160">
        <v>174309.26</v>
      </c>
      <c r="N160">
        <v>4.67</v>
      </c>
      <c r="Q160">
        <v>-1351937.17</v>
      </c>
      <c r="R160">
        <v>2218013.29</v>
      </c>
      <c r="T160">
        <v>6479.48</v>
      </c>
      <c r="V160">
        <v>666</v>
      </c>
      <c r="W160">
        <v>168903</v>
      </c>
      <c r="Y160">
        <v>204414</v>
      </c>
      <c r="AA160">
        <v>22043.62</v>
      </c>
      <c r="AB160">
        <v>9822.48</v>
      </c>
      <c r="AD160" s="76">
        <f t="shared" si="19"/>
        <v>411866.97</v>
      </c>
      <c r="AE160" s="31">
        <f t="shared" si="20"/>
        <v>4.67</v>
      </c>
      <c r="AF160" s="21">
        <f t="shared" si="21"/>
        <v>411862.3</v>
      </c>
      <c r="AG160" s="15">
        <f t="shared" si="22"/>
        <v>176048.48</v>
      </c>
      <c r="AH160" s="16">
        <f t="shared" si="23"/>
        <v>236280.1</v>
      </c>
      <c r="AI160" s="26">
        <f t="shared" si="18"/>
        <v>-60231.619999999995</v>
      </c>
    </row>
    <row r="161" spans="1:35" x14ac:dyDescent="0.25">
      <c r="A161" s="1" t="s">
        <v>513</v>
      </c>
      <c r="B161" s="1" t="s">
        <v>514</v>
      </c>
      <c r="C161" s="66">
        <v>3852</v>
      </c>
      <c r="D161" s="67" t="s">
        <v>1234</v>
      </c>
      <c r="E161" t="s">
        <v>3132</v>
      </c>
      <c r="F161">
        <v>426798.08000000002</v>
      </c>
      <c r="G161">
        <v>0</v>
      </c>
      <c r="H161">
        <v>55350.13</v>
      </c>
      <c r="I161">
        <v>114219.52</v>
      </c>
      <c r="J161">
        <v>450512.43</v>
      </c>
      <c r="N161">
        <v>814.95</v>
      </c>
      <c r="Q161">
        <v>-765562.14</v>
      </c>
      <c r="R161">
        <v>1904185.77</v>
      </c>
      <c r="T161">
        <v>8276.11</v>
      </c>
      <c r="W161">
        <v>278751.5</v>
      </c>
      <c r="Y161">
        <v>328524.5</v>
      </c>
      <c r="AA161">
        <v>15600.12</v>
      </c>
      <c r="AB161">
        <v>17738.91</v>
      </c>
      <c r="AD161" s="76">
        <f t="shared" si="19"/>
        <v>482148.21</v>
      </c>
      <c r="AE161" s="31">
        <f t="shared" si="20"/>
        <v>814.95</v>
      </c>
      <c r="AF161" s="21">
        <f t="shared" si="21"/>
        <v>481333.26</v>
      </c>
      <c r="AG161" s="15">
        <f t="shared" si="22"/>
        <v>287027.61</v>
      </c>
      <c r="AH161" s="16">
        <f t="shared" si="23"/>
        <v>361863.52999999997</v>
      </c>
      <c r="AI161" s="26">
        <f t="shared" si="18"/>
        <v>-74835.919999999984</v>
      </c>
    </row>
    <row r="162" spans="1:35" x14ac:dyDescent="0.25">
      <c r="A162" s="1" t="s">
        <v>513</v>
      </c>
      <c r="B162" s="1" t="s">
        <v>514</v>
      </c>
      <c r="C162" s="66">
        <v>4000</v>
      </c>
      <c r="D162" s="67" t="s">
        <v>1235</v>
      </c>
      <c r="E162" t="s">
        <v>3133</v>
      </c>
      <c r="F162">
        <v>194701.12</v>
      </c>
      <c r="G162">
        <v>0</v>
      </c>
      <c r="H162">
        <v>15287.16</v>
      </c>
      <c r="I162">
        <v>365195.01</v>
      </c>
      <c r="J162">
        <v>516284.69</v>
      </c>
      <c r="N162">
        <v>6.9</v>
      </c>
      <c r="Q162">
        <v>-872515.34</v>
      </c>
      <c r="R162">
        <v>2050038.21</v>
      </c>
      <c r="T162">
        <v>5740.13</v>
      </c>
      <c r="W162">
        <v>166303</v>
      </c>
      <c r="Y162">
        <v>215205</v>
      </c>
      <c r="AA162">
        <v>6408.05</v>
      </c>
      <c r="AB162">
        <v>19129.37</v>
      </c>
      <c r="AD162" s="76">
        <f t="shared" si="19"/>
        <v>209988.28</v>
      </c>
      <c r="AE162" s="31">
        <f t="shared" si="20"/>
        <v>6.9</v>
      </c>
      <c r="AF162" s="21">
        <f t="shared" si="21"/>
        <v>209981.38</v>
      </c>
      <c r="AG162" s="15">
        <f t="shared" si="22"/>
        <v>172043.13</v>
      </c>
      <c r="AH162" s="16">
        <f t="shared" si="23"/>
        <v>240742.41999999998</v>
      </c>
      <c r="AI162" s="26">
        <f t="shared" si="18"/>
        <v>-68699.289999999979</v>
      </c>
    </row>
    <row r="163" spans="1:35" x14ac:dyDescent="0.25">
      <c r="A163" s="1" t="s">
        <v>513</v>
      </c>
      <c r="B163" s="1" t="s">
        <v>514</v>
      </c>
      <c r="C163" s="66">
        <v>5502</v>
      </c>
      <c r="D163" s="67" t="s">
        <v>1236</v>
      </c>
      <c r="E163" t="s">
        <v>3134</v>
      </c>
      <c r="F163">
        <v>352854.03</v>
      </c>
      <c r="G163">
        <v>0</v>
      </c>
      <c r="H163">
        <v>91251.11</v>
      </c>
      <c r="I163">
        <v>1415900.71</v>
      </c>
      <c r="J163">
        <v>322738.12</v>
      </c>
      <c r="N163">
        <v>0</v>
      </c>
      <c r="Q163">
        <v>1961602.78</v>
      </c>
      <c r="R163">
        <v>345682.71</v>
      </c>
      <c r="T163">
        <v>12448.37</v>
      </c>
      <c r="W163">
        <v>279303.5</v>
      </c>
      <c r="Y163">
        <v>324445.5</v>
      </c>
      <c r="AA163">
        <v>32711.79</v>
      </c>
      <c r="AB163">
        <v>35623.599999999999</v>
      </c>
      <c r="AD163" s="76">
        <f t="shared" si="19"/>
        <v>444105.14</v>
      </c>
      <c r="AE163" s="31">
        <f t="shared" si="20"/>
        <v>0</v>
      </c>
      <c r="AF163" s="21">
        <f t="shared" si="21"/>
        <v>444105.14</v>
      </c>
      <c r="AG163" s="15">
        <f t="shared" si="22"/>
        <v>291751.87</v>
      </c>
      <c r="AH163" s="16">
        <f t="shared" si="23"/>
        <v>392780.88999999996</v>
      </c>
      <c r="AI163" s="26">
        <f t="shared" si="18"/>
        <v>-101029.01999999996</v>
      </c>
    </row>
    <row r="164" spans="1:35" x14ac:dyDescent="0.25">
      <c r="A164" s="1" t="s">
        <v>517</v>
      </c>
      <c r="B164" s="1" t="s">
        <v>518</v>
      </c>
      <c r="C164" s="66">
        <v>2505</v>
      </c>
      <c r="D164" s="67" t="s">
        <v>1237</v>
      </c>
      <c r="E164" t="s">
        <v>3135</v>
      </c>
      <c r="F164">
        <v>594142.35</v>
      </c>
      <c r="G164">
        <v>0</v>
      </c>
      <c r="H164">
        <v>68512.67</v>
      </c>
      <c r="I164">
        <v>753668.72</v>
      </c>
      <c r="J164">
        <v>176983.95</v>
      </c>
      <c r="K164">
        <v>0</v>
      </c>
      <c r="N164">
        <v>28.04</v>
      </c>
      <c r="Q164">
        <v>969753.64</v>
      </c>
      <c r="R164">
        <v>633085.80000000005</v>
      </c>
      <c r="T164">
        <v>34208.269999999997</v>
      </c>
      <c r="W164">
        <v>132430</v>
      </c>
      <c r="X164">
        <v>3000</v>
      </c>
      <c r="Y164">
        <v>155146</v>
      </c>
      <c r="AA164">
        <v>39879.279999999999</v>
      </c>
      <c r="AB164">
        <v>15582.78</v>
      </c>
      <c r="AD164" s="76">
        <f t="shared" si="19"/>
        <v>662655.02</v>
      </c>
      <c r="AE164" s="31">
        <f t="shared" si="20"/>
        <v>28.04</v>
      </c>
      <c r="AF164" s="21">
        <f t="shared" si="21"/>
        <v>662626.98</v>
      </c>
      <c r="AG164" s="15">
        <f t="shared" si="22"/>
        <v>169638.27</v>
      </c>
      <c r="AH164" s="16">
        <f t="shared" si="23"/>
        <v>210608.06</v>
      </c>
      <c r="AI164" s="26">
        <f t="shared" si="18"/>
        <v>-40969.790000000008</v>
      </c>
    </row>
    <row r="165" spans="1:35" x14ac:dyDescent="0.25">
      <c r="A165" s="1" t="s">
        <v>517</v>
      </c>
      <c r="B165" s="1" t="s">
        <v>518</v>
      </c>
      <c r="C165" s="66">
        <v>3733</v>
      </c>
      <c r="D165" s="67" t="s">
        <v>1238</v>
      </c>
      <c r="E165" t="s">
        <v>3136</v>
      </c>
      <c r="F165">
        <v>1077220.8400000001</v>
      </c>
      <c r="G165">
        <v>0</v>
      </c>
      <c r="H165">
        <v>42717.27</v>
      </c>
      <c r="I165">
        <v>72743.42</v>
      </c>
      <c r="J165">
        <v>242939.39</v>
      </c>
      <c r="N165">
        <v>250.4</v>
      </c>
      <c r="Q165">
        <v>148508.89000000001</v>
      </c>
      <c r="R165">
        <v>1315994.6399999999</v>
      </c>
      <c r="T165">
        <v>58276.89</v>
      </c>
      <c r="W165">
        <v>231000</v>
      </c>
      <c r="X165">
        <v>3000</v>
      </c>
      <c r="Y165">
        <v>271082</v>
      </c>
      <c r="AA165">
        <v>79032.56</v>
      </c>
      <c r="AB165">
        <v>3218.34</v>
      </c>
      <c r="AD165" s="76">
        <f t="shared" si="19"/>
        <v>1119938.1100000001</v>
      </c>
      <c r="AE165" s="31">
        <f t="shared" si="20"/>
        <v>250.4</v>
      </c>
      <c r="AF165" s="21">
        <f t="shared" si="21"/>
        <v>1119687.7100000002</v>
      </c>
      <c r="AG165" s="15">
        <f t="shared" si="22"/>
        <v>292276.89</v>
      </c>
      <c r="AH165" s="16">
        <f t="shared" si="23"/>
        <v>353332.9</v>
      </c>
      <c r="AI165" s="26">
        <f t="shared" si="18"/>
        <v>-61056.010000000009</v>
      </c>
    </row>
    <row r="166" spans="1:35" x14ac:dyDescent="0.25">
      <c r="A166" s="1" t="s">
        <v>517</v>
      </c>
      <c r="B166" s="1" t="s">
        <v>518</v>
      </c>
      <c r="C166" s="66">
        <v>5221</v>
      </c>
      <c r="D166" s="67" t="s">
        <v>1239</v>
      </c>
      <c r="E166" t="s">
        <v>3137</v>
      </c>
      <c r="F166">
        <v>843339.94</v>
      </c>
      <c r="G166">
        <v>0</v>
      </c>
      <c r="H166">
        <v>52035.92</v>
      </c>
      <c r="I166">
        <v>92940.22</v>
      </c>
      <c r="J166">
        <v>546650.62</v>
      </c>
      <c r="K166">
        <v>7100</v>
      </c>
      <c r="N166">
        <v>32.24</v>
      </c>
      <c r="Q166">
        <v>-410467.24</v>
      </c>
      <c r="R166">
        <v>1954472.19</v>
      </c>
      <c r="T166">
        <v>108475.23</v>
      </c>
      <c r="W166">
        <v>278090</v>
      </c>
      <c r="X166">
        <v>3000</v>
      </c>
      <c r="Y166">
        <v>321052</v>
      </c>
      <c r="AA166">
        <v>73356.25</v>
      </c>
      <c r="AB166">
        <v>17464.47</v>
      </c>
      <c r="AD166" s="76">
        <f t="shared" si="19"/>
        <v>895375.86</v>
      </c>
      <c r="AE166" s="31">
        <f t="shared" si="20"/>
        <v>7132.24</v>
      </c>
      <c r="AF166" s="21">
        <f t="shared" si="21"/>
        <v>888243.62</v>
      </c>
      <c r="AG166" s="15">
        <f t="shared" si="22"/>
        <v>389565.23</v>
      </c>
      <c r="AH166" s="16">
        <f t="shared" si="23"/>
        <v>411872.72</v>
      </c>
      <c r="AI166" s="26">
        <f t="shared" si="18"/>
        <v>-22307.489999999991</v>
      </c>
    </row>
    <row r="167" spans="1:35" x14ac:dyDescent="0.25">
      <c r="A167" s="1" t="s">
        <v>517</v>
      </c>
      <c r="B167" s="1" t="s">
        <v>518</v>
      </c>
      <c r="C167" s="66">
        <v>2747</v>
      </c>
      <c r="D167" s="67" t="s">
        <v>1240</v>
      </c>
      <c r="E167" t="s">
        <v>3138</v>
      </c>
      <c r="F167">
        <v>967811.84</v>
      </c>
      <c r="G167">
        <v>0</v>
      </c>
      <c r="H167">
        <v>35562.21</v>
      </c>
      <c r="I167">
        <v>368583.17</v>
      </c>
      <c r="J167">
        <v>25807.15</v>
      </c>
      <c r="K167">
        <v>21890</v>
      </c>
      <c r="N167">
        <v>905.24</v>
      </c>
      <c r="Q167">
        <v>-258143.61</v>
      </c>
      <c r="R167">
        <v>1659140.58</v>
      </c>
      <c r="T167">
        <v>37545.07</v>
      </c>
      <c r="U167">
        <v>10000</v>
      </c>
      <c r="W167">
        <v>179430</v>
      </c>
      <c r="X167">
        <v>3500</v>
      </c>
      <c r="Y167">
        <v>211547</v>
      </c>
      <c r="AA167">
        <v>137636.85999999999</v>
      </c>
      <c r="AB167">
        <v>10953.05</v>
      </c>
      <c r="AD167" s="76">
        <f t="shared" si="19"/>
        <v>1003374.0499999999</v>
      </c>
      <c r="AE167" s="31">
        <f t="shared" si="20"/>
        <v>22795.24</v>
      </c>
      <c r="AF167" s="21">
        <f t="shared" si="21"/>
        <v>980578.80999999994</v>
      </c>
      <c r="AG167" s="15">
        <f t="shared" si="22"/>
        <v>230475.07</v>
      </c>
      <c r="AH167" s="16">
        <f t="shared" si="23"/>
        <v>360136.91</v>
      </c>
      <c r="AI167" s="26">
        <f t="shared" si="18"/>
        <v>-129661.83999999997</v>
      </c>
    </row>
    <row r="168" spans="1:35" x14ac:dyDescent="0.25">
      <c r="A168" s="1" t="s">
        <v>517</v>
      </c>
      <c r="B168" s="1" t="s">
        <v>518</v>
      </c>
      <c r="C168" s="66">
        <v>3860</v>
      </c>
      <c r="D168" s="67" t="s">
        <v>1241</v>
      </c>
      <c r="E168" t="s">
        <v>3139</v>
      </c>
      <c r="F168">
        <v>334048.99</v>
      </c>
      <c r="G168">
        <v>0</v>
      </c>
      <c r="H168">
        <v>68160.86</v>
      </c>
      <c r="I168">
        <v>223250.07</v>
      </c>
      <c r="J168">
        <v>146629.66</v>
      </c>
      <c r="N168">
        <v>46.73</v>
      </c>
      <c r="Q168">
        <v>-2633095.4700000002</v>
      </c>
      <c r="R168">
        <v>3430123.36</v>
      </c>
      <c r="T168">
        <v>80043.72</v>
      </c>
      <c r="W168">
        <v>296180</v>
      </c>
      <c r="X168">
        <v>2000</v>
      </c>
      <c r="Y168">
        <v>335439</v>
      </c>
      <c r="AA168">
        <v>64059.16</v>
      </c>
      <c r="AB168">
        <v>10215.74</v>
      </c>
      <c r="AD168" s="76">
        <f t="shared" si="19"/>
        <v>402209.85</v>
      </c>
      <c r="AE168" s="31">
        <f t="shared" si="20"/>
        <v>46.73</v>
      </c>
      <c r="AF168" s="21">
        <f t="shared" si="21"/>
        <v>402163.12</v>
      </c>
      <c r="AG168" s="15">
        <f t="shared" si="22"/>
        <v>378223.72</v>
      </c>
      <c r="AH168" s="16">
        <f t="shared" si="23"/>
        <v>409713.9</v>
      </c>
      <c r="AI168" s="26">
        <f t="shared" si="18"/>
        <v>-31490.180000000051</v>
      </c>
    </row>
    <row r="169" spans="1:35" x14ac:dyDescent="0.25">
      <c r="A169" s="1" t="s">
        <v>521</v>
      </c>
      <c r="B169" s="1" t="s">
        <v>522</v>
      </c>
      <c r="C169" s="66">
        <v>992</v>
      </c>
      <c r="D169" s="67" t="s">
        <v>1242</v>
      </c>
      <c r="E169" t="s">
        <v>3140</v>
      </c>
      <c r="F169">
        <v>842521.59</v>
      </c>
      <c r="G169">
        <v>0</v>
      </c>
      <c r="H169">
        <v>92093.84</v>
      </c>
      <c r="I169">
        <v>416818.39</v>
      </c>
      <c r="J169">
        <v>102458.85</v>
      </c>
      <c r="N169">
        <v>875.56</v>
      </c>
      <c r="Q169">
        <v>915401.62</v>
      </c>
      <c r="T169">
        <v>658718.9</v>
      </c>
      <c r="W169">
        <v>118970</v>
      </c>
      <c r="X169">
        <v>2000</v>
      </c>
      <c r="Y169">
        <v>168003</v>
      </c>
      <c r="AA169">
        <v>45032.55</v>
      </c>
      <c r="AB169">
        <v>2775.36</v>
      </c>
      <c r="AD169" s="76">
        <f t="shared" si="19"/>
        <v>934615.42999999993</v>
      </c>
      <c r="AE169" s="31">
        <f t="shared" si="20"/>
        <v>875.56</v>
      </c>
      <c r="AF169" s="21">
        <f t="shared" si="21"/>
        <v>933739.86999999988</v>
      </c>
      <c r="AG169" s="15">
        <f t="shared" si="22"/>
        <v>779688.9</v>
      </c>
      <c r="AH169" s="16">
        <f t="shared" si="23"/>
        <v>215810.90999999997</v>
      </c>
      <c r="AI169" s="26">
        <f t="shared" si="18"/>
        <v>563877.99</v>
      </c>
    </row>
    <row r="170" spans="1:35" x14ac:dyDescent="0.25">
      <c r="A170" s="1" t="s">
        <v>521</v>
      </c>
      <c r="B170" s="1" t="s">
        <v>522</v>
      </c>
      <c r="C170" s="66">
        <v>5690</v>
      </c>
      <c r="D170" s="67" t="s">
        <v>1243</v>
      </c>
      <c r="E170" t="s">
        <v>3141</v>
      </c>
      <c r="F170">
        <v>795092.47999999998</v>
      </c>
      <c r="G170">
        <v>0</v>
      </c>
      <c r="H170">
        <v>62281.43</v>
      </c>
      <c r="I170">
        <v>153697.81</v>
      </c>
      <c r="J170">
        <v>546170.62</v>
      </c>
      <c r="N170">
        <v>365.97</v>
      </c>
      <c r="Q170">
        <v>1261350.3999999999</v>
      </c>
      <c r="T170">
        <v>446653.62</v>
      </c>
      <c r="W170">
        <v>161070</v>
      </c>
      <c r="X170">
        <v>4000</v>
      </c>
      <c r="Y170">
        <v>231895.84</v>
      </c>
      <c r="AA170">
        <v>26274.15</v>
      </c>
      <c r="AB170">
        <v>13505.16</v>
      </c>
      <c r="AD170" s="76">
        <f t="shared" si="19"/>
        <v>857373.91</v>
      </c>
      <c r="AE170" s="31">
        <f t="shared" si="20"/>
        <v>365.97</v>
      </c>
      <c r="AF170" s="21">
        <f t="shared" si="21"/>
        <v>857007.94000000006</v>
      </c>
      <c r="AG170" s="15">
        <f t="shared" si="22"/>
        <v>611723.62</v>
      </c>
      <c r="AH170" s="16">
        <f t="shared" si="23"/>
        <v>271675.14999999997</v>
      </c>
      <c r="AI170" s="26">
        <f t="shared" si="18"/>
        <v>340048.47000000003</v>
      </c>
    </row>
    <row r="171" spans="1:35" x14ac:dyDescent="0.25">
      <c r="A171" s="1" t="s">
        <v>521</v>
      </c>
      <c r="B171" s="1" t="s">
        <v>522</v>
      </c>
      <c r="C171" s="66">
        <v>3265</v>
      </c>
      <c r="D171" s="67" t="s">
        <v>1244</v>
      </c>
      <c r="E171" t="s">
        <v>3142</v>
      </c>
      <c r="F171">
        <v>332588.59999999998</v>
      </c>
      <c r="G171">
        <v>0</v>
      </c>
      <c r="H171">
        <v>61295.040000000001</v>
      </c>
      <c r="I171">
        <v>359901.4</v>
      </c>
      <c r="J171">
        <v>654225.57999999996</v>
      </c>
      <c r="N171">
        <v>18</v>
      </c>
      <c r="Q171">
        <v>1190014.76</v>
      </c>
      <c r="T171">
        <v>358855.5</v>
      </c>
      <c r="W171">
        <v>146300</v>
      </c>
      <c r="X171">
        <v>2000</v>
      </c>
      <c r="Y171">
        <v>194354</v>
      </c>
      <c r="AA171">
        <v>47532.03</v>
      </c>
      <c r="AB171">
        <v>6706.61</v>
      </c>
      <c r="AD171" s="76">
        <f t="shared" si="19"/>
        <v>393883.63999999996</v>
      </c>
      <c r="AE171" s="31">
        <f t="shared" si="20"/>
        <v>18</v>
      </c>
      <c r="AF171" s="21">
        <f t="shared" si="21"/>
        <v>393865.63999999996</v>
      </c>
      <c r="AG171" s="15">
        <f t="shared" si="22"/>
        <v>507155.5</v>
      </c>
      <c r="AH171" s="16">
        <f t="shared" si="23"/>
        <v>248592.63999999998</v>
      </c>
      <c r="AI171" s="26">
        <f t="shared" si="18"/>
        <v>258562.86000000002</v>
      </c>
    </row>
    <row r="172" spans="1:35" x14ac:dyDescent="0.25">
      <c r="A172" s="1" t="s">
        <v>521</v>
      </c>
      <c r="B172" s="1" t="s">
        <v>522</v>
      </c>
      <c r="C172" s="66">
        <v>5131</v>
      </c>
      <c r="D172" s="67" t="s">
        <v>1245</v>
      </c>
      <c r="E172" t="s">
        <v>3143</v>
      </c>
      <c r="F172">
        <v>780225.7</v>
      </c>
      <c r="G172">
        <v>0</v>
      </c>
      <c r="H172">
        <v>30370.15</v>
      </c>
      <c r="I172">
        <v>94563.86</v>
      </c>
      <c r="J172">
        <v>22124.86</v>
      </c>
      <c r="N172">
        <v>876.6</v>
      </c>
      <c r="Q172">
        <v>722298.2</v>
      </c>
      <c r="T172">
        <v>345699.5</v>
      </c>
      <c r="W172">
        <v>221710</v>
      </c>
      <c r="X172">
        <v>4000</v>
      </c>
      <c r="Y172">
        <v>278568</v>
      </c>
      <c r="AA172">
        <v>35331.440000000002</v>
      </c>
      <c r="AB172">
        <v>14687.79</v>
      </c>
      <c r="AD172" s="76">
        <f t="shared" si="19"/>
        <v>810595.85</v>
      </c>
      <c r="AE172" s="31">
        <f t="shared" si="20"/>
        <v>876.6</v>
      </c>
      <c r="AF172" s="21">
        <f t="shared" si="21"/>
        <v>809719.25</v>
      </c>
      <c r="AG172" s="15">
        <f t="shared" si="22"/>
        <v>571409.5</v>
      </c>
      <c r="AH172" s="16">
        <f t="shared" si="23"/>
        <v>328587.23</v>
      </c>
      <c r="AI172" s="26">
        <f t="shared" si="18"/>
        <v>242822.27000000002</v>
      </c>
    </row>
    <row r="173" spans="1:35" x14ac:dyDescent="0.25">
      <c r="A173" s="1" t="s">
        <v>521</v>
      </c>
      <c r="B173" s="1" t="s">
        <v>522</v>
      </c>
      <c r="C173" s="66">
        <v>3470</v>
      </c>
      <c r="D173" s="67" t="s">
        <v>1246</v>
      </c>
      <c r="E173" t="s">
        <v>3144</v>
      </c>
      <c r="F173">
        <v>1294403.54</v>
      </c>
      <c r="G173">
        <v>0</v>
      </c>
      <c r="H173">
        <v>183216.98</v>
      </c>
      <c r="I173">
        <v>66169</v>
      </c>
      <c r="J173">
        <v>346665.71</v>
      </c>
      <c r="N173">
        <v>7.49</v>
      </c>
      <c r="Q173">
        <v>1516605.12</v>
      </c>
      <c r="T173">
        <v>497102.02</v>
      </c>
      <c r="W173">
        <v>188310</v>
      </c>
      <c r="X173">
        <v>4000</v>
      </c>
      <c r="Y173">
        <v>240384</v>
      </c>
      <c r="AA173">
        <v>20285.11</v>
      </c>
      <c r="AB173">
        <v>14187.79</v>
      </c>
      <c r="AD173" s="76">
        <f t="shared" si="19"/>
        <v>1477620.52</v>
      </c>
      <c r="AE173" s="31">
        <f t="shared" si="20"/>
        <v>7.49</v>
      </c>
      <c r="AF173" s="21">
        <f t="shared" si="21"/>
        <v>1477613.03</v>
      </c>
      <c r="AG173" s="15">
        <f t="shared" si="22"/>
        <v>689412.02</v>
      </c>
      <c r="AH173" s="16">
        <f t="shared" si="23"/>
        <v>274856.89999999997</v>
      </c>
      <c r="AI173" s="26">
        <f t="shared" si="18"/>
        <v>414555.12000000005</v>
      </c>
    </row>
    <row r="174" spans="1:35" x14ac:dyDescent="0.25">
      <c r="A174" s="1" t="s">
        <v>521</v>
      </c>
      <c r="B174" s="1" t="s">
        <v>522</v>
      </c>
      <c r="C174" s="66">
        <v>6314</v>
      </c>
      <c r="D174" s="67" t="s">
        <v>1247</v>
      </c>
      <c r="E174" t="s">
        <v>3145</v>
      </c>
      <c r="F174">
        <v>875912.99</v>
      </c>
      <c r="G174">
        <v>0</v>
      </c>
      <c r="H174">
        <v>29236.66</v>
      </c>
      <c r="I174">
        <v>361210.09</v>
      </c>
      <c r="J174">
        <v>159542.32999999999</v>
      </c>
      <c r="N174">
        <v>35</v>
      </c>
      <c r="Q174">
        <v>1064877.83</v>
      </c>
      <c r="T174">
        <v>555276.5</v>
      </c>
      <c r="W174">
        <v>176540</v>
      </c>
      <c r="X174">
        <v>4000</v>
      </c>
      <c r="Y174">
        <v>276205.92</v>
      </c>
      <c r="AA174">
        <v>45628.06</v>
      </c>
      <c r="AB174">
        <v>8830.7800000000007</v>
      </c>
      <c r="AD174" s="76">
        <f t="shared" si="19"/>
        <v>905149.65</v>
      </c>
      <c r="AE174" s="31">
        <f t="shared" si="20"/>
        <v>35</v>
      </c>
      <c r="AF174" s="21">
        <f t="shared" si="21"/>
        <v>905114.65</v>
      </c>
      <c r="AG174" s="15">
        <f t="shared" si="22"/>
        <v>735816.5</v>
      </c>
      <c r="AH174" s="16">
        <f t="shared" si="23"/>
        <v>330664.76</v>
      </c>
      <c r="AI174" s="26">
        <f t="shared" si="18"/>
        <v>405151.74</v>
      </c>
    </row>
    <row r="175" spans="1:35" x14ac:dyDescent="0.25">
      <c r="A175" s="1" t="s">
        <v>525</v>
      </c>
      <c r="B175" s="1" t="s">
        <v>526</v>
      </c>
      <c r="C175" s="66">
        <v>4818</v>
      </c>
      <c r="D175" s="67" t="s">
        <v>1248</v>
      </c>
      <c r="E175" t="s">
        <v>3146</v>
      </c>
      <c r="F175">
        <v>1030741.61</v>
      </c>
      <c r="G175">
        <v>0</v>
      </c>
      <c r="H175">
        <v>263500.09000000003</v>
      </c>
      <c r="I175">
        <v>107047.87</v>
      </c>
      <c r="J175">
        <v>144033.97</v>
      </c>
      <c r="N175">
        <v>65.42</v>
      </c>
      <c r="Q175">
        <v>-282522.40000000002</v>
      </c>
      <c r="R175">
        <v>1908740.29</v>
      </c>
      <c r="T175">
        <v>12775.79</v>
      </c>
      <c r="U175">
        <v>66000</v>
      </c>
      <c r="W175">
        <v>171670</v>
      </c>
      <c r="Y175">
        <v>234157</v>
      </c>
      <c r="AA175">
        <v>30166.39</v>
      </c>
      <c r="AB175">
        <v>4657.17</v>
      </c>
      <c r="AD175" s="76">
        <f t="shared" si="19"/>
        <v>1294241.7</v>
      </c>
      <c r="AE175" s="31">
        <f t="shared" si="20"/>
        <v>65.42</v>
      </c>
      <c r="AF175" s="21">
        <f t="shared" si="21"/>
        <v>1294176.28</v>
      </c>
      <c r="AG175" s="15">
        <f t="shared" si="22"/>
        <v>250445.79</v>
      </c>
      <c r="AH175" s="16">
        <f t="shared" si="23"/>
        <v>268980.56</v>
      </c>
      <c r="AI175" s="26">
        <f t="shared" si="18"/>
        <v>-18534.76999999999</v>
      </c>
    </row>
    <row r="176" spans="1:35" x14ac:dyDescent="0.25">
      <c r="A176" s="1" t="s">
        <v>525</v>
      </c>
      <c r="B176" s="1" t="s">
        <v>526</v>
      </c>
      <c r="C176" s="66">
        <v>3493</v>
      </c>
      <c r="D176" s="67" t="s">
        <v>1249</v>
      </c>
      <c r="E176" t="s">
        <v>3147</v>
      </c>
      <c r="F176">
        <v>729328.39</v>
      </c>
      <c r="G176">
        <v>0</v>
      </c>
      <c r="H176">
        <v>109579.12</v>
      </c>
      <c r="I176">
        <v>298637.36</v>
      </c>
      <c r="J176">
        <v>132638.24</v>
      </c>
      <c r="N176">
        <v>46.73</v>
      </c>
      <c r="Q176">
        <v>-625494.52</v>
      </c>
      <c r="R176">
        <v>2036218.61</v>
      </c>
      <c r="T176">
        <v>30753.43</v>
      </c>
      <c r="W176">
        <v>122950</v>
      </c>
      <c r="Y176">
        <v>173364</v>
      </c>
      <c r="AA176">
        <v>31036.42</v>
      </c>
      <c r="AB176">
        <v>11175.72</v>
      </c>
      <c r="AD176" s="76">
        <f t="shared" si="19"/>
        <v>838907.51</v>
      </c>
      <c r="AE176" s="31">
        <f t="shared" si="20"/>
        <v>46.73</v>
      </c>
      <c r="AF176" s="21">
        <f t="shared" si="21"/>
        <v>838860.78</v>
      </c>
      <c r="AG176" s="15">
        <f t="shared" si="22"/>
        <v>153703.43</v>
      </c>
      <c r="AH176" s="16">
        <f t="shared" si="23"/>
        <v>215576.13999999998</v>
      </c>
      <c r="AI176" s="26">
        <f t="shared" si="18"/>
        <v>-61872.709999999992</v>
      </c>
    </row>
    <row r="177" spans="1:35" x14ac:dyDescent="0.25">
      <c r="A177" s="1" t="s">
        <v>525</v>
      </c>
      <c r="B177" s="1" t="s">
        <v>526</v>
      </c>
      <c r="C177" s="66">
        <v>2171</v>
      </c>
      <c r="D177" s="67" t="s">
        <v>1250</v>
      </c>
      <c r="E177" t="s">
        <v>3148</v>
      </c>
      <c r="F177">
        <v>702676.98</v>
      </c>
      <c r="G177">
        <v>0</v>
      </c>
      <c r="H177">
        <v>211859.1</v>
      </c>
      <c r="I177">
        <v>10</v>
      </c>
      <c r="J177">
        <v>125738.88</v>
      </c>
      <c r="N177">
        <v>847.38</v>
      </c>
      <c r="Q177">
        <v>-1444997.47</v>
      </c>
      <c r="R177">
        <v>2581996.2400000002</v>
      </c>
      <c r="T177">
        <v>12437.91</v>
      </c>
      <c r="W177">
        <v>112140</v>
      </c>
      <c r="Y177">
        <v>149962</v>
      </c>
      <c r="AA177">
        <v>25410.67</v>
      </c>
      <c r="AB177">
        <v>5441.43</v>
      </c>
      <c r="AD177" s="76">
        <f t="shared" si="19"/>
        <v>914536.08</v>
      </c>
      <c r="AE177" s="31">
        <f t="shared" si="20"/>
        <v>847.38</v>
      </c>
      <c r="AF177" s="21">
        <f t="shared" si="21"/>
        <v>913688.7</v>
      </c>
      <c r="AG177" s="15">
        <f t="shared" si="22"/>
        <v>124577.91</v>
      </c>
      <c r="AH177" s="16">
        <f t="shared" si="23"/>
        <v>180814.09999999998</v>
      </c>
      <c r="AI177" s="26">
        <f t="shared" si="18"/>
        <v>-56236.189999999973</v>
      </c>
    </row>
    <row r="178" spans="1:35" x14ac:dyDescent="0.25">
      <c r="A178" s="1" t="s">
        <v>525</v>
      </c>
      <c r="B178" s="1" t="s">
        <v>526</v>
      </c>
      <c r="C178" s="66">
        <v>4974</v>
      </c>
      <c r="D178" s="67" t="s">
        <v>1251</v>
      </c>
      <c r="E178" t="s">
        <v>3149</v>
      </c>
      <c r="F178">
        <v>562075.18000000005</v>
      </c>
      <c r="G178">
        <v>0</v>
      </c>
      <c r="H178">
        <v>301412.17</v>
      </c>
      <c r="I178">
        <v>29499.08</v>
      </c>
      <c r="J178">
        <v>374572.62</v>
      </c>
      <c r="N178">
        <v>654.95000000000005</v>
      </c>
      <c r="Q178">
        <v>213498.97</v>
      </c>
      <c r="R178">
        <v>1442473.15</v>
      </c>
      <c r="S178">
        <v>27.61</v>
      </c>
      <c r="T178">
        <v>41919.839999999997</v>
      </c>
      <c r="W178">
        <v>129060</v>
      </c>
      <c r="Y178">
        <v>172279</v>
      </c>
      <c r="AA178">
        <v>87620.37</v>
      </c>
      <c r="AB178">
        <v>47693.599999999999</v>
      </c>
      <c r="AD178" s="76">
        <f t="shared" si="19"/>
        <v>863487.35000000009</v>
      </c>
      <c r="AE178" s="31">
        <f t="shared" si="20"/>
        <v>654.95000000000005</v>
      </c>
      <c r="AF178" s="21">
        <f t="shared" si="21"/>
        <v>862832.40000000014</v>
      </c>
      <c r="AG178" s="15">
        <f t="shared" si="22"/>
        <v>171007.45</v>
      </c>
      <c r="AH178" s="16">
        <f t="shared" si="23"/>
        <v>307592.96999999997</v>
      </c>
      <c r="AI178" s="26">
        <f t="shared" si="18"/>
        <v>-136585.51999999996</v>
      </c>
    </row>
    <row r="179" spans="1:35" x14ac:dyDescent="0.25">
      <c r="A179" s="1" t="s">
        <v>525</v>
      </c>
      <c r="B179" s="1" t="s">
        <v>526</v>
      </c>
      <c r="C179" s="66">
        <v>2190</v>
      </c>
      <c r="D179" s="67" t="s">
        <v>1252</v>
      </c>
      <c r="E179" t="s">
        <v>3150</v>
      </c>
      <c r="F179">
        <v>701013.91</v>
      </c>
      <c r="G179">
        <v>0</v>
      </c>
      <c r="H179">
        <v>6570.43</v>
      </c>
      <c r="I179">
        <v>94019.41</v>
      </c>
      <c r="J179">
        <v>84256.56</v>
      </c>
      <c r="N179">
        <v>0</v>
      </c>
      <c r="Q179">
        <v>-725814.17</v>
      </c>
      <c r="R179">
        <v>1708773.29</v>
      </c>
      <c r="T179">
        <v>3788.66</v>
      </c>
      <c r="W179">
        <v>85840</v>
      </c>
      <c r="Y179">
        <v>107601</v>
      </c>
      <c r="AA179">
        <v>32575.19</v>
      </c>
      <c r="AB179">
        <v>14088.78</v>
      </c>
      <c r="AD179" s="76">
        <f t="shared" si="19"/>
        <v>707584.34000000008</v>
      </c>
      <c r="AE179" s="31">
        <f t="shared" si="20"/>
        <v>0</v>
      </c>
      <c r="AF179" s="21">
        <f t="shared" si="21"/>
        <v>707584.34000000008</v>
      </c>
      <c r="AG179" s="15">
        <f t="shared" si="22"/>
        <v>89628.66</v>
      </c>
      <c r="AH179" s="16">
        <f t="shared" si="23"/>
        <v>154264.97</v>
      </c>
      <c r="AI179" s="26">
        <f t="shared" si="18"/>
        <v>-64636.31</v>
      </c>
    </row>
    <row r="180" spans="1:35" x14ac:dyDescent="0.25">
      <c r="A180" s="1" t="s">
        <v>525</v>
      </c>
      <c r="B180" s="1" t="s">
        <v>526</v>
      </c>
      <c r="C180" s="66">
        <v>3183</v>
      </c>
      <c r="D180" s="67" t="s">
        <v>1253</v>
      </c>
      <c r="E180" t="s">
        <v>3151</v>
      </c>
      <c r="F180">
        <v>459287.3</v>
      </c>
      <c r="G180">
        <v>0</v>
      </c>
      <c r="H180">
        <v>169202.49</v>
      </c>
      <c r="I180">
        <v>14560.94</v>
      </c>
      <c r="J180">
        <v>20087</v>
      </c>
      <c r="N180">
        <v>0</v>
      </c>
      <c r="Q180">
        <v>-833970.31</v>
      </c>
      <c r="R180">
        <v>1572242.02</v>
      </c>
      <c r="T180">
        <v>22496.84</v>
      </c>
      <c r="W180">
        <v>131440</v>
      </c>
      <c r="Y180">
        <v>168642</v>
      </c>
      <c r="AA180">
        <v>20145.05</v>
      </c>
      <c r="AB180">
        <v>1058.77</v>
      </c>
      <c r="AD180" s="76">
        <f t="shared" si="19"/>
        <v>628489.79</v>
      </c>
      <c r="AE180" s="31">
        <f t="shared" si="20"/>
        <v>0</v>
      </c>
      <c r="AF180" s="21">
        <f t="shared" si="21"/>
        <v>628489.79</v>
      </c>
      <c r="AG180" s="15">
        <f t="shared" si="22"/>
        <v>153936.84</v>
      </c>
      <c r="AH180" s="16">
        <f t="shared" si="23"/>
        <v>189845.81999999998</v>
      </c>
      <c r="AI180" s="26">
        <f t="shared" si="18"/>
        <v>-35908.979999999981</v>
      </c>
    </row>
    <row r="181" spans="1:35" x14ac:dyDescent="0.25">
      <c r="A181" s="1" t="s">
        <v>525</v>
      </c>
      <c r="B181" s="1" t="s">
        <v>526</v>
      </c>
      <c r="C181" s="66">
        <v>3642</v>
      </c>
      <c r="D181" s="67" t="s">
        <v>1254</v>
      </c>
      <c r="E181" t="s">
        <v>3152</v>
      </c>
      <c r="F181">
        <v>653411.43000000005</v>
      </c>
      <c r="G181">
        <v>0</v>
      </c>
      <c r="H181">
        <v>243882.2</v>
      </c>
      <c r="I181">
        <v>82075.17</v>
      </c>
      <c r="J181">
        <v>270032.17</v>
      </c>
      <c r="N181">
        <v>2233.46</v>
      </c>
      <c r="Q181">
        <v>154820.74</v>
      </c>
      <c r="R181">
        <v>1286359.3700000001</v>
      </c>
      <c r="T181">
        <v>34454.199999999997</v>
      </c>
      <c r="W181">
        <v>179670</v>
      </c>
      <c r="Y181">
        <v>215022</v>
      </c>
      <c r="AA181">
        <v>95614.94</v>
      </c>
      <c r="AB181">
        <v>39874.86</v>
      </c>
      <c r="AD181" s="76">
        <f t="shared" si="19"/>
        <v>897293.63000000012</v>
      </c>
      <c r="AE181" s="31">
        <f t="shared" si="20"/>
        <v>2233.46</v>
      </c>
      <c r="AF181" s="21">
        <f t="shared" si="21"/>
        <v>895060.17000000016</v>
      </c>
      <c r="AG181" s="15">
        <f t="shared" si="22"/>
        <v>214124.2</v>
      </c>
      <c r="AH181" s="16">
        <f t="shared" si="23"/>
        <v>350511.8</v>
      </c>
      <c r="AI181" s="26">
        <f t="shared" si="18"/>
        <v>-136387.59999999998</v>
      </c>
    </row>
    <row r="182" spans="1:35" x14ac:dyDescent="0.25">
      <c r="A182" s="1" t="s">
        <v>529</v>
      </c>
      <c r="B182" s="1" t="s">
        <v>531</v>
      </c>
      <c r="C182" s="66">
        <v>3093</v>
      </c>
      <c r="D182" s="67" t="s">
        <v>1255</v>
      </c>
      <c r="E182" t="s">
        <v>3153</v>
      </c>
      <c r="F182">
        <v>373573.93</v>
      </c>
      <c r="G182">
        <v>50954.879999999997</v>
      </c>
      <c r="H182">
        <v>58877.73</v>
      </c>
      <c r="I182">
        <v>201764.77</v>
      </c>
      <c r="J182">
        <v>79158.09</v>
      </c>
      <c r="K182">
        <v>31486.47</v>
      </c>
      <c r="M182">
        <v>1107</v>
      </c>
      <c r="Q182">
        <v>-815884.01</v>
      </c>
      <c r="R182">
        <v>1621669.25</v>
      </c>
      <c r="T182">
        <v>6953.02</v>
      </c>
      <c r="W182">
        <v>86450</v>
      </c>
      <c r="Y182">
        <v>107150</v>
      </c>
      <c r="AA182">
        <v>30830.59</v>
      </c>
      <c r="AB182">
        <v>7568.67</v>
      </c>
      <c r="AD182" s="76">
        <f t="shared" si="19"/>
        <v>483406.54</v>
      </c>
      <c r="AE182" s="31">
        <f t="shared" si="20"/>
        <v>32593.47</v>
      </c>
      <c r="AF182" s="21">
        <f t="shared" si="21"/>
        <v>450813.06999999995</v>
      </c>
      <c r="AG182" s="15">
        <f t="shared" si="22"/>
        <v>93403.02</v>
      </c>
      <c r="AH182" s="16">
        <f t="shared" si="23"/>
        <v>145549.26</v>
      </c>
      <c r="AI182" s="26">
        <f t="shared" si="18"/>
        <v>-52146.240000000005</v>
      </c>
    </row>
    <row r="183" spans="1:35" x14ac:dyDescent="0.25">
      <c r="A183" s="1" t="s">
        <v>529</v>
      </c>
      <c r="B183" s="1" t="s">
        <v>531</v>
      </c>
      <c r="C183" s="66">
        <v>2775</v>
      </c>
      <c r="D183" s="67" t="s">
        <v>1256</v>
      </c>
      <c r="E183" t="s">
        <v>3154</v>
      </c>
      <c r="F183">
        <v>67078.14</v>
      </c>
      <c r="G183">
        <v>11400</v>
      </c>
      <c r="H183">
        <v>66143.39</v>
      </c>
      <c r="I183">
        <v>175474.18</v>
      </c>
      <c r="J183">
        <v>680325.97</v>
      </c>
      <c r="K183">
        <v>39685</v>
      </c>
      <c r="Q183">
        <v>-1174867.04</v>
      </c>
      <c r="R183">
        <v>2143817.25</v>
      </c>
      <c r="T183">
        <v>38991.5</v>
      </c>
      <c r="W183">
        <v>117920</v>
      </c>
      <c r="Y183">
        <v>117920</v>
      </c>
      <c r="AA183">
        <v>10761.12</v>
      </c>
      <c r="AB183">
        <v>21706.41</v>
      </c>
      <c r="AD183" s="76">
        <f t="shared" si="19"/>
        <v>144621.53</v>
      </c>
      <c r="AE183" s="31">
        <f t="shared" si="20"/>
        <v>39685</v>
      </c>
      <c r="AF183" s="21">
        <f t="shared" si="21"/>
        <v>104936.53</v>
      </c>
      <c r="AG183" s="15">
        <f t="shared" si="22"/>
        <v>156911.5</v>
      </c>
      <c r="AH183" s="16">
        <f t="shared" si="23"/>
        <v>150387.53</v>
      </c>
      <c r="AI183" s="26">
        <f t="shared" si="18"/>
        <v>6523.9700000000012</v>
      </c>
    </row>
    <row r="184" spans="1:35" x14ac:dyDescent="0.25">
      <c r="A184" s="1" t="s">
        <v>529</v>
      </c>
      <c r="B184" s="1" t="s">
        <v>531</v>
      </c>
      <c r="C184" s="66">
        <v>2224</v>
      </c>
      <c r="D184" s="67" t="s">
        <v>1257</v>
      </c>
      <c r="E184" t="s">
        <v>3155</v>
      </c>
      <c r="F184">
        <v>306504.37</v>
      </c>
      <c r="G184">
        <v>51998</v>
      </c>
      <c r="H184">
        <v>34082.83</v>
      </c>
      <c r="I184">
        <v>2082252.44</v>
      </c>
      <c r="J184">
        <v>203642.64</v>
      </c>
      <c r="K184">
        <v>0</v>
      </c>
      <c r="Q184">
        <v>2412212.64</v>
      </c>
      <c r="R184">
        <v>309335.96999999997</v>
      </c>
      <c r="T184">
        <v>13908</v>
      </c>
      <c r="W184">
        <v>85600</v>
      </c>
      <c r="Y184">
        <v>92990</v>
      </c>
      <c r="AA184">
        <v>20758</v>
      </c>
      <c r="AB184">
        <v>15575.83</v>
      </c>
      <c r="AD184" s="76">
        <f t="shared" si="19"/>
        <v>392585.2</v>
      </c>
      <c r="AE184" s="31">
        <f t="shared" si="20"/>
        <v>0</v>
      </c>
      <c r="AF184" s="21">
        <f t="shared" si="21"/>
        <v>392585.2</v>
      </c>
      <c r="AG184" s="15">
        <f t="shared" si="22"/>
        <v>99508</v>
      </c>
      <c r="AH184" s="16">
        <f t="shared" si="23"/>
        <v>129323.83</v>
      </c>
      <c r="AI184" s="26">
        <f t="shared" si="18"/>
        <v>-29815.83</v>
      </c>
    </row>
    <row r="185" spans="1:35" x14ac:dyDescent="0.25">
      <c r="A185" s="1" t="s">
        <v>529</v>
      </c>
      <c r="B185" s="1" t="s">
        <v>531</v>
      </c>
      <c r="C185" s="66">
        <v>2037</v>
      </c>
      <c r="D185" s="67" t="s">
        <v>1258</v>
      </c>
      <c r="E185" t="s">
        <v>3156</v>
      </c>
      <c r="F185">
        <v>125346.7</v>
      </c>
      <c r="G185">
        <v>94121.44</v>
      </c>
      <c r="H185">
        <v>32263.37</v>
      </c>
      <c r="I185">
        <v>88318.16</v>
      </c>
      <c r="J185">
        <v>660280.62</v>
      </c>
      <c r="K185">
        <v>18561</v>
      </c>
      <c r="N185">
        <v>2300</v>
      </c>
      <c r="Q185">
        <v>-590879.96</v>
      </c>
      <c r="R185">
        <v>1558084.6</v>
      </c>
      <c r="T185">
        <v>7902.52</v>
      </c>
      <c r="W185">
        <v>82290</v>
      </c>
      <c r="Y185">
        <v>82290</v>
      </c>
      <c r="AA185">
        <v>33966.589999999997</v>
      </c>
      <c r="AB185">
        <v>15972.78</v>
      </c>
      <c r="AD185" s="76">
        <f t="shared" si="19"/>
        <v>251731.51</v>
      </c>
      <c r="AE185" s="31">
        <f t="shared" si="20"/>
        <v>20861</v>
      </c>
      <c r="AF185" s="21">
        <f t="shared" si="21"/>
        <v>230870.51</v>
      </c>
      <c r="AG185" s="15">
        <f t="shared" si="22"/>
        <v>90192.52</v>
      </c>
      <c r="AH185" s="16">
        <f t="shared" si="23"/>
        <v>132229.37</v>
      </c>
      <c r="AI185" s="26">
        <f t="shared" si="18"/>
        <v>-42036.849999999991</v>
      </c>
    </row>
    <row r="186" spans="1:35" x14ac:dyDescent="0.25">
      <c r="A186" s="1" t="s">
        <v>529</v>
      </c>
      <c r="B186" s="1" t="s">
        <v>531</v>
      </c>
      <c r="C186" s="66">
        <v>3571</v>
      </c>
      <c r="D186" s="67" t="s">
        <v>1259</v>
      </c>
      <c r="E186" t="s">
        <v>3157</v>
      </c>
      <c r="F186">
        <v>360882.44</v>
      </c>
      <c r="G186">
        <v>0</v>
      </c>
      <c r="H186">
        <v>37072.980000000003</v>
      </c>
      <c r="I186">
        <v>337877.94</v>
      </c>
      <c r="J186">
        <v>69660.86</v>
      </c>
      <c r="N186">
        <v>918</v>
      </c>
      <c r="Q186">
        <v>-1031542.62</v>
      </c>
      <c r="R186">
        <v>1939631.19</v>
      </c>
      <c r="T186">
        <v>20794.5</v>
      </c>
      <c r="W186">
        <v>141540</v>
      </c>
      <c r="Y186">
        <v>171367</v>
      </c>
      <c r="AA186">
        <v>45482.45</v>
      </c>
      <c r="AB186">
        <v>10734.9</v>
      </c>
      <c r="AD186" s="76">
        <f t="shared" si="19"/>
        <v>397955.42</v>
      </c>
      <c r="AE186" s="31">
        <f t="shared" si="20"/>
        <v>918</v>
      </c>
      <c r="AF186" s="21">
        <f t="shared" si="21"/>
        <v>397037.42</v>
      </c>
      <c r="AG186" s="15">
        <f t="shared" si="22"/>
        <v>162334.5</v>
      </c>
      <c r="AH186" s="16">
        <f t="shared" si="23"/>
        <v>227584.35</v>
      </c>
      <c r="AI186" s="26">
        <f t="shared" si="18"/>
        <v>-65249.850000000006</v>
      </c>
    </row>
    <row r="187" spans="1:35" x14ac:dyDescent="0.25">
      <c r="A187" s="1" t="s">
        <v>529</v>
      </c>
      <c r="B187" s="1" t="s">
        <v>531</v>
      </c>
      <c r="C187" s="66">
        <v>6793</v>
      </c>
      <c r="D187" s="67" t="s">
        <v>1260</v>
      </c>
      <c r="E187" t="s">
        <v>3158</v>
      </c>
      <c r="F187">
        <v>540559.11</v>
      </c>
      <c r="G187">
        <v>180484.35</v>
      </c>
      <c r="H187">
        <v>33499.129999999997</v>
      </c>
      <c r="I187">
        <v>99159.08</v>
      </c>
      <c r="J187">
        <v>131480.26999999999</v>
      </c>
      <c r="K187">
        <v>32830</v>
      </c>
      <c r="Q187">
        <v>-1213901.95</v>
      </c>
      <c r="R187">
        <v>2258666.42</v>
      </c>
      <c r="T187">
        <v>35156.74</v>
      </c>
      <c r="V187">
        <v>0.03</v>
      </c>
      <c r="W187">
        <v>263550</v>
      </c>
      <c r="X187">
        <v>3000</v>
      </c>
      <c r="Y187">
        <v>263550</v>
      </c>
      <c r="AA187">
        <v>99928.2</v>
      </c>
      <c r="AB187">
        <v>7158.6</v>
      </c>
      <c r="AC187">
        <v>3000</v>
      </c>
      <c r="AD187" s="76">
        <f t="shared" si="19"/>
        <v>754542.59</v>
      </c>
      <c r="AE187" s="31">
        <f t="shared" si="20"/>
        <v>32830</v>
      </c>
      <c r="AF187" s="21">
        <f t="shared" si="21"/>
        <v>721712.59</v>
      </c>
      <c r="AG187" s="15">
        <f t="shared" si="22"/>
        <v>301706.77</v>
      </c>
      <c r="AH187" s="16">
        <f t="shared" si="23"/>
        <v>373636.8</v>
      </c>
      <c r="AI187" s="26">
        <f t="shared" si="18"/>
        <v>-71930.02999999997</v>
      </c>
    </row>
    <row r="188" spans="1:35" x14ac:dyDescent="0.25">
      <c r="A188" s="1" t="s">
        <v>529</v>
      </c>
      <c r="B188" s="1" t="s">
        <v>531</v>
      </c>
      <c r="C188" s="66">
        <v>1011</v>
      </c>
      <c r="D188" s="67" t="s">
        <v>1261</v>
      </c>
      <c r="E188" t="s">
        <v>3159</v>
      </c>
      <c r="F188">
        <v>134679.82999999999</v>
      </c>
      <c r="G188">
        <v>65180.46</v>
      </c>
      <c r="H188">
        <v>66887.56</v>
      </c>
      <c r="I188">
        <v>-49685.16</v>
      </c>
      <c r="J188">
        <v>352079.4</v>
      </c>
      <c r="K188">
        <v>44162</v>
      </c>
      <c r="Q188">
        <v>-2798713.46</v>
      </c>
      <c r="R188">
        <v>3335566.08</v>
      </c>
      <c r="T188">
        <v>4040.94</v>
      </c>
      <c r="W188">
        <v>102100</v>
      </c>
      <c r="Y188">
        <v>102100</v>
      </c>
      <c r="AA188">
        <v>16408.52</v>
      </c>
      <c r="AB188">
        <v>14909.95</v>
      </c>
      <c r="AD188" s="76">
        <f t="shared" si="19"/>
        <v>266747.84999999998</v>
      </c>
      <c r="AE188" s="31">
        <f t="shared" si="20"/>
        <v>44162</v>
      </c>
      <c r="AF188" s="21">
        <f t="shared" si="21"/>
        <v>222585.84999999998</v>
      </c>
      <c r="AG188" s="15">
        <f t="shared" si="22"/>
        <v>106140.94</v>
      </c>
      <c r="AH188" s="16">
        <f t="shared" si="23"/>
        <v>133418.47</v>
      </c>
      <c r="AI188" s="26">
        <f t="shared" si="18"/>
        <v>-27277.53</v>
      </c>
    </row>
    <row r="189" spans="1:35" x14ac:dyDescent="0.25">
      <c r="A189" s="1" t="s">
        <v>529</v>
      </c>
      <c r="B189" s="1" t="s">
        <v>531</v>
      </c>
      <c r="C189" s="66">
        <v>3164</v>
      </c>
      <c r="D189" s="67" t="s">
        <v>1262</v>
      </c>
      <c r="E189" t="s">
        <v>3160</v>
      </c>
      <c r="F189">
        <v>372346.49</v>
      </c>
      <c r="G189">
        <v>52453</v>
      </c>
      <c r="H189">
        <v>17198.7</v>
      </c>
      <c r="I189">
        <v>140614.18</v>
      </c>
      <c r="J189">
        <v>93619.77</v>
      </c>
      <c r="K189">
        <v>38420.769999999997</v>
      </c>
      <c r="N189">
        <v>3285</v>
      </c>
      <c r="Q189">
        <v>-1283645.3400000001</v>
      </c>
      <c r="R189">
        <v>1980732.96</v>
      </c>
      <c r="T189">
        <v>21505.16</v>
      </c>
      <c r="W189">
        <v>154450</v>
      </c>
      <c r="Y189">
        <v>156384</v>
      </c>
      <c r="AA189">
        <v>60912.81</v>
      </c>
      <c r="AB189">
        <v>6251.15</v>
      </c>
      <c r="AD189" s="76">
        <f t="shared" si="19"/>
        <v>441998.19</v>
      </c>
      <c r="AE189" s="31">
        <f t="shared" si="20"/>
        <v>41705.769999999997</v>
      </c>
      <c r="AF189" s="21">
        <f t="shared" si="21"/>
        <v>400292.42</v>
      </c>
      <c r="AG189" s="15">
        <f t="shared" si="22"/>
        <v>175955.16</v>
      </c>
      <c r="AH189" s="16">
        <f t="shared" si="23"/>
        <v>223547.96</v>
      </c>
      <c r="AI189" s="26">
        <f t="shared" si="18"/>
        <v>-47592.799999999988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4"/>
  <sheetViews>
    <sheetView topLeftCell="Y1" zoomScale="99" zoomScaleNormal="99" workbookViewId="0">
      <selection sqref="A1:AC1048576"/>
    </sheetView>
  </sheetViews>
  <sheetFormatPr defaultRowHeight="13.8" x14ac:dyDescent="0.25"/>
  <cols>
    <col min="1" max="1" width="47.3984375" bestFit="1" customWidth="1"/>
    <col min="2" max="2" width="31.3984375" bestFit="1" customWidth="1"/>
    <col min="3" max="3" width="30.3984375" bestFit="1" customWidth="1"/>
    <col min="4" max="4" width="22.59765625" bestFit="1" customWidth="1"/>
    <col min="5" max="5" width="21.796875" bestFit="1" customWidth="1"/>
    <col min="6" max="7" width="14.5" bestFit="1" customWidth="1"/>
    <col min="8" max="8" width="19.8984375" bestFit="1" customWidth="1"/>
    <col min="9" max="9" width="20.09765625" bestFit="1" customWidth="1"/>
    <col min="10" max="10" width="16.19921875" bestFit="1" customWidth="1"/>
    <col min="11" max="11" width="18.796875" bestFit="1" customWidth="1"/>
    <col min="12" max="12" width="17.796875" bestFit="1" customWidth="1"/>
    <col min="13" max="13" width="19.69921875" bestFit="1" customWidth="1"/>
    <col min="14" max="14" width="21.59765625" bestFit="1" customWidth="1"/>
    <col min="15" max="15" width="26.19921875" bestFit="1" customWidth="1"/>
    <col min="16" max="16" width="26.3984375" bestFit="1" customWidth="1"/>
    <col min="17" max="17" width="14.5" bestFit="1" customWidth="1"/>
    <col min="18" max="18" width="42.296875" bestFit="1" customWidth="1"/>
    <col min="19" max="19" width="43" bestFit="1" customWidth="1"/>
    <col min="20" max="20" width="27.19921875" bestFit="1" customWidth="1"/>
    <col min="21" max="21" width="52.69921875" bestFit="1" customWidth="1"/>
    <col min="22" max="22" width="14.5" bestFit="1" customWidth="1"/>
    <col min="23" max="23" width="19" bestFit="1" customWidth="1"/>
    <col min="24" max="24" width="25.19921875" bestFit="1" customWidth="1"/>
    <col min="25" max="25" width="23.5" bestFit="1" customWidth="1"/>
    <col min="26" max="26" width="40.796875" bestFit="1" customWidth="1"/>
    <col min="27" max="27" width="29.3984375" bestFit="1" customWidth="1"/>
    <col min="28" max="28" width="29.8984375" bestFit="1" customWidth="1"/>
    <col min="29" max="29" width="31.3984375" bestFit="1" customWidth="1"/>
  </cols>
  <sheetData>
    <row r="1" spans="1:29" x14ac:dyDescent="0.25">
      <c r="A1" t="s">
        <v>2456</v>
      </c>
      <c r="B1" t="s">
        <v>2457</v>
      </c>
      <c r="C1" t="s">
        <v>2458</v>
      </c>
      <c r="D1" t="s">
        <v>2459</v>
      </c>
      <c r="E1" t="s">
        <v>2460</v>
      </c>
      <c r="F1" t="s">
        <v>2461</v>
      </c>
      <c r="G1" t="s">
        <v>2462</v>
      </c>
      <c r="H1" t="s">
        <v>2463</v>
      </c>
      <c r="I1" t="s">
        <v>2611</v>
      </c>
      <c r="J1" t="s">
        <v>2464</v>
      </c>
      <c r="K1" t="s">
        <v>2465</v>
      </c>
      <c r="L1" t="s">
        <v>2468</v>
      </c>
      <c r="M1" t="s">
        <v>2469</v>
      </c>
      <c r="N1" t="s">
        <v>2470</v>
      </c>
      <c r="O1" t="s">
        <v>2471</v>
      </c>
      <c r="P1" t="s">
        <v>2472</v>
      </c>
      <c r="Q1" t="s">
        <v>2473</v>
      </c>
      <c r="R1" t="s">
        <v>2475</v>
      </c>
      <c r="S1" t="s">
        <v>2476</v>
      </c>
      <c r="T1" t="s">
        <v>2477</v>
      </c>
      <c r="U1" t="s">
        <v>2479</v>
      </c>
      <c r="V1" t="s">
        <v>2480</v>
      </c>
      <c r="W1" t="s">
        <v>2481</v>
      </c>
      <c r="X1" t="s">
        <v>2482</v>
      </c>
      <c r="Y1" t="s">
        <v>2483</v>
      </c>
      <c r="Z1" t="s">
        <v>2484</v>
      </c>
      <c r="AA1" t="s">
        <v>2485</v>
      </c>
      <c r="AB1" t="s">
        <v>2613</v>
      </c>
      <c r="AC1" t="s">
        <v>2488</v>
      </c>
    </row>
    <row r="2" spans="1:29" x14ac:dyDescent="0.25">
      <c r="A2" t="s">
        <v>2489</v>
      </c>
      <c r="B2" t="s">
        <v>2490</v>
      </c>
      <c r="C2" t="s">
        <v>2491</v>
      </c>
      <c r="D2" t="s">
        <v>2492</v>
      </c>
      <c r="E2" t="s">
        <v>2493</v>
      </c>
      <c r="F2" t="s">
        <v>2494</v>
      </c>
      <c r="G2" t="s">
        <v>2495</v>
      </c>
      <c r="H2" t="s">
        <v>2496</v>
      </c>
      <c r="I2" t="s">
        <v>2615</v>
      </c>
      <c r="J2" t="s">
        <v>2497</v>
      </c>
      <c r="K2" t="s">
        <v>2498</v>
      </c>
      <c r="L2" t="s">
        <v>2501</v>
      </c>
      <c r="M2" t="s">
        <v>2502</v>
      </c>
      <c r="N2" t="s">
        <v>2503</v>
      </c>
      <c r="O2" t="s">
        <v>2504</v>
      </c>
      <c r="P2" t="s">
        <v>2505</v>
      </c>
      <c r="Q2" t="s">
        <v>2506</v>
      </c>
      <c r="R2" t="s">
        <v>2508</v>
      </c>
      <c r="S2" t="s">
        <v>2509</v>
      </c>
      <c r="T2" t="s">
        <v>2510</v>
      </c>
      <c r="U2" t="s">
        <v>2512</v>
      </c>
      <c r="V2" t="s">
        <v>2513</v>
      </c>
      <c r="W2" t="s">
        <v>2514</v>
      </c>
      <c r="X2" t="s">
        <v>2515</v>
      </c>
      <c r="Y2" t="s">
        <v>2516</v>
      </c>
      <c r="Z2" t="s">
        <v>2517</v>
      </c>
      <c r="AA2" t="s">
        <v>2518</v>
      </c>
      <c r="AB2" t="s">
        <v>2617</v>
      </c>
      <c r="AC2" t="s">
        <v>2521</v>
      </c>
    </row>
    <row r="3" spans="1:29" x14ac:dyDescent="0.25">
      <c r="A3" t="s">
        <v>2522</v>
      </c>
      <c r="B3">
        <v>58567152.659999996</v>
      </c>
      <c r="C3">
        <v>831288.72</v>
      </c>
      <c r="D3">
        <v>18077065.57</v>
      </c>
      <c r="E3">
        <v>24</v>
      </c>
      <c r="F3">
        <v>103469030.5</v>
      </c>
      <c r="G3">
        <v>43163098.740000002</v>
      </c>
      <c r="H3">
        <v>2</v>
      </c>
      <c r="I3">
        <v>315400</v>
      </c>
      <c r="J3">
        <v>401200</v>
      </c>
      <c r="K3">
        <v>593486.48</v>
      </c>
      <c r="L3">
        <v>2099347.73</v>
      </c>
      <c r="M3">
        <v>127211.48</v>
      </c>
      <c r="N3">
        <v>501946</v>
      </c>
      <c r="O3">
        <v>-2487546.9</v>
      </c>
      <c r="P3">
        <v>-51554636.880000003</v>
      </c>
      <c r="Q3">
        <v>276992173.44999999</v>
      </c>
      <c r="R3">
        <v>5604967</v>
      </c>
      <c r="S3">
        <v>2388110</v>
      </c>
      <c r="T3">
        <v>2854.1</v>
      </c>
      <c r="U3">
        <v>14533061.4</v>
      </c>
      <c r="V3">
        <v>785873.1</v>
      </c>
      <c r="W3">
        <v>16941914.800000001</v>
      </c>
      <c r="X3">
        <v>5960</v>
      </c>
      <c r="Y3">
        <v>21696</v>
      </c>
      <c r="Z3">
        <v>5506637.2800000003</v>
      </c>
      <c r="AA3">
        <v>1805436.52</v>
      </c>
      <c r="AB3">
        <v>14222.8</v>
      </c>
      <c r="AC3">
        <v>111591</v>
      </c>
    </row>
    <row r="4" spans="1:29" x14ac:dyDescent="0.25">
      <c r="A4" t="s">
        <v>3176</v>
      </c>
      <c r="B4">
        <v>603192.81000000006</v>
      </c>
      <c r="C4">
        <v>0</v>
      </c>
      <c r="D4">
        <v>69178.84</v>
      </c>
      <c r="F4">
        <v>133187.72</v>
      </c>
      <c r="G4">
        <v>196742.22</v>
      </c>
      <c r="K4">
        <v>6000</v>
      </c>
      <c r="L4">
        <v>50955</v>
      </c>
      <c r="M4">
        <v>360</v>
      </c>
      <c r="N4">
        <v>36000</v>
      </c>
      <c r="P4">
        <v>-1328620.31</v>
      </c>
      <c r="Q4">
        <v>2193223.69</v>
      </c>
      <c r="R4">
        <v>75648.83</v>
      </c>
      <c r="U4">
        <v>90190</v>
      </c>
      <c r="W4">
        <v>101230</v>
      </c>
      <c r="Z4">
        <v>33439.78</v>
      </c>
      <c r="AA4">
        <v>1781.84</v>
      </c>
    </row>
    <row r="5" spans="1:29" x14ac:dyDescent="0.25">
      <c r="A5" t="s">
        <v>3177</v>
      </c>
      <c r="B5">
        <v>579877.56000000006</v>
      </c>
      <c r="C5">
        <v>0</v>
      </c>
      <c r="D5">
        <v>132709.49</v>
      </c>
      <c r="F5">
        <v>866919.92</v>
      </c>
      <c r="G5">
        <v>744576.69</v>
      </c>
      <c r="J5">
        <v>2500</v>
      </c>
      <c r="K5">
        <v>6000</v>
      </c>
      <c r="M5">
        <v>277</v>
      </c>
      <c r="P5">
        <v>1014425.91</v>
      </c>
      <c r="Q5">
        <v>1265427.9099999999</v>
      </c>
      <c r="R5">
        <v>72478.899999999994</v>
      </c>
      <c r="U5">
        <v>134080</v>
      </c>
      <c r="W5">
        <v>145140</v>
      </c>
      <c r="Z5">
        <v>35047.29</v>
      </c>
      <c r="AA5">
        <v>1627.77</v>
      </c>
    </row>
    <row r="6" spans="1:29" x14ac:dyDescent="0.25">
      <c r="A6" t="s">
        <v>3178</v>
      </c>
      <c r="B6">
        <v>619315.09</v>
      </c>
      <c r="C6">
        <v>0</v>
      </c>
      <c r="D6">
        <v>80179.710000000006</v>
      </c>
      <c r="F6">
        <v>1011553.02</v>
      </c>
      <c r="G6">
        <v>733197.91</v>
      </c>
      <c r="J6">
        <v>0</v>
      </c>
      <c r="K6">
        <v>6000</v>
      </c>
      <c r="L6">
        <v>217050</v>
      </c>
      <c r="M6">
        <v>1423.46</v>
      </c>
      <c r="N6">
        <v>161000</v>
      </c>
      <c r="P6">
        <v>-1367940.63</v>
      </c>
      <c r="Q6">
        <v>3482828.65</v>
      </c>
      <c r="R6">
        <v>0</v>
      </c>
      <c r="S6">
        <v>31380</v>
      </c>
      <c r="U6">
        <v>159700</v>
      </c>
      <c r="W6">
        <v>171016</v>
      </c>
      <c r="Z6">
        <v>57007.47</v>
      </c>
      <c r="AA6">
        <v>19172.28</v>
      </c>
    </row>
    <row r="7" spans="1:29" x14ac:dyDescent="0.25">
      <c r="A7" t="s">
        <v>3179</v>
      </c>
      <c r="B7">
        <v>400892.63</v>
      </c>
      <c r="C7">
        <v>0</v>
      </c>
      <c r="D7">
        <v>78051.199999999997</v>
      </c>
      <c r="F7">
        <v>260712.57</v>
      </c>
      <c r="G7">
        <v>402296.67</v>
      </c>
      <c r="J7">
        <v>2000</v>
      </c>
      <c r="K7">
        <v>54000</v>
      </c>
      <c r="L7">
        <v>25950</v>
      </c>
      <c r="M7">
        <v>11486</v>
      </c>
      <c r="P7">
        <v>-2930738.58</v>
      </c>
      <c r="Q7">
        <v>3940312</v>
      </c>
      <c r="R7">
        <v>0</v>
      </c>
      <c r="T7">
        <v>14.28</v>
      </c>
      <c r="U7">
        <v>78950</v>
      </c>
      <c r="W7">
        <v>84950</v>
      </c>
      <c r="Z7">
        <v>33183.9</v>
      </c>
      <c r="AA7">
        <v>15473.36</v>
      </c>
    </row>
    <row r="8" spans="1:29" x14ac:dyDescent="0.25">
      <c r="A8" t="s">
        <v>3180</v>
      </c>
      <c r="B8">
        <v>450412.18</v>
      </c>
      <c r="C8">
        <v>0</v>
      </c>
      <c r="D8">
        <v>41343.31</v>
      </c>
      <c r="F8">
        <v>297188.86</v>
      </c>
      <c r="G8">
        <v>286007.82</v>
      </c>
      <c r="I8">
        <v>194900</v>
      </c>
      <c r="J8">
        <v>2300</v>
      </c>
      <c r="K8">
        <v>12000</v>
      </c>
      <c r="L8">
        <v>0</v>
      </c>
      <c r="N8">
        <v>0</v>
      </c>
      <c r="P8">
        <v>-1443466.16</v>
      </c>
      <c r="Q8">
        <v>2735240.51</v>
      </c>
      <c r="R8">
        <v>4500</v>
      </c>
      <c r="S8">
        <v>18200</v>
      </c>
      <c r="U8">
        <v>115290</v>
      </c>
      <c r="W8">
        <v>133570</v>
      </c>
      <c r="Z8">
        <v>47467.18</v>
      </c>
      <c r="AA8">
        <v>1550</v>
      </c>
      <c r="AC8">
        <v>175</v>
      </c>
    </row>
    <row r="9" spans="1:29" x14ac:dyDescent="0.25">
      <c r="A9" t="s">
        <v>3181</v>
      </c>
      <c r="B9">
        <v>243532.27</v>
      </c>
      <c r="C9">
        <v>0</v>
      </c>
      <c r="D9">
        <v>119877.24</v>
      </c>
      <c r="E9">
        <v>24</v>
      </c>
      <c r="F9">
        <v>757035.11</v>
      </c>
      <c r="G9">
        <v>1188301.07</v>
      </c>
      <c r="K9">
        <v>12000</v>
      </c>
      <c r="L9">
        <v>110000</v>
      </c>
      <c r="N9">
        <v>0</v>
      </c>
      <c r="P9">
        <v>-56407.8</v>
      </c>
      <c r="Q9">
        <v>2266802.89</v>
      </c>
      <c r="R9">
        <v>15000</v>
      </c>
      <c r="U9">
        <v>54870</v>
      </c>
      <c r="W9">
        <v>63586</v>
      </c>
      <c r="Z9">
        <v>30550.720000000001</v>
      </c>
      <c r="AA9">
        <v>2488.6799999999998</v>
      </c>
    </row>
    <row r="10" spans="1:29" x14ac:dyDescent="0.25">
      <c r="A10" t="s">
        <v>3182</v>
      </c>
      <c r="B10">
        <v>497216.97</v>
      </c>
      <c r="C10">
        <v>0</v>
      </c>
      <c r="D10">
        <v>67892.14</v>
      </c>
      <c r="F10">
        <v>937705.75</v>
      </c>
      <c r="G10">
        <v>408987.86</v>
      </c>
      <c r="K10">
        <v>500</v>
      </c>
      <c r="L10">
        <v>0</v>
      </c>
      <c r="M10">
        <v>215</v>
      </c>
      <c r="N10">
        <v>10500</v>
      </c>
      <c r="P10">
        <v>-844981.6</v>
      </c>
      <c r="Q10">
        <v>2678016.84</v>
      </c>
      <c r="R10">
        <v>87885.63</v>
      </c>
      <c r="S10">
        <v>59320</v>
      </c>
      <c r="U10">
        <v>113600</v>
      </c>
      <c r="W10">
        <v>124413</v>
      </c>
      <c r="Z10">
        <v>58236.55</v>
      </c>
      <c r="AA10">
        <v>28302.6</v>
      </c>
    </row>
    <row r="11" spans="1:29" x14ac:dyDescent="0.25">
      <c r="A11" t="s">
        <v>3183</v>
      </c>
      <c r="B11">
        <v>567064.85</v>
      </c>
      <c r="C11">
        <v>0</v>
      </c>
      <c r="D11">
        <v>140721.82</v>
      </c>
      <c r="F11">
        <v>1764434.16</v>
      </c>
      <c r="G11">
        <v>287505.5</v>
      </c>
      <c r="K11">
        <v>6500</v>
      </c>
      <c r="M11">
        <v>35676.730000000003</v>
      </c>
      <c r="N11">
        <v>4500</v>
      </c>
      <c r="P11">
        <v>2087810.37</v>
      </c>
      <c r="Q11">
        <v>585220.22</v>
      </c>
      <c r="R11">
        <v>111709.5</v>
      </c>
      <c r="U11">
        <v>97670</v>
      </c>
      <c r="W11">
        <v>120067</v>
      </c>
      <c r="Z11">
        <v>39717.67</v>
      </c>
      <c r="AA11">
        <v>19215.82</v>
      </c>
    </row>
    <row r="12" spans="1:29" x14ac:dyDescent="0.25">
      <c r="A12" t="s">
        <v>3184</v>
      </c>
      <c r="B12">
        <v>504773.02</v>
      </c>
      <c r="C12">
        <v>0</v>
      </c>
      <c r="D12">
        <v>186170.66</v>
      </c>
      <c r="F12">
        <v>318681.7</v>
      </c>
      <c r="G12">
        <v>788042.99</v>
      </c>
      <c r="J12">
        <v>0</v>
      </c>
      <c r="P12">
        <v>34346.51</v>
      </c>
      <c r="Q12">
        <v>1804328.64</v>
      </c>
      <c r="R12">
        <v>15869.31</v>
      </c>
      <c r="U12">
        <v>126420</v>
      </c>
      <c r="W12">
        <v>145256</v>
      </c>
      <c r="Z12">
        <v>25799.77</v>
      </c>
      <c r="AA12">
        <v>32480.32</v>
      </c>
    </row>
    <row r="13" spans="1:29" x14ac:dyDescent="0.25">
      <c r="A13" t="s">
        <v>3185</v>
      </c>
      <c r="B13">
        <v>479239.41</v>
      </c>
      <c r="C13">
        <v>0</v>
      </c>
      <c r="D13">
        <v>33432.94</v>
      </c>
      <c r="F13">
        <v>193601.97</v>
      </c>
      <c r="G13">
        <v>389027.02</v>
      </c>
      <c r="M13">
        <v>912.5</v>
      </c>
      <c r="P13">
        <v>450428.32</v>
      </c>
      <c r="Q13">
        <v>667029.63</v>
      </c>
      <c r="R13">
        <v>15207.6</v>
      </c>
      <c r="U13">
        <v>75980</v>
      </c>
      <c r="W13">
        <v>87419</v>
      </c>
      <c r="Z13">
        <v>27537</v>
      </c>
      <c r="AA13">
        <v>6700.71</v>
      </c>
    </row>
    <row r="14" spans="1:29" x14ac:dyDescent="0.25">
      <c r="A14" t="s">
        <v>3186</v>
      </c>
      <c r="B14">
        <v>459967.49</v>
      </c>
      <c r="C14">
        <v>0</v>
      </c>
      <c r="D14">
        <v>233406.17</v>
      </c>
      <c r="F14">
        <v>3</v>
      </c>
      <c r="G14">
        <v>643453.47</v>
      </c>
      <c r="K14">
        <v>6000</v>
      </c>
      <c r="M14">
        <v>279</v>
      </c>
      <c r="N14">
        <v>6450</v>
      </c>
      <c r="P14">
        <v>546282.14</v>
      </c>
      <c r="Q14">
        <v>818351.54</v>
      </c>
      <c r="R14">
        <v>4638.87</v>
      </c>
      <c r="U14">
        <v>72100</v>
      </c>
      <c r="W14">
        <v>85808</v>
      </c>
      <c r="Z14">
        <v>26744.31</v>
      </c>
      <c r="AA14">
        <v>4719.1099999999997</v>
      </c>
    </row>
    <row r="15" spans="1:29" x14ac:dyDescent="0.25">
      <c r="A15" t="s">
        <v>3187</v>
      </c>
      <c r="B15">
        <v>253761.55</v>
      </c>
      <c r="C15">
        <v>0</v>
      </c>
      <c r="D15">
        <v>17403.29</v>
      </c>
      <c r="F15">
        <v>553023.87</v>
      </c>
      <c r="G15">
        <v>84450.25</v>
      </c>
      <c r="K15">
        <v>6000</v>
      </c>
      <c r="M15">
        <v>1191</v>
      </c>
      <c r="P15">
        <v>-2929233.37</v>
      </c>
      <c r="Q15">
        <v>3873985.05</v>
      </c>
      <c r="R15">
        <v>1575.5</v>
      </c>
      <c r="U15">
        <v>127810</v>
      </c>
      <c r="W15">
        <v>133810</v>
      </c>
      <c r="Z15">
        <v>32311.119999999999</v>
      </c>
      <c r="AA15">
        <v>13368.1</v>
      </c>
    </row>
    <row r="16" spans="1:29" x14ac:dyDescent="0.25">
      <c r="A16" t="s">
        <v>3188</v>
      </c>
      <c r="B16">
        <v>186354.27</v>
      </c>
      <c r="C16">
        <v>0</v>
      </c>
      <c r="D16">
        <v>198312.81</v>
      </c>
      <c r="F16">
        <v>1519860.78</v>
      </c>
      <c r="G16">
        <v>183975.17</v>
      </c>
      <c r="K16">
        <v>0</v>
      </c>
      <c r="L16">
        <v>38858.01</v>
      </c>
      <c r="M16">
        <v>919.58</v>
      </c>
      <c r="P16">
        <v>32853.67</v>
      </c>
      <c r="Q16">
        <v>2037072.22</v>
      </c>
      <c r="R16">
        <v>63764.46</v>
      </c>
      <c r="S16">
        <v>70070</v>
      </c>
      <c r="U16">
        <v>134130</v>
      </c>
      <c r="W16">
        <v>143458</v>
      </c>
      <c r="Z16">
        <v>134491.26</v>
      </c>
      <c r="AA16">
        <v>11215.65</v>
      </c>
    </row>
    <row r="17" spans="1:27" x14ac:dyDescent="0.25">
      <c r="A17" t="s">
        <v>3189</v>
      </c>
      <c r="B17">
        <v>180396.53</v>
      </c>
      <c r="C17">
        <v>0</v>
      </c>
      <c r="D17">
        <v>66389.13</v>
      </c>
      <c r="F17">
        <v>172414.86</v>
      </c>
      <c r="G17">
        <v>542389.23</v>
      </c>
      <c r="K17">
        <v>12000</v>
      </c>
      <c r="M17">
        <v>-197</v>
      </c>
      <c r="P17">
        <v>-1737432.74</v>
      </c>
      <c r="Q17">
        <v>2706524.69</v>
      </c>
      <c r="R17">
        <v>0</v>
      </c>
      <c r="U17">
        <v>115203</v>
      </c>
      <c r="W17">
        <v>123083</v>
      </c>
      <c r="Z17">
        <v>17658.54</v>
      </c>
      <c r="AA17">
        <v>11003.66</v>
      </c>
    </row>
    <row r="18" spans="1:27" x14ac:dyDescent="0.25">
      <c r="A18" t="s">
        <v>3190</v>
      </c>
      <c r="B18">
        <v>95944.98</v>
      </c>
      <c r="C18">
        <v>5307.33</v>
      </c>
      <c r="D18">
        <v>261611.35</v>
      </c>
      <c r="F18">
        <v>1892193.19</v>
      </c>
      <c r="G18">
        <v>377184.62</v>
      </c>
      <c r="J18">
        <v>22000</v>
      </c>
      <c r="K18">
        <v>6000</v>
      </c>
      <c r="M18">
        <v>-284</v>
      </c>
      <c r="N18">
        <v>78150</v>
      </c>
      <c r="P18">
        <v>1710911.45</v>
      </c>
      <c r="Q18">
        <v>865508.28</v>
      </c>
      <c r="R18">
        <v>4063.01</v>
      </c>
      <c r="U18">
        <v>91750</v>
      </c>
      <c r="W18">
        <v>110345</v>
      </c>
      <c r="Z18">
        <v>28581.14</v>
      </c>
      <c r="AA18">
        <v>13431.13</v>
      </c>
    </row>
    <row r="19" spans="1:27" x14ac:dyDescent="0.25">
      <c r="A19" t="s">
        <v>3191</v>
      </c>
      <c r="B19">
        <v>150996.34</v>
      </c>
      <c r="C19">
        <v>0</v>
      </c>
      <c r="D19">
        <v>57958.75</v>
      </c>
      <c r="F19">
        <v>-9832.9599999999991</v>
      </c>
      <c r="G19">
        <v>52262.42</v>
      </c>
      <c r="K19">
        <v>12000</v>
      </c>
      <c r="M19">
        <v>858</v>
      </c>
      <c r="N19">
        <v>14400</v>
      </c>
      <c r="P19">
        <v>-2586526.0099999998</v>
      </c>
      <c r="Q19">
        <v>2831701.19</v>
      </c>
      <c r="R19">
        <v>25249.29</v>
      </c>
      <c r="U19">
        <v>124860</v>
      </c>
      <c r="W19">
        <v>136637</v>
      </c>
      <c r="Z19">
        <v>23358.45</v>
      </c>
      <c r="AA19">
        <v>22652.47</v>
      </c>
    </row>
    <row r="20" spans="1:27" x14ac:dyDescent="0.25">
      <c r="A20" t="s">
        <v>3192</v>
      </c>
      <c r="B20">
        <v>293579.49</v>
      </c>
      <c r="C20">
        <v>0</v>
      </c>
      <c r="D20">
        <v>107430.03</v>
      </c>
      <c r="F20">
        <v>2290637.88</v>
      </c>
      <c r="G20">
        <v>643887.1</v>
      </c>
      <c r="M20">
        <v>995</v>
      </c>
      <c r="N20">
        <v>78000</v>
      </c>
      <c r="O20">
        <v>-357414.25</v>
      </c>
      <c r="P20">
        <v>-1874082.52</v>
      </c>
      <c r="Q20">
        <v>5546813.3099999996</v>
      </c>
      <c r="R20">
        <v>0</v>
      </c>
      <c r="U20">
        <v>109750</v>
      </c>
      <c r="W20">
        <v>110306.25</v>
      </c>
      <c r="Z20">
        <v>24900.720000000001</v>
      </c>
      <c r="AA20">
        <v>39320.07</v>
      </c>
    </row>
    <row r="21" spans="1:27" x14ac:dyDescent="0.25">
      <c r="A21" t="s">
        <v>3193</v>
      </c>
      <c r="B21">
        <v>303931.15999999997</v>
      </c>
      <c r="C21">
        <v>0</v>
      </c>
      <c r="D21">
        <v>92728.22</v>
      </c>
      <c r="F21">
        <v>2342070.35</v>
      </c>
      <c r="G21">
        <v>2017010.68</v>
      </c>
      <c r="J21">
        <v>2000</v>
      </c>
      <c r="K21">
        <v>8000</v>
      </c>
      <c r="M21">
        <v>375</v>
      </c>
      <c r="N21">
        <v>0</v>
      </c>
      <c r="P21">
        <v>3199009.64</v>
      </c>
      <c r="Q21">
        <v>1606327.04</v>
      </c>
      <c r="R21">
        <v>29350.65</v>
      </c>
      <c r="U21">
        <v>239170</v>
      </c>
      <c r="W21">
        <v>256265</v>
      </c>
      <c r="Z21">
        <v>41411.4</v>
      </c>
      <c r="AA21">
        <v>44348.52</v>
      </c>
    </row>
    <row r="22" spans="1:27" x14ac:dyDescent="0.25">
      <c r="A22" t="s">
        <v>3194</v>
      </c>
      <c r="B22">
        <v>894142.4</v>
      </c>
      <c r="C22">
        <v>0</v>
      </c>
      <c r="D22">
        <v>203781.83</v>
      </c>
      <c r="E22">
        <v>0</v>
      </c>
      <c r="F22">
        <v>1629046.17</v>
      </c>
      <c r="G22">
        <v>567523.97</v>
      </c>
      <c r="K22">
        <v>6000</v>
      </c>
      <c r="M22">
        <v>418.69</v>
      </c>
      <c r="P22">
        <v>1936258.6</v>
      </c>
      <c r="Q22">
        <v>1373222.93</v>
      </c>
      <c r="R22">
        <v>3166.76</v>
      </c>
      <c r="U22">
        <v>77380</v>
      </c>
      <c r="W22">
        <v>100513</v>
      </c>
      <c r="Z22">
        <v>16462.61</v>
      </c>
      <c r="AA22">
        <v>18317</v>
      </c>
    </row>
    <row r="23" spans="1:27" x14ac:dyDescent="0.25">
      <c r="A23" t="s">
        <v>3195</v>
      </c>
      <c r="B23">
        <v>366547.23</v>
      </c>
      <c r="C23">
        <v>0</v>
      </c>
      <c r="D23">
        <v>93817.81</v>
      </c>
      <c r="F23">
        <v>2241445.79</v>
      </c>
      <c r="G23">
        <v>422461.57</v>
      </c>
      <c r="K23">
        <v>6000</v>
      </c>
      <c r="N23">
        <v>39600</v>
      </c>
      <c r="P23">
        <v>2668498.5499999998</v>
      </c>
      <c r="Q23">
        <v>466379.49</v>
      </c>
      <c r="R23">
        <v>5261</v>
      </c>
      <c r="U23">
        <v>97290</v>
      </c>
      <c r="W23">
        <v>103290</v>
      </c>
      <c r="Z23">
        <v>32633.68</v>
      </c>
      <c r="AA23">
        <v>22832.959999999999</v>
      </c>
    </row>
    <row r="24" spans="1:27" x14ac:dyDescent="0.25">
      <c r="A24" t="s">
        <v>3196</v>
      </c>
      <c r="B24">
        <v>273391.05</v>
      </c>
      <c r="C24">
        <v>28542.6</v>
      </c>
      <c r="D24">
        <v>136937</v>
      </c>
      <c r="F24">
        <v>207027.84</v>
      </c>
      <c r="G24">
        <v>275550.17</v>
      </c>
      <c r="J24">
        <v>50000</v>
      </c>
      <c r="K24">
        <v>11000</v>
      </c>
      <c r="M24">
        <v>0</v>
      </c>
      <c r="N24">
        <v>16700</v>
      </c>
      <c r="P24">
        <v>-862542.75</v>
      </c>
      <c r="Q24">
        <v>1804328.64</v>
      </c>
      <c r="R24">
        <v>-26541.1</v>
      </c>
      <c r="W24">
        <v>27723</v>
      </c>
      <c r="Z24">
        <v>24297.040000000001</v>
      </c>
      <c r="AA24">
        <v>18116.09</v>
      </c>
    </row>
    <row r="25" spans="1:27" x14ac:dyDescent="0.25">
      <c r="A25" t="s">
        <v>3197</v>
      </c>
      <c r="B25">
        <v>202902.07</v>
      </c>
      <c r="C25">
        <v>0</v>
      </c>
      <c r="D25">
        <v>271268.23</v>
      </c>
      <c r="F25">
        <v>359354.98</v>
      </c>
      <c r="G25">
        <v>241606.28</v>
      </c>
      <c r="J25">
        <v>3000</v>
      </c>
      <c r="K25">
        <v>5500</v>
      </c>
      <c r="L25">
        <v>0</v>
      </c>
      <c r="N25">
        <v>5160</v>
      </c>
      <c r="P25">
        <v>-636412.84</v>
      </c>
      <c r="Q25">
        <v>1601555.91</v>
      </c>
      <c r="R25">
        <v>7200</v>
      </c>
      <c r="S25">
        <v>88750</v>
      </c>
      <c r="T25">
        <v>350.73</v>
      </c>
      <c r="U25">
        <v>141620</v>
      </c>
      <c r="W25">
        <v>164108</v>
      </c>
      <c r="Z25">
        <v>29858.85</v>
      </c>
      <c r="AA25">
        <v>5338.39</v>
      </c>
    </row>
    <row r="26" spans="1:27" x14ac:dyDescent="0.25">
      <c r="A26" t="s">
        <v>3198</v>
      </c>
      <c r="B26">
        <v>55453.84</v>
      </c>
      <c r="C26">
        <v>0</v>
      </c>
      <c r="D26">
        <v>129723.82</v>
      </c>
      <c r="F26">
        <v>42444.52</v>
      </c>
      <c r="G26">
        <v>360876.72</v>
      </c>
      <c r="J26">
        <v>2500</v>
      </c>
      <c r="K26">
        <v>6000</v>
      </c>
      <c r="L26">
        <v>1000</v>
      </c>
      <c r="M26">
        <v>55.5</v>
      </c>
      <c r="N26">
        <v>13000</v>
      </c>
      <c r="P26">
        <v>-682558.82</v>
      </c>
      <c r="Q26">
        <v>1188537.31</v>
      </c>
      <c r="R26">
        <v>11262.23</v>
      </c>
      <c r="S26">
        <v>74000</v>
      </c>
      <c r="T26">
        <v>264.12</v>
      </c>
      <c r="U26">
        <v>101080</v>
      </c>
      <c r="W26">
        <v>123011</v>
      </c>
      <c r="Z26">
        <v>27963.200000000001</v>
      </c>
      <c r="AA26">
        <v>5649.24</v>
      </c>
    </row>
    <row r="27" spans="1:27" x14ac:dyDescent="0.25">
      <c r="A27" t="s">
        <v>3302</v>
      </c>
      <c r="B27">
        <v>177321.39</v>
      </c>
      <c r="C27">
        <v>0</v>
      </c>
      <c r="D27">
        <v>36328</v>
      </c>
      <c r="F27">
        <v>669049.48</v>
      </c>
      <c r="G27">
        <v>351351.86</v>
      </c>
      <c r="K27">
        <v>6000</v>
      </c>
      <c r="M27">
        <v>275</v>
      </c>
      <c r="P27">
        <v>-2121661.7000000002</v>
      </c>
      <c r="Q27">
        <v>3378480.39</v>
      </c>
      <c r="R27">
        <v>0</v>
      </c>
      <c r="U27">
        <v>97090</v>
      </c>
      <c r="W27">
        <v>97365</v>
      </c>
      <c r="Z27">
        <v>16703.009999999998</v>
      </c>
      <c r="AA27">
        <v>12064.95</v>
      </c>
    </row>
    <row r="28" spans="1:27" x14ac:dyDescent="0.25">
      <c r="A28" t="s">
        <v>3305</v>
      </c>
      <c r="B28">
        <v>198436.24</v>
      </c>
      <c r="C28">
        <v>19000</v>
      </c>
      <c r="D28">
        <v>120982.76</v>
      </c>
      <c r="F28">
        <v>3271557.1200000001</v>
      </c>
      <c r="G28">
        <v>402700.18</v>
      </c>
      <c r="K28">
        <v>12720</v>
      </c>
      <c r="M28">
        <v>1468</v>
      </c>
      <c r="P28">
        <v>-520926.34</v>
      </c>
      <c r="Q28">
        <v>4652638.84</v>
      </c>
      <c r="R28">
        <v>0</v>
      </c>
      <c r="T28">
        <v>498.53</v>
      </c>
      <c r="U28">
        <v>54340</v>
      </c>
      <c r="W28">
        <v>81776</v>
      </c>
      <c r="Z28">
        <v>88311.12</v>
      </c>
      <c r="AA28">
        <v>17975.61</v>
      </c>
    </row>
    <row r="29" spans="1:27" x14ac:dyDescent="0.25">
      <c r="A29" t="s">
        <v>3199</v>
      </c>
      <c r="B29">
        <v>990072.36</v>
      </c>
      <c r="C29">
        <v>0</v>
      </c>
      <c r="D29">
        <v>34113.910000000003</v>
      </c>
      <c r="F29">
        <v>2023555.49</v>
      </c>
      <c r="G29">
        <v>248679.14</v>
      </c>
      <c r="M29">
        <v>996</v>
      </c>
      <c r="P29">
        <v>-1354880.5</v>
      </c>
      <c r="Q29">
        <v>3908830.71</v>
      </c>
      <c r="R29">
        <v>31047.32</v>
      </c>
      <c r="S29">
        <v>800000</v>
      </c>
      <c r="U29">
        <v>160440</v>
      </c>
      <c r="V29">
        <v>25872</v>
      </c>
      <c r="W29">
        <v>181346</v>
      </c>
      <c r="Z29">
        <v>49662.42</v>
      </c>
      <c r="AA29">
        <v>20826.21</v>
      </c>
    </row>
    <row r="30" spans="1:27" x14ac:dyDescent="0.25">
      <c r="A30" t="s">
        <v>3200</v>
      </c>
      <c r="B30">
        <v>618427.30000000005</v>
      </c>
      <c r="C30">
        <v>0</v>
      </c>
      <c r="D30">
        <v>242659.05</v>
      </c>
      <c r="F30">
        <v>757056</v>
      </c>
      <c r="G30">
        <v>527913</v>
      </c>
      <c r="M30">
        <v>-164.4</v>
      </c>
      <c r="P30">
        <v>-2394041.27</v>
      </c>
      <c r="Q30">
        <v>4779390.07</v>
      </c>
      <c r="R30">
        <v>52034.86</v>
      </c>
      <c r="W30">
        <v>14366</v>
      </c>
      <c r="Z30">
        <v>241941.91</v>
      </c>
      <c r="AA30">
        <v>12956</v>
      </c>
    </row>
    <row r="31" spans="1:27" x14ac:dyDescent="0.25">
      <c r="A31" t="s">
        <v>3201</v>
      </c>
      <c r="B31">
        <v>182234.19</v>
      </c>
      <c r="C31">
        <v>0</v>
      </c>
      <c r="D31">
        <v>40548.480000000003</v>
      </c>
      <c r="G31">
        <v>320214.46999999997</v>
      </c>
      <c r="M31">
        <v>158</v>
      </c>
      <c r="P31">
        <v>-1133119.0900000001</v>
      </c>
      <c r="Q31">
        <v>1728640.99</v>
      </c>
      <c r="R31">
        <v>21903</v>
      </c>
      <c r="U31">
        <v>123000</v>
      </c>
      <c r="W31">
        <v>138691</v>
      </c>
      <c r="Z31">
        <v>30356.69</v>
      </c>
      <c r="AA31">
        <v>9338.07</v>
      </c>
    </row>
    <row r="32" spans="1:27" x14ac:dyDescent="0.25">
      <c r="A32" t="s">
        <v>3202</v>
      </c>
      <c r="B32">
        <v>121608.16</v>
      </c>
      <c r="C32">
        <v>54375</v>
      </c>
      <c r="D32">
        <v>73902.62</v>
      </c>
      <c r="F32">
        <v>3250767.44</v>
      </c>
      <c r="G32">
        <v>196932.63</v>
      </c>
      <c r="M32">
        <v>-512</v>
      </c>
      <c r="P32">
        <v>1389856.8</v>
      </c>
      <c r="Q32">
        <v>2399403.2599999998</v>
      </c>
      <c r="R32">
        <v>19712</v>
      </c>
      <c r="W32">
        <v>10302</v>
      </c>
      <c r="Y32">
        <v>3136</v>
      </c>
      <c r="Z32">
        <v>56716</v>
      </c>
      <c r="AA32">
        <v>14500.21</v>
      </c>
    </row>
    <row r="33" spans="1:29" x14ac:dyDescent="0.25">
      <c r="A33" t="s">
        <v>3203</v>
      </c>
      <c r="B33">
        <v>530775.98</v>
      </c>
      <c r="C33">
        <v>0</v>
      </c>
      <c r="D33">
        <v>41973.760000000002</v>
      </c>
      <c r="F33">
        <v>11167361.66</v>
      </c>
      <c r="G33">
        <v>3393308.18</v>
      </c>
      <c r="M33">
        <v>-373.45</v>
      </c>
      <c r="P33">
        <v>12405553.73</v>
      </c>
      <c r="Q33">
        <v>2787489.35</v>
      </c>
      <c r="R33">
        <v>63611.03</v>
      </c>
      <c r="U33">
        <v>136650</v>
      </c>
      <c r="W33">
        <v>163516</v>
      </c>
      <c r="Z33">
        <v>39408.65</v>
      </c>
      <c r="AA33">
        <v>15756.43</v>
      </c>
    </row>
    <row r="34" spans="1:29" x14ac:dyDescent="0.25">
      <c r="A34" t="s">
        <v>3204</v>
      </c>
      <c r="B34">
        <v>292164.73</v>
      </c>
      <c r="C34">
        <v>0</v>
      </c>
      <c r="D34">
        <v>38271.08</v>
      </c>
      <c r="F34">
        <v>767535.71</v>
      </c>
      <c r="G34">
        <v>367016.38</v>
      </c>
      <c r="M34">
        <v>62516.77</v>
      </c>
      <c r="P34">
        <v>-594954.54</v>
      </c>
      <c r="Q34">
        <v>2109112.34</v>
      </c>
      <c r="R34">
        <v>45968.31</v>
      </c>
      <c r="W34">
        <v>10793</v>
      </c>
      <c r="Z34">
        <v>55077.5</v>
      </c>
      <c r="AA34">
        <v>11884.48</v>
      </c>
      <c r="AC34">
        <v>50000</v>
      </c>
    </row>
    <row r="35" spans="1:29" x14ac:dyDescent="0.25">
      <c r="A35" t="s">
        <v>3205</v>
      </c>
      <c r="B35">
        <v>71880.92</v>
      </c>
      <c r="C35">
        <v>0</v>
      </c>
      <c r="D35">
        <v>70029.45</v>
      </c>
      <c r="F35">
        <v>2012941.45</v>
      </c>
      <c r="G35">
        <v>258733.4</v>
      </c>
      <c r="M35">
        <v>4147</v>
      </c>
      <c r="O35">
        <v>-87503.82</v>
      </c>
      <c r="P35">
        <v>556738.74</v>
      </c>
      <c r="Q35">
        <v>2003005.18</v>
      </c>
      <c r="R35">
        <v>0</v>
      </c>
      <c r="W35">
        <v>25100</v>
      </c>
      <c r="Y35">
        <v>3456</v>
      </c>
      <c r="Z35">
        <v>3538.03</v>
      </c>
      <c r="AA35">
        <v>8457.85</v>
      </c>
    </row>
    <row r="36" spans="1:29" x14ac:dyDescent="0.25">
      <c r="A36" t="s">
        <v>3206</v>
      </c>
      <c r="B36">
        <v>758155.47</v>
      </c>
      <c r="C36">
        <v>0</v>
      </c>
      <c r="D36">
        <v>10607.42</v>
      </c>
      <c r="F36">
        <v>1186206.18</v>
      </c>
      <c r="G36">
        <v>81367.56</v>
      </c>
      <c r="M36">
        <v>512</v>
      </c>
      <c r="P36">
        <v>-290153.67</v>
      </c>
      <c r="Q36">
        <v>2351026.71</v>
      </c>
      <c r="R36">
        <v>32838.839999999997</v>
      </c>
      <c r="W36">
        <v>10230</v>
      </c>
      <c r="Z36">
        <v>25463.54</v>
      </c>
      <c r="AA36">
        <v>5643.71</v>
      </c>
    </row>
    <row r="37" spans="1:29" x14ac:dyDescent="0.25">
      <c r="A37" t="s">
        <v>3207</v>
      </c>
      <c r="B37">
        <v>107621.85</v>
      </c>
      <c r="C37">
        <v>0</v>
      </c>
      <c r="D37">
        <v>174598.47</v>
      </c>
      <c r="F37">
        <v>1540201.95</v>
      </c>
      <c r="G37">
        <v>-16272.85</v>
      </c>
      <c r="M37">
        <v>46454.93</v>
      </c>
      <c r="Q37">
        <v>1764728.36</v>
      </c>
      <c r="R37">
        <v>0</v>
      </c>
      <c r="V37">
        <v>90740</v>
      </c>
      <c r="W37">
        <v>29914</v>
      </c>
      <c r="Z37">
        <v>27952.87</v>
      </c>
      <c r="AA37">
        <v>8327</v>
      </c>
    </row>
    <row r="38" spans="1:29" x14ac:dyDescent="0.25">
      <c r="A38" t="s">
        <v>3208</v>
      </c>
      <c r="B38">
        <v>493651.41</v>
      </c>
      <c r="C38">
        <v>0</v>
      </c>
      <c r="D38">
        <v>122093.31</v>
      </c>
      <c r="F38">
        <v>3</v>
      </c>
      <c r="G38">
        <v>-118822.83</v>
      </c>
      <c r="M38">
        <v>488</v>
      </c>
      <c r="P38">
        <v>-708023.7</v>
      </c>
      <c r="Q38">
        <v>1153430.04</v>
      </c>
      <c r="R38">
        <v>85677.119999999995</v>
      </c>
      <c r="U38">
        <v>102130</v>
      </c>
      <c r="V38">
        <v>17400</v>
      </c>
      <c r="W38">
        <v>121605</v>
      </c>
      <c r="Z38">
        <v>19969.560000000001</v>
      </c>
      <c r="AA38">
        <v>1802.01</v>
      </c>
    </row>
    <row r="39" spans="1:29" x14ac:dyDescent="0.25">
      <c r="A39" t="s">
        <v>3209</v>
      </c>
      <c r="B39">
        <v>756727.51</v>
      </c>
      <c r="C39">
        <v>0</v>
      </c>
      <c r="D39">
        <v>396559.52</v>
      </c>
      <c r="F39">
        <v>-501673.07</v>
      </c>
      <c r="G39">
        <v>35907.85</v>
      </c>
      <c r="K39">
        <v>0</v>
      </c>
      <c r="M39">
        <v>120</v>
      </c>
      <c r="P39">
        <v>-2175883.5</v>
      </c>
      <c r="Q39">
        <v>2737074.7</v>
      </c>
      <c r="R39">
        <v>91241.56</v>
      </c>
      <c r="S39">
        <v>50000</v>
      </c>
      <c r="U39">
        <v>102650</v>
      </c>
      <c r="V39">
        <v>32600</v>
      </c>
      <c r="W39">
        <v>112777</v>
      </c>
      <c r="Z39">
        <v>28017.52</v>
      </c>
      <c r="AA39">
        <v>7886.43</v>
      </c>
    </row>
    <row r="40" spans="1:29" x14ac:dyDescent="0.25">
      <c r="A40" t="s">
        <v>3210</v>
      </c>
      <c r="B40">
        <v>625804.93999999994</v>
      </c>
      <c r="C40">
        <v>0</v>
      </c>
      <c r="D40">
        <v>144752.49</v>
      </c>
      <c r="F40">
        <v>32966.11</v>
      </c>
      <c r="G40">
        <v>56119.15</v>
      </c>
      <c r="K40">
        <v>4500</v>
      </c>
      <c r="M40">
        <v>0</v>
      </c>
      <c r="P40">
        <v>-827398.53</v>
      </c>
      <c r="Q40">
        <v>1656318.18</v>
      </c>
      <c r="R40">
        <v>57593.11</v>
      </c>
      <c r="U40">
        <v>108980</v>
      </c>
      <c r="V40">
        <v>8400</v>
      </c>
      <c r="W40">
        <v>124658</v>
      </c>
      <c r="Z40">
        <v>10497.35</v>
      </c>
      <c r="AA40">
        <v>9544.7199999999993</v>
      </c>
    </row>
    <row r="41" spans="1:29" x14ac:dyDescent="0.25">
      <c r="A41" t="s">
        <v>3211</v>
      </c>
      <c r="B41">
        <v>568430.76</v>
      </c>
      <c r="C41">
        <v>0</v>
      </c>
      <c r="D41">
        <v>61861.54</v>
      </c>
      <c r="F41">
        <v>74434.92</v>
      </c>
      <c r="G41">
        <v>-90558.26</v>
      </c>
      <c r="K41">
        <v>10000</v>
      </c>
      <c r="M41">
        <v>1066.75</v>
      </c>
      <c r="P41">
        <v>-595892.31000000006</v>
      </c>
      <c r="Q41">
        <v>1118559.83</v>
      </c>
      <c r="R41">
        <v>97931.49</v>
      </c>
      <c r="U41">
        <v>90100</v>
      </c>
      <c r="V41">
        <v>20700</v>
      </c>
      <c r="W41">
        <v>130550</v>
      </c>
      <c r="Z41">
        <v>17268.490000000002</v>
      </c>
      <c r="AA41">
        <v>2288.31</v>
      </c>
    </row>
    <row r="42" spans="1:29" x14ac:dyDescent="0.25">
      <c r="A42" t="s">
        <v>3212</v>
      </c>
      <c r="B42">
        <v>228151.6</v>
      </c>
      <c r="C42">
        <v>0</v>
      </c>
      <c r="D42">
        <v>247487.18</v>
      </c>
      <c r="F42">
        <v>-912212.82</v>
      </c>
      <c r="G42">
        <v>-158543.21</v>
      </c>
      <c r="K42">
        <v>10000</v>
      </c>
      <c r="M42">
        <v>1798</v>
      </c>
      <c r="P42">
        <v>-2004661.96</v>
      </c>
      <c r="Q42">
        <v>1381244.13</v>
      </c>
      <c r="R42">
        <v>70684.98</v>
      </c>
      <c r="V42">
        <v>16800</v>
      </c>
      <c r="Z42">
        <v>47070.58</v>
      </c>
      <c r="AA42">
        <v>13571.82</v>
      </c>
      <c r="AC42">
        <v>14090</v>
      </c>
    </row>
    <row r="43" spans="1:29" x14ac:dyDescent="0.25">
      <c r="A43" t="s">
        <v>3213</v>
      </c>
      <c r="B43">
        <v>331350.28999999998</v>
      </c>
      <c r="C43">
        <v>0</v>
      </c>
      <c r="D43">
        <v>199325.41</v>
      </c>
      <c r="F43">
        <v>51433.59</v>
      </c>
      <c r="G43">
        <v>-158571.29999999999</v>
      </c>
      <c r="M43">
        <v>928.35</v>
      </c>
      <c r="P43">
        <v>-794614.62</v>
      </c>
      <c r="Q43">
        <v>1240631.49</v>
      </c>
      <c r="R43">
        <v>24726.09</v>
      </c>
      <c r="U43">
        <v>122950</v>
      </c>
      <c r="V43">
        <v>21100</v>
      </c>
      <c r="W43">
        <v>143091</v>
      </c>
      <c r="Y43">
        <v>11280</v>
      </c>
      <c r="Z43">
        <v>14376.2</v>
      </c>
      <c r="AA43">
        <v>3086.12</v>
      </c>
    </row>
    <row r="44" spans="1:29" x14ac:dyDescent="0.25">
      <c r="A44" t="s">
        <v>3214</v>
      </c>
      <c r="B44">
        <v>668811.54</v>
      </c>
      <c r="C44">
        <v>0</v>
      </c>
      <c r="D44">
        <v>211035.61</v>
      </c>
      <c r="F44">
        <v>22318.47</v>
      </c>
      <c r="G44">
        <v>-13287.82</v>
      </c>
      <c r="K44">
        <v>1500</v>
      </c>
      <c r="M44">
        <v>-48</v>
      </c>
      <c r="P44">
        <v>-1936782.22</v>
      </c>
      <c r="Q44">
        <v>2770050.54</v>
      </c>
      <c r="R44">
        <v>47946.55</v>
      </c>
      <c r="W44">
        <v>239</v>
      </c>
      <c r="Z44">
        <v>15593.37</v>
      </c>
      <c r="AA44">
        <v>6006.7</v>
      </c>
    </row>
    <row r="45" spans="1:29" x14ac:dyDescent="0.25">
      <c r="A45" t="s">
        <v>3215</v>
      </c>
      <c r="B45">
        <v>860752.15</v>
      </c>
      <c r="C45">
        <v>0</v>
      </c>
      <c r="D45">
        <v>89261.2</v>
      </c>
      <c r="F45">
        <v>38097.31</v>
      </c>
      <c r="G45">
        <v>136179.73000000001</v>
      </c>
      <c r="M45">
        <v>2137.8000000000002</v>
      </c>
      <c r="P45">
        <v>-1196397.8799999999</v>
      </c>
      <c r="Q45">
        <v>2356118.79</v>
      </c>
      <c r="R45">
        <v>78829.279999999999</v>
      </c>
      <c r="U45">
        <v>90250</v>
      </c>
      <c r="V45">
        <v>14094</v>
      </c>
      <c r="W45">
        <v>119307</v>
      </c>
      <c r="Z45">
        <v>85619.32</v>
      </c>
      <c r="AA45">
        <v>3105.28</v>
      </c>
    </row>
    <row r="46" spans="1:29" x14ac:dyDescent="0.25">
      <c r="A46" t="s">
        <v>3216</v>
      </c>
      <c r="B46">
        <v>326935.69</v>
      </c>
      <c r="C46">
        <v>4200</v>
      </c>
      <c r="D46">
        <v>81116.14</v>
      </c>
      <c r="F46">
        <v>31435.55</v>
      </c>
      <c r="G46">
        <v>173667.05</v>
      </c>
      <c r="K46">
        <v>5500</v>
      </c>
      <c r="L46">
        <v>2759</v>
      </c>
      <c r="M46">
        <v>1607.3</v>
      </c>
      <c r="P46">
        <v>-1493338.89</v>
      </c>
      <c r="Q46">
        <v>1990390.15</v>
      </c>
      <c r="R46">
        <v>46983.51</v>
      </c>
      <c r="U46">
        <v>96010</v>
      </c>
      <c r="V46">
        <v>28050</v>
      </c>
      <c r="W46">
        <v>96262</v>
      </c>
      <c r="Z46">
        <v>32547.29</v>
      </c>
      <c r="AA46">
        <v>11887.35</v>
      </c>
    </row>
    <row r="47" spans="1:29" x14ac:dyDescent="0.25">
      <c r="A47" t="s">
        <v>3217</v>
      </c>
      <c r="B47">
        <v>483766.92</v>
      </c>
      <c r="C47">
        <v>-94009.66</v>
      </c>
      <c r="D47">
        <v>108945.31</v>
      </c>
      <c r="F47">
        <v>275449.49</v>
      </c>
      <c r="G47">
        <v>-29452.22</v>
      </c>
      <c r="J47">
        <v>100000</v>
      </c>
      <c r="K47">
        <v>5500</v>
      </c>
      <c r="M47">
        <v>577.91</v>
      </c>
      <c r="P47">
        <v>196173.98</v>
      </c>
      <c r="Q47">
        <v>498635.02</v>
      </c>
      <c r="R47">
        <v>-42576.33</v>
      </c>
      <c r="U47">
        <v>56900</v>
      </c>
      <c r="V47">
        <v>19600</v>
      </c>
      <c r="W47">
        <v>75004</v>
      </c>
      <c r="Z47">
        <v>22627.24</v>
      </c>
      <c r="AA47">
        <v>1559.5</v>
      </c>
    </row>
    <row r="48" spans="1:29" x14ac:dyDescent="0.25">
      <c r="A48" t="s">
        <v>3218</v>
      </c>
      <c r="B48">
        <v>115866.64</v>
      </c>
      <c r="C48">
        <v>0</v>
      </c>
      <c r="D48">
        <v>207533.91</v>
      </c>
      <c r="F48">
        <v>3</v>
      </c>
      <c r="G48">
        <v>-27127.25</v>
      </c>
      <c r="K48">
        <v>18500</v>
      </c>
      <c r="M48">
        <v>0</v>
      </c>
      <c r="P48">
        <v>-159476.39000000001</v>
      </c>
      <c r="Q48">
        <v>452082.82</v>
      </c>
      <c r="R48">
        <v>37704.5</v>
      </c>
      <c r="U48">
        <v>94440</v>
      </c>
      <c r="V48">
        <v>11700</v>
      </c>
      <c r="W48">
        <v>113700</v>
      </c>
      <c r="Z48">
        <v>23568.26</v>
      </c>
      <c r="AA48">
        <v>1456.37</v>
      </c>
    </row>
    <row r="49" spans="1:27" x14ac:dyDescent="0.25">
      <c r="A49" t="s">
        <v>3219</v>
      </c>
      <c r="B49">
        <v>517369.49</v>
      </c>
      <c r="C49">
        <v>0</v>
      </c>
      <c r="D49">
        <v>37307.800000000003</v>
      </c>
      <c r="F49">
        <v>2460052.88</v>
      </c>
      <c r="G49">
        <v>113878.35</v>
      </c>
      <c r="K49">
        <v>5500</v>
      </c>
      <c r="M49">
        <v>0</v>
      </c>
      <c r="P49">
        <v>-2288766.7599999998</v>
      </c>
      <c r="Q49">
        <v>5378772.1500000004</v>
      </c>
      <c r="R49">
        <v>45894.78</v>
      </c>
      <c r="U49">
        <v>97100</v>
      </c>
      <c r="V49">
        <v>20800</v>
      </c>
      <c r="W49">
        <v>106848</v>
      </c>
      <c r="Z49">
        <v>24401.24</v>
      </c>
      <c r="AA49">
        <v>5372.41</v>
      </c>
    </row>
    <row r="50" spans="1:27" x14ac:dyDescent="0.25">
      <c r="A50" t="s">
        <v>3220</v>
      </c>
      <c r="B50">
        <v>217740.36</v>
      </c>
      <c r="C50">
        <v>0</v>
      </c>
      <c r="D50">
        <v>400309.24</v>
      </c>
      <c r="F50">
        <v>-222025.41</v>
      </c>
      <c r="G50">
        <v>-426533.27</v>
      </c>
      <c r="K50">
        <v>9200</v>
      </c>
      <c r="M50">
        <v>0</v>
      </c>
      <c r="N50">
        <v>4586</v>
      </c>
      <c r="P50">
        <v>-1822421.88</v>
      </c>
      <c r="Q50">
        <v>1780248.13</v>
      </c>
      <c r="R50">
        <v>31932.67</v>
      </c>
      <c r="U50">
        <v>119270</v>
      </c>
      <c r="V50">
        <v>25200</v>
      </c>
      <c r="W50">
        <v>100629</v>
      </c>
      <c r="Z50">
        <v>21205</v>
      </c>
      <c r="AA50">
        <v>0</v>
      </c>
    </row>
    <row r="51" spans="1:27" x14ac:dyDescent="0.25">
      <c r="A51" t="s">
        <v>3221</v>
      </c>
      <c r="B51">
        <v>672603.74</v>
      </c>
      <c r="C51">
        <v>118797.14</v>
      </c>
      <c r="D51">
        <v>29318.99</v>
      </c>
      <c r="F51">
        <v>846746.72</v>
      </c>
      <c r="G51">
        <v>296957.14</v>
      </c>
      <c r="L51">
        <v>57130</v>
      </c>
      <c r="M51">
        <v>687.6</v>
      </c>
      <c r="N51">
        <v>28800</v>
      </c>
      <c r="P51">
        <v>-860740.51</v>
      </c>
      <c r="Q51">
        <v>2690789.95</v>
      </c>
      <c r="R51">
        <v>94671.07</v>
      </c>
      <c r="U51">
        <v>99310</v>
      </c>
      <c r="V51">
        <v>6600</v>
      </c>
      <c r="W51">
        <v>109264</v>
      </c>
      <c r="Z51">
        <v>38660.379999999997</v>
      </c>
      <c r="AA51">
        <v>50</v>
      </c>
    </row>
    <row r="52" spans="1:27" x14ac:dyDescent="0.25">
      <c r="A52" t="s">
        <v>3222</v>
      </c>
      <c r="B52">
        <v>783651.27</v>
      </c>
      <c r="C52">
        <v>10000</v>
      </c>
      <c r="D52">
        <v>180919.27</v>
      </c>
      <c r="F52">
        <v>348066.11</v>
      </c>
      <c r="G52">
        <v>-60110.53</v>
      </c>
      <c r="M52">
        <v>3411</v>
      </c>
      <c r="P52">
        <v>-780871.02</v>
      </c>
      <c r="Q52">
        <v>2057308.95</v>
      </c>
      <c r="R52">
        <v>23882.62</v>
      </c>
      <c r="U52">
        <v>85000</v>
      </c>
      <c r="V52">
        <v>10250</v>
      </c>
      <c r="W52">
        <v>98590</v>
      </c>
      <c r="Z52">
        <v>17714.61</v>
      </c>
      <c r="AA52">
        <v>6900.82</v>
      </c>
    </row>
    <row r="53" spans="1:27" x14ac:dyDescent="0.25">
      <c r="A53" t="s">
        <v>3223</v>
      </c>
      <c r="B53">
        <v>301071.31</v>
      </c>
      <c r="C53">
        <v>0</v>
      </c>
      <c r="D53">
        <v>53454.79</v>
      </c>
      <c r="F53">
        <v>110679.89</v>
      </c>
      <c r="G53">
        <v>111696.59</v>
      </c>
      <c r="M53">
        <v>-594.29</v>
      </c>
      <c r="P53">
        <v>-1534366.28</v>
      </c>
      <c r="Q53">
        <v>1988049.06</v>
      </c>
      <c r="R53">
        <v>160501.75</v>
      </c>
      <c r="V53">
        <v>18800</v>
      </c>
      <c r="W53">
        <v>18470</v>
      </c>
      <c r="Z53">
        <v>15000</v>
      </c>
      <c r="AA53">
        <v>3967.66</v>
      </c>
    </row>
    <row r="54" spans="1:27" x14ac:dyDescent="0.25">
      <c r="A54" t="s">
        <v>3224</v>
      </c>
      <c r="B54">
        <v>184722.58</v>
      </c>
      <c r="C54">
        <v>0</v>
      </c>
      <c r="D54">
        <v>235122.82</v>
      </c>
      <c r="F54">
        <v>2025.97</v>
      </c>
      <c r="G54">
        <v>87557.37</v>
      </c>
      <c r="K54">
        <v>5000</v>
      </c>
      <c r="M54">
        <v>1431</v>
      </c>
      <c r="P54">
        <v>-1523081.84</v>
      </c>
      <c r="Q54">
        <v>1911374.52</v>
      </c>
      <c r="R54">
        <v>31149.97</v>
      </c>
      <c r="S54">
        <v>95000</v>
      </c>
      <c r="U54">
        <v>115200</v>
      </c>
      <c r="V54">
        <v>18100</v>
      </c>
      <c r="W54">
        <v>135739</v>
      </c>
      <c r="Z54">
        <v>6978.53</v>
      </c>
      <c r="AA54">
        <v>1867.38</v>
      </c>
    </row>
    <row r="55" spans="1:27" x14ac:dyDescent="0.25">
      <c r="A55" t="s">
        <v>3225</v>
      </c>
      <c r="B55">
        <v>414408.87</v>
      </c>
      <c r="C55">
        <v>4974</v>
      </c>
      <c r="D55">
        <v>19924.41</v>
      </c>
      <c r="F55">
        <v>88606.99</v>
      </c>
      <c r="G55">
        <v>125432.74</v>
      </c>
      <c r="K55">
        <v>5000</v>
      </c>
      <c r="M55">
        <v>128.04</v>
      </c>
      <c r="P55">
        <v>-1282342.1100000001</v>
      </c>
      <c r="Q55">
        <v>1946410.43</v>
      </c>
      <c r="R55">
        <v>14670.42</v>
      </c>
      <c r="U55">
        <v>80440.5</v>
      </c>
      <c r="V55">
        <v>1500</v>
      </c>
      <c r="W55">
        <v>90027.5</v>
      </c>
      <c r="Z55">
        <v>24456.7</v>
      </c>
      <c r="AA55">
        <v>5866.07</v>
      </c>
    </row>
    <row r="56" spans="1:27" x14ac:dyDescent="0.25">
      <c r="A56" t="s">
        <v>3226</v>
      </c>
      <c r="B56">
        <v>237000.18</v>
      </c>
      <c r="C56">
        <v>620</v>
      </c>
      <c r="D56">
        <v>50299.97</v>
      </c>
      <c r="F56">
        <v>281701.36</v>
      </c>
      <c r="G56">
        <v>74506.64</v>
      </c>
      <c r="K56">
        <v>0</v>
      </c>
      <c r="M56">
        <v>0</v>
      </c>
      <c r="P56">
        <v>-690005.77</v>
      </c>
      <c r="Q56">
        <v>1372237.86</v>
      </c>
      <c r="R56">
        <v>15200.73</v>
      </c>
      <c r="U56">
        <v>51775.5</v>
      </c>
      <c r="W56">
        <v>51775.5</v>
      </c>
      <c r="X56">
        <v>840</v>
      </c>
      <c r="Z56">
        <v>30130.92</v>
      </c>
      <c r="AA56">
        <v>11833.75</v>
      </c>
    </row>
    <row r="57" spans="1:27" x14ac:dyDescent="0.25">
      <c r="A57" t="s">
        <v>3227</v>
      </c>
      <c r="B57">
        <v>161049.81</v>
      </c>
      <c r="C57">
        <v>0</v>
      </c>
      <c r="D57">
        <v>61741.22</v>
      </c>
      <c r="F57">
        <v>17391.11</v>
      </c>
      <c r="G57">
        <v>79984.06</v>
      </c>
      <c r="J57">
        <v>3000</v>
      </c>
      <c r="K57">
        <v>5000</v>
      </c>
      <c r="M57">
        <v>28.04</v>
      </c>
      <c r="P57">
        <v>-706436.72</v>
      </c>
      <c r="Q57">
        <v>1028783.07</v>
      </c>
      <c r="R57">
        <v>17060.25</v>
      </c>
      <c r="U57">
        <v>53716</v>
      </c>
      <c r="V57">
        <v>1500</v>
      </c>
      <c r="W57">
        <v>63385</v>
      </c>
      <c r="X57">
        <v>600</v>
      </c>
      <c r="Z57">
        <v>21487.9</v>
      </c>
      <c r="AA57">
        <v>4981.54</v>
      </c>
    </row>
    <row r="58" spans="1:27" x14ac:dyDescent="0.25">
      <c r="A58" t="s">
        <v>3228</v>
      </c>
      <c r="B58">
        <v>673595.86</v>
      </c>
      <c r="C58">
        <v>1297.2</v>
      </c>
      <c r="D58">
        <v>20545.75</v>
      </c>
      <c r="F58">
        <v>60120.36</v>
      </c>
      <c r="G58">
        <v>37492.43</v>
      </c>
      <c r="J58">
        <v>2000</v>
      </c>
      <c r="K58">
        <v>5000</v>
      </c>
      <c r="M58">
        <v>18.690000000000001</v>
      </c>
      <c r="P58">
        <v>256244.3</v>
      </c>
      <c r="Q58">
        <v>566631.65</v>
      </c>
      <c r="R58">
        <v>18248</v>
      </c>
      <c r="U58">
        <v>68270</v>
      </c>
      <c r="W58">
        <v>76439</v>
      </c>
      <c r="X58">
        <v>600</v>
      </c>
      <c r="Z58">
        <v>53923.25</v>
      </c>
      <c r="AA58">
        <v>2887.93</v>
      </c>
    </row>
    <row r="59" spans="1:27" x14ac:dyDescent="0.25">
      <c r="A59" t="s">
        <v>3229</v>
      </c>
      <c r="B59">
        <v>209947.25</v>
      </c>
      <c r="C59">
        <v>0</v>
      </c>
      <c r="D59">
        <v>16445.419999999998</v>
      </c>
      <c r="F59">
        <v>1112708.56</v>
      </c>
      <c r="G59">
        <v>195420.32</v>
      </c>
      <c r="K59">
        <v>4500</v>
      </c>
      <c r="M59">
        <v>0</v>
      </c>
      <c r="P59">
        <v>-259769.01</v>
      </c>
      <c r="Q59">
        <v>1787234.17</v>
      </c>
      <c r="R59">
        <v>50050.879999999997</v>
      </c>
      <c r="U59">
        <v>79868</v>
      </c>
      <c r="W59">
        <v>88376</v>
      </c>
      <c r="X59">
        <v>2040</v>
      </c>
      <c r="Z59">
        <v>19219.830000000002</v>
      </c>
      <c r="AA59">
        <v>18626.66</v>
      </c>
    </row>
    <row r="60" spans="1:27" x14ac:dyDescent="0.25">
      <c r="A60" t="s">
        <v>3230</v>
      </c>
      <c r="B60">
        <v>26111.45</v>
      </c>
      <c r="C60">
        <v>0</v>
      </c>
      <c r="D60">
        <v>56157.55</v>
      </c>
      <c r="F60">
        <v>1910780.12</v>
      </c>
      <c r="G60">
        <v>150973.38</v>
      </c>
      <c r="K60">
        <v>0</v>
      </c>
      <c r="M60">
        <v>212</v>
      </c>
      <c r="P60">
        <v>-1723284.37</v>
      </c>
      <c r="Q60">
        <v>3909726.18</v>
      </c>
      <c r="R60">
        <v>33141.54</v>
      </c>
      <c r="U60">
        <v>116277</v>
      </c>
      <c r="V60">
        <v>1500</v>
      </c>
      <c r="W60">
        <v>126192</v>
      </c>
      <c r="Z60">
        <v>40825.589999999997</v>
      </c>
      <c r="AA60">
        <v>15532.26</v>
      </c>
    </row>
    <row r="61" spans="1:27" x14ac:dyDescent="0.25">
      <c r="A61" t="s">
        <v>3231</v>
      </c>
      <c r="B61">
        <v>366232.83</v>
      </c>
      <c r="C61">
        <v>0</v>
      </c>
      <c r="D61">
        <v>35162.76</v>
      </c>
      <c r="F61">
        <v>57435.98</v>
      </c>
      <c r="G61">
        <v>829278.96</v>
      </c>
      <c r="J61">
        <v>3000</v>
      </c>
      <c r="K61">
        <v>5500</v>
      </c>
      <c r="M61">
        <v>28.03</v>
      </c>
      <c r="P61">
        <v>-1162658.96</v>
      </c>
      <c r="Q61">
        <v>2469567.41</v>
      </c>
      <c r="R61">
        <v>9733.99</v>
      </c>
      <c r="U61">
        <v>97589</v>
      </c>
      <c r="W61">
        <v>106097</v>
      </c>
      <c r="X61">
        <v>960</v>
      </c>
      <c r="Z61">
        <v>27012.73</v>
      </c>
      <c r="AA61">
        <v>8879.2099999999991</v>
      </c>
    </row>
    <row r="62" spans="1:27" x14ac:dyDescent="0.25">
      <c r="A62" t="s">
        <v>3300</v>
      </c>
      <c r="B62">
        <v>271060.64</v>
      </c>
      <c r="C62">
        <v>0</v>
      </c>
      <c r="D62">
        <v>71211.39</v>
      </c>
      <c r="F62">
        <v>322492.57</v>
      </c>
      <c r="G62">
        <v>152029.42000000001</v>
      </c>
      <c r="J62">
        <v>3000</v>
      </c>
      <c r="K62">
        <v>5500</v>
      </c>
      <c r="M62">
        <v>35.04</v>
      </c>
      <c r="P62">
        <v>-1271975.49</v>
      </c>
      <c r="Q62">
        <v>2114448.44</v>
      </c>
      <c r="R62">
        <v>15280.48</v>
      </c>
      <c r="U62">
        <v>110838</v>
      </c>
      <c r="V62">
        <v>1500</v>
      </c>
      <c r="W62">
        <v>112338</v>
      </c>
      <c r="Z62">
        <v>42467.03</v>
      </c>
      <c r="AA62">
        <v>6427.42</v>
      </c>
    </row>
    <row r="63" spans="1:27" x14ac:dyDescent="0.25">
      <c r="A63" t="s">
        <v>3303</v>
      </c>
      <c r="B63">
        <v>254991.45</v>
      </c>
      <c r="C63">
        <v>0</v>
      </c>
      <c r="D63">
        <v>5373.4</v>
      </c>
      <c r="F63">
        <v>1583813.28</v>
      </c>
      <c r="G63">
        <v>83068.42</v>
      </c>
      <c r="K63">
        <v>0</v>
      </c>
      <c r="M63">
        <v>0</v>
      </c>
      <c r="P63">
        <v>-908321.85</v>
      </c>
      <c r="Q63">
        <v>2791483.6</v>
      </c>
      <c r="R63">
        <v>15105.2</v>
      </c>
      <c r="U63">
        <v>144860</v>
      </c>
      <c r="V63">
        <v>53400</v>
      </c>
      <c r="W63">
        <v>153368</v>
      </c>
      <c r="X63">
        <v>600</v>
      </c>
      <c r="Z63">
        <v>14219.37</v>
      </c>
      <c r="AA63">
        <v>11293.03</v>
      </c>
    </row>
    <row r="64" spans="1:27" x14ac:dyDescent="0.25">
      <c r="A64" t="s">
        <v>3232</v>
      </c>
      <c r="B64">
        <v>1060138.69</v>
      </c>
      <c r="C64">
        <v>0</v>
      </c>
      <c r="D64">
        <v>401482</v>
      </c>
      <c r="F64">
        <v>290845.43</v>
      </c>
      <c r="G64">
        <v>239211.37</v>
      </c>
      <c r="L64">
        <v>71425</v>
      </c>
      <c r="M64">
        <v>271.5</v>
      </c>
      <c r="P64">
        <v>176257.1</v>
      </c>
      <c r="Q64">
        <v>1683662.57</v>
      </c>
      <c r="R64">
        <v>900</v>
      </c>
      <c r="U64">
        <v>205026</v>
      </c>
      <c r="V64">
        <v>95001</v>
      </c>
      <c r="W64">
        <v>215547</v>
      </c>
      <c r="Z64">
        <v>17252.599999999999</v>
      </c>
      <c r="AA64">
        <v>10316.08</v>
      </c>
    </row>
    <row r="65" spans="1:29" x14ac:dyDescent="0.25">
      <c r="A65" t="s">
        <v>3233</v>
      </c>
      <c r="B65">
        <v>735992.91</v>
      </c>
      <c r="C65">
        <v>0</v>
      </c>
      <c r="D65">
        <v>43381.69</v>
      </c>
      <c r="F65">
        <v>-9363.24</v>
      </c>
      <c r="G65">
        <v>329237.15999999997</v>
      </c>
      <c r="L65">
        <v>74250</v>
      </c>
      <c r="M65">
        <v>242</v>
      </c>
      <c r="O65">
        <v>-1786917.21</v>
      </c>
      <c r="P65">
        <v>1565047.72</v>
      </c>
      <c r="Q65">
        <v>1188971.67</v>
      </c>
      <c r="R65">
        <v>114662.58</v>
      </c>
      <c r="U65">
        <v>76080</v>
      </c>
      <c r="V65">
        <v>1362</v>
      </c>
      <c r="W65">
        <v>87364</v>
      </c>
      <c r="Z65">
        <v>29548.36</v>
      </c>
      <c r="AA65">
        <v>17537.88</v>
      </c>
    </row>
    <row r="66" spans="1:29" x14ac:dyDescent="0.25">
      <c r="A66" t="s">
        <v>3234</v>
      </c>
      <c r="B66">
        <v>458188.04</v>
      </c>
      <c r="C66">
        <v>0</v>
      </c>
      <c r="D66">
        <v>76243.38</v>
      </c>
      <c r="F66">
        <v>385124.67</v>
      </c>
      <c r="G66">
        <v>241806.3</v>
      </c>
      <c r="M66">
        <v>251</v>
      </c>
      <c r="P66">
        <v>-920836.9</v>
      </c>
      <c r="Q66">
        <v>2121250.9300000002</v>
      </c>
      <c r="R66">
        <v>19001.96</v>
      </c>
      <c r="U66">
        <v>107402</v>
      </c>
      <c r="V66">
        <v>3500</v>
      </c>
      <c r="W66">
        <v>128083</v>
      </c>
      <c r="Z66">
        <v>22569.040000000001</v>
      </c>
      <c r="AA66">
        <v>18864.560000000001</v>
      </c>
    </row>
    <row r="67" spans="1:29" x14ac:dyDescent="0.25">
      <c r="A67" t="s">
        <v>3235</v>
      </c>
      <c r="B67">
        <v>634055.67000000004</v>
      </c>
      <c r="C67">
        <v>55000</v>
      </c>
      <c r="D67">
        <v>240330.9</v>
      </c>
      <c r="F67">
        <v>8</v>
      </c>
      <c r="G67">
        <v>437087.16</v>
      </c>
      <c r="L67">
        <v>5800</v>
      </c>
      <c r="M67">
        <v>0</v>
      </c>
      <c r="P67">
        <v>-217371.63</v>
      </c>
      <c r="Q67">
        <v>1374864.38</v>
      </c>
      <c r="R67">
        <v>195110.18</v>
      </c>
      <c r="S67">
        <v>142000</v>
      </c>
      <c r="U67">
        <v>130745</v>
      </c>
      <c r="W67">
        <v>163127.41</v>
      </c>
      <c r="Z67">
        <v>61056.22</v>
      </c>
      <c r="AA67">
        <v>16132.57</v>
      </c>
    </row>
    <row r="68" spans="1:29" x14ac:dyDescent="0.25">
      <c r="A68" t="s">
        <v>3236</v>
      </c>
      <c r="B68">
        <v>680621.6</v>
      </c>
      <c r="C68">
        <v>0</v>
      </c>
      <c r="D68">
        <v>121617.14</v>
      </c>
      <c r="F68">
        <v>278084.93</v>
      </c>
      <c r="G68">
        <v>819367.72</v>
      </c>
      <c r="L68">
        <v>30000</v>
      </c>
      <c r="M68">
        <v>2085</v>
      </c>
      <c r="P68">
        <v>-1093095.8500000001</v>
      </c>
      <c r="Q68">
        <v>2680574.06</v>
      </c>
      <c r="R68">
        <v>304990.53999999998</v>
      </c>
      <c r="U68">
        <v>285999.40000000002</v>
      </c>
      <c r="V68">
        <v>4500</v>
      </c>
      <c r="W68">
        <v>330729.40000000002</v>
      </c>
      <c r="Z68">
        <v>40979.160000000003</v>
      </c>
      <c r="AA68">
        <v>40203.199999999997</v>
      </c>
    </row>
    <row r="69" spans="1:29" x14ac:dyDescent="0.25">
      <c r="A69" t="s">
        <v>3237</v>
      </c>
      <c r="B69">
        <v>713025.48</v>
      </c>
      <c r="C69">
        <v>5000</v>
      </c>
      <c r="D69">
        <v>156259.57</v>
      </c>
      <c r="F69">
        <v>10481.39</v>
      </c>
      <c r="G69">
        <v>418933.49</v>
      </c>
      <c r="L69">
        <v>4020</v>
      </c>
      <c r="M69">
        <v>2990.1</v>
      </c>
      <c r="N69">
        <v>5000</v>
      </c>
      <c r="P69">
        <v>-964404.7</v>
      </c>
      <c r="Q69">
        <v>2191965</v>
      </c>
      <c r="R69">
        <v>102931.42</v>
      </c>
      <c r="U69">
        <v>114300</v>
      </c>
      <c r="W69">
        <v>131582</v>
      </c>
      <c r="Z69">
        <v>20540.16</v>
      </c>
      <c r="AA69">
        <v>7129.73</v>
      </c>
    </row>
    <row r="70" spans="1:29" x14ac:dyDescent="0.25">
      <c r="A70" t="s">
        <v>3238</v>
      </c>
      <c r="B70">
        <v>859904.56</v>
      </c>
      <c r="C70">
        <v>0</v>
      </c>
      <c r="D70">
        <v>97937.71</v>
      </c>
      <c r="F70">
        <v>10498.33</v>
      </c>
      <c r="G70">
        <v>427250.15</v>
      </c>
      <c r="M70">
        <v>207</v>
      </c>
      <c r="P70">
        <v>157791.46</v>
      </c>
      <c r="Q70">
        <v>1302561.3500000001</v>
      </c>
      <c r="R70">
        <v>18177.7</v>
      </c>
      <c r="U70">
        <v>134914.5</v>
      </c>
      <c r="W70">
        <v>150321.5</v>
      </c>
      <c r="Z70">
        <v>27867.02</v>
      </c>
      <c r="AA70">
        <v>13514.78</v>
      </c>
      <c r="AB70">
        <v>14222.8</v>
      </c>
    </row>
    <row r="71" spans="1:29" x14ac:dyDescent="0.25">
      <c r="A71" t="s">
        <v>3239</v>
      </c>
      <c r="B71">
        <v>935453.61</v>
      </c>
      <c r="C71">
        <v>0</v>
      </c>
      <c r="D71">
        <v>70380.78</v>
      </c>
      <c r="F71">
        <v>356290.52</v>
      </c>
      <c r="G71">
        <v>279633.90000000002</v>
      </c>
      <c r="L71">
        <v>82460</v>
      </c>
      <c r="M71">
        <v>943.5</v>
      </c>
      <c r="P71">
        <v>-84732.1</v>
      </c>
      <c r="Q71">
        <v>1726865.73</v>
      </c>
      <c r="R71">
        <v>25965.32</v>
      </c>
      <c r="S71">
        <v>2130</v>
      </c>
      <c r="U71">
        <v>134036.1</v>
      </c>
      <c r="W71">
        <v>168906.1</v>
      </c>
      <c r="Z71">
        <v>54002.26</v>
      </c>
      <c r="AA71">
        <v>7901.38</v>
      </c>
    </row>
    <row r="72" spans="1:29" x14ac:dyDescent="0.25">
      <c r="A72" t="s">
        <v>3240</v>
      </c>
      <c r="B72">
        <v>481249.25</v>
      </c>
      <c r="C72">
        <v>0</v>
      </c>
      <c r="D72">
        <v>201021.73</v>
      </c>
      <c r="F72">
        <v>192369.33</v>
      </c>
      <c r="G72">
        <v>406923.22</v>
      </c>
      <c r="K72">
        <v>6150</v>
      </c>
      <c r="L72">
        <v>92700</v>
      </c>
      <c r="M72">
        <v>0</v>
      </c>
      <c r="P72">
        <v>-241310.37</v>
      </c>
      <c r="Q72">
        <v>1340923.19</v>
      </c>
      <c r="R72">
        <v>164126.48000000001</v>
      </c>
      <c r="S72">
        <v>4200</v>
      </c>
      <c r="U72">
        <v>183022</v>
      </c>
      <c r="W72">
        <v>213260</v>
      </c>
      <c r="Z72">
        <v>36534.01</v>
      </c>
      <c r="AA72">
        <v>12603.76</v>
      </c>
    </row>
    <row r="73" spans="1:29" x14ac:dyDescent="0.25">
      <c r="A73" t="s">
        <v>3241</v>
      </c>
      <c r="B73">
        <v>916703.3</v>
      </c>
      <c r="C73">
        <v>0</v>
      </c>
      <c r="D73">
        <v>230110.45</v>
      </c>
      <c r="F73">
        <v>559255.67000000004</v>
      </c>
      <c r="G73">
        <v>172625.8</v>
      </c>
      <c r="K73">
        <v>1162.22</v>
      </c>
      <c r="L73">
        <v>129954</v>
      </c>
      <c r="M73">
        <v>33712</v>
      </c>
      <c r="O73">
        <v>-24969.200000000001</v>
      </c>
      <c r="Q73">
        <v>1495302.14</v>
      </c>
      <c r="R73">
        <v>341895.56</v>
      </c>
      <c r="U73">
        <v>122923.3</v>
      </c>
      <c r="W73">
        <v>148271.29999999999</v>
      </c>
      <c r="Z73">
        <v>47861.760000000002</v>
      </c>
      <c r="AA73">
        <v>9851.74</v>
      </c>
    </row>
    <row r="74" spans="1:29" x14ac:dyDescent="0.25">
      <c r="A74" t="s">
        <v>3242</v>
      </c>
      <c r="B74">
        <v>895193.55</v>
      </c>
      <c r="C74">
        <v>0</v>
      </c>
      <c r="D74">
        <v>72385.070000000007</v>
      </c>
      <c r="F74">
        <v>1892712.47</v>
      </c>
      <c r="G74">
        <v>676865.37</v>
      </c>
      <c r="L74">
        <v>37106.9</v>
      </c>
      <c r="M74">
        <v>377.9</v>
      </c>
      <c r="P74">
        <v>3004360.46</v>
      </c>
      <c r="Q74">
        <v>464694.52</v>
      </c>
      <c r="R74">
        <v>8869</v>
      </c>
      <c r="U74">
        <v>129599.1</v>
      </c>
      <c r="V74">
        <v>95000</v>
      </c>
      <c r="W74">
        <v>137968.1</v>
      </c>
      <c r="Z74">
        <v>23002.99</v>
      </c>
      <c r="AA74">
        <v>26414.33</v>
      </c>
      <c r="AC74">
        <v>1</v>
      </c>
    </row>
    <row r="75" spans="1:29" x14ac:dyDescent="0.25">
      <c r="A75" t="s">
        <v>3243</v>
      </c>
      <c r="B75">
        <v>775890.14</v>
      </c>
      <c r="C75">
        <v>0</v>
      </c>
      <c r="D75">
        <v>106239.33</v>
      </c>
      <c r="F75">
        <v>1092798.3799999999</v>
      </c>
      <c r="G75">
        <v>255207.49</v>
      </c>
      <c r="K75">
        <v>5500</v>
      </c>
      <c r="L75">
        <v>63420</v>
      </c>
      <c r="M75">
        <v>0</v>
      </c>
      <c r="P75">
        <v>1187580.93</v>
      </c>
      <c r="Q75">
        <v>961521.58</v>
      </c>
      <c r="R75">
        <v>13082.68</v>
      </c>
      <c r="S75">
        <v>6600</v>
      </c>
      <c r="U75">
        <v>110701</v>
      </c>
      <c r="V75">
        <v>106000</v>
      </c>
      <c r="W75">
        <v>130822</v>
      </c>
      <c r="Z75">
        <v>26795.7</v>
      </c>
      <c r="AA75">
        <v>19046.86</v>
      </c>
      <c r="AC75">
        <v>30230</v>
      </c>
    </row>
    <row r="76" spans="1:29" x14ac:dyDescent="0.25">
      <c r="A76" t="s">
        <v>3244</v>
      </c>
      <c r="B76">
        <v>852886.03</v>
      </c>
      <c r="C76">
        <v>0</v>
      </c>
      <c r="D76">
        <v>76118.06</v>
      </c>
      <c r="F76">
        <v>1491596.11</v>
      </c>
      <c r="G76">
        <v>665340.38</v>
      </c>
      <c r="M76">
        <v>496</v>
      </c>
      <c r="P76">
        <v>666455.65</v>
      </c>
      <c r="Q76">
        <v>2317512.06</v>
      </c>
      <c r="R76">
        <v>163498.47</v>
      </c>
      <c r="U76">
        <v>105021</v>
      </c>
      <c r="V76">
        <v>1500</v>
      </c>
      <c r="W76">
        <v>126877</v>
      </c>
      <c r="Z76">
        <v>23802.36</v>
      </c>
      <c r="AA76">
        <v>17863.240000000002</v>
      </c>
    </row>
    <row r="77" spans="1:29" x14ac:dyDescent="0.25">
      <c r="A77" t="s">
        <v>3245</v>
      </c>
      <c r="B77">
        <v>871063.01</v>
      </c>
      <c r="C77">
        <v>0</v>
      </c>
      <c r="D77">
        <v>27347.45</v>
      </c>
      <c r="F77">
        <v>444506.24</v>
      </c>
      <c r="G77">
        <v>270782.52</v>
      </c>
      <c r="L77">
        <v>276110</v>
      </c>
      <c r="M77">
        <v>249</v>
      </c>
      <c r="P77">
        <v>-867626.81</v>
      </c>
      <c r="Q77">
        <v>2233839.69</v>
      </c>
      <c r="R77">
        <v>24008</v>
      </c>
      <c r="U77">
        <v>128388</v>
      </c>
      <c r="V77">
        <v>3000</v>
      </c>
      <c r="W77">
        <v>141577</v>
      </c>
      <c r="Z77">
        <v>29768.65</v>
      </c>
      <c r="AA77">
        <v>18028.02</v>
      </c>
    </row>
    <row r="78" spans="1:29" x14ac:dyDescent="0.25">
      <c r="A78" t="s">
        <v>3301</v>
      </c>
      <c r="B78">
        <v>639144.15</v>
      </c>
      <c r="C78">
        <v>0</v>
      </c>
      <c r="D78">
        <v>61666.14</v>
      </c>
      <c r="F78">
        <v>166410.4</v>
      </c>
      <c r="G78">
        <v>520874.75</v>
      </c>
      <c r="M78">
        <v>1359</v>
      </c>
      <c r="P78">
        <v>-1257596.3899999999</v>
      </c>
      <c r="Q78">
        <v>2560558.21</v>
      </c>
      <c r="R78">
        <v>146215.09</v>
      </c>
      <c r="U78">
        <v>122484</v>
      </c>
      <c r="W78">
        <v>140574</v>
      </c>
      <c r="Z78">
        <v>23961.200000000001</v>
      </c>
      <c r="AA78">
        <v>14539.27</v>
      </c>
    </row>
    <row r="79" spans="1:29" x14ac:dyDescent="0.25">
      <c r="A79" t="s">
        <v>3246</v>
      </c>
      <c r="B79">
        <v>280261.03000000003</v>
      </c>
      <c r="C79">
        <v>8485</v>
      </c>
      <c r="D79">
        <v>47229.04</v>
      </c>
      <c r="F79">
        <v>145030.26999999999</v>
      </c>
      <c r="G79">
        <v>491248.5</v>
      </c>
      <c r="K79">
        <v>20160</v>
      </c>
      <c r="L79">
        <v>-31460</v>
      </c>
      <c r="M79">
        <v>377.19</v>
      </c>
      <c r="P79">
        <v>-280760.81</v>
      </c>
      <c r="Q79">
        <v>1212676.51</v>
      </c>
      <c r="R79">
        <v>131721.06</v>
      </c>
      <c r="S79">
        <v>31460</v>
      </c>
      <c r="W79">
        <v>32923</v>
      </c>
      <c r="Z79">
        <v>54080</v>
      </c>
      <c r="AA79">
        <v>1458.78</v>
      </c>
    </row>
    <row r="80" spans="1:29" x14ac:dyDescent="0.25">
      <c r="A80" t="s">
        <v>3247</v>
      </c>
      <c r="B80">
        <v>97236.5</v>
      </c>
      <c r="C80">
        <v>5475</v>
      </c>
      <c r="D80">
        <v>60599.26</v>
      </c>
      <c r="F80">
        <v>54437.86</v>
      </c>
      <c r="G80">
        <v>144022.85999999999</v>
      </c>
      <c r="K80">
        <v>24600</v>
      </c>
      <c r="L80">
        <v>168000</v>
      </c>
      <c r="M80">
        <v>999.2</v>
      </c>
      <c r="P80">
        <v>-1514594.26</v>
      </c>
      <c r="Q80">
        <v>1431387.54</v>
      </c>
      <c r="R80">
        <v>91250</v>
      </c>
      <c r="U80">
        <v>15890</v>
      </c>
      <c r="W80">
        <v>25043</v>
      </c>
      <c r="Z80">
        <v>27870</v>
      </c>
      <c r="AA80">
        <v>10888</v>
      </c>
    </row>
    <row r="81" spans="1:29" x14ac:dyDescent="0.25">
      <c r="A81" t="s">
        <v>3248</v>
      </c>
      <c r="B81">
        <v>595547.64</v>
      </c>
      <c r="C81">
        <v>0</v>
      </c>
      <c r="D81">
        <v>23943.99</v>
      </c>
      <c r="F81">
        <v>346661.37</v>
      </c>
      <c r="G81">
        <v>865560.7</v>
      </c>
      <c r="K81">
        <v>44086</v>
      </c>
      <c r="L81">
        <v>158850</v>
      </c>
      <c r="M81">
        <v>13492.64</v>
      </c>
      <c r="P81">
        <v>-410689.76</v>
      </c>
      <c r="Q81">
        <v>2041384.85</v>
      </c>
      <c r="R81">
        <v>18700.21</v>
      </c>
      <c r="U81">
        <v>210920</v>
      </c>
      <c r="W81">
        <v>234160</v>
      </c>
      <c r="Z81">
        <v>20940.27</v>
      </c>
      <c r="AA81">
        <v>13821.33</v>
      </c>
    </row>
    <row r="82" spans="1:29" x14ac:dyDescent="0.25">
      <c r="A82" t="s">
        <v>3249</v>
      </c>
      <c r="B82">
        <v>302077.87</v>
      </c>
      <c r="C82">
        <v>0</v>
      </c>
      <c r="D82">
        <v>117270.57</v>
      </c>
      <c r="F82">
        <v>412953.24</v>
      </c>
      <c r="G82">
        <v>375976.29</v>
      </c>
      <c r="L82">
        <v>73114.820000000007</v>
      </c>
      <c r="M82">
        <v>466.98</v>
      </c>
      <c r="P82">
        <v>-195237.16</v>
      </c>
      <c r="Q82">
        <v>1173118.0900000001</v>
      </c>
      <c r="R82">
        <v>127009.16</v>
      </c>
      <c r="S82">
        <v>42000</v>
      </c>
      <c r="U82">
        <v>145020</v>
      </c>
      <c r="W82">
        <v>154911</v>
      </c>
      <c r="Z82">
        <v>30749.040000000001</v>
      </c>
      <c r="AA82">
        <v>5553.88</v>
      </c>
    </row>
    <row r="83" spans="1:29" x14ac:dyDescent="0.25">
      <c r="A83" t="s">
        <v>3250</v>
      </c>
      <c r="B83">
        <v>689662.79</v>
      </c>
      <c r="C83">
        <v>0</v>
      </c>
      <c r="D83">
        <v>15325.16</v>
      </c>
      <c r="F83">
        <v>468179.82</v>
      </c>
      <c r="G83">
        <v>157572.32999999999</v>
      </c>
      <c r="L83">
        <v>-207545</v>
      </c>
      <c r="M83">
        <v>0</v>
      </c>
      <c r="P83">
        <v>-260305.27</v>
      </c>
      <c r="Q83">
        <v>1745362.84</v>
      </c>
      <c r="R83">
        <v>126547.25</v>
      </c>
      <c r="S83">
        <v>6000</v>
      </c>
      <c r="U83">
        <v>165750</v>
      </c>
      <c r="W83">
        <v>187220</v>
      </c>
      <c r="Z83">
        <v>24892.02</v>
      </c>
      <c r="AA83">
        <v>25082.7</v>
      </c>
    </row>
    <row r="84" spans="1:29" x14ac:dyDescent="0.25">
      <c r="A84" t="s">
        <v>3251</v>
      </c>
      <c r="B84">
        <v>371932.24</v>
      </c>
      <c r="C84">
        <v>93233.74</v>
      </c>
      <c r="D84">
        <v>58292.05</v>
      </c>
      <c r="F84">
        <v>963383.64</v>
      </c>
      <c r="G84">
        <v>368809.25</v>
      </c>
      <c r="M84">
        <v>0</v>
      </c>
      <c r="P84">
        <v>-126192.94</v>
      </c>
      <c r="Q84">
        <v>1929262.58</v>
      </c>
      <c r="R84">
        <v>126053.23</v>
      </c>
      <c r="U84">
        <v>129760</v>
      </c>
      <c r="V84">
        <v>1400</v>
      </c>
      <c r="W84">
        <v>139631</v>
      </c>
      <c r="Z84">
        <v>36238.699999999997</v>
      </c>
      <c r="AA84">
        <v>11162.25</v>
      </c>
      <c r="AC84">
        <v>1400</v>
      </c>
    </row>
    <row r="85" spans="1:29" x14ac:dyDescent="0.25">
      <c r="A85" t="s">
        <v>3252</v>
      </c>
      <c r="B85">
        <v>622170.55000000005</v>
      </c>
      <c r="C85">
        <v>11120</v>
      </c>
      <c r="D85">
        <v>13115.43</v>
      </c>
      <c r="F85">
        <v>217317.91</v>
      </c>
      <c r="G85">
        <v>250221.89</v>
      </c>
      <c r="L85">
        <v>45720</v>
      </c>
      <c r="M85">
        <v>520.36</v>
      </c>
      <c r="P85">
        <v>-871371.42</v>
      </c>
      <c r="Q85">
        <v>1851699.47</v>
      </c>
      <c r="R85">
        <v>154931.38</v>
      </c>
      <c r="U85">
        <v>125701</v>
      </c>
      <c r="W85">
        <v>153961</v>
      </c>
      <c r="Z85">
        <v>11369.19</v>
      </c>
      <c r="AA85">
        <v>16124.82</v>
      </c>
    </row>
    <row r="86" spans="1:29" x14ac:dyDescent="0.25">
      <c r="A86" t="s">
        <v>3253</v>
      </c>
      <c r="B86">
        <v>40983.42</v>
      </c>
      <c r="C86">
        <v>33714.32</v>
      </c>
      <c r="D86">
        <v>37328.29</v>
      </c>
      <c r="F86">
        <v>507245.08</v>
      </c>
      <c r="G86">
        <v>329305.59999999998</v>
      </c>
      <c r="M86">
        <v>-185931.07</v>
      </c>
      <c r="P86">
        <v>170428.74</v>
      </c>
      <c r="Q86">
        <v>1211766.1200000001</v>
      </c>
      <c r="R86">
        <v>-95424.73</v>
      </c>
      <c r="U86">
        <v>96540</v>
      </c>
      <c r="W86">
        <v>112170</v>
      </c>
      <c r="Z86">
        <v>17143.37</v>
      </c>
      <c r="AA86">
        <v>5188.9799999999996</v>
      </c>
    </row>
    <row r="87" spans="1:29" x14ac:dyDescent="0.25">
      <c r="A87" t="s">
        <v>3254</v>
      </c>
      <c r="B87">
        <v>788276.12</v>
      </c>
      <c r="C87">
        <v>0</v>
      </c>
      <c r="D87">
        <v>56467</v>
      </c>
      <c r="F87">
        <v>253418.43</v>
      </c>
      <c r="G87">
        <v>544694.84</v>
      </c>
      <c r="K87">
        <v>18810</v>
      </c>
      <c r="M87">
        <v>250</v>
      </c>
      <c r="P87">
        <v>166452.9</v>
      </c>
      <c r="Q87">
        <v>1379368.14</v>
      </c>
      <c r="R87">
        <v>144153.35</v>
      </c>
      <c r="U87">
        <v>188780</v>
      </c>
      <c r="W87">
        <v>211320</v>
      </c>
      <c r="Z87">
        <v>18675</v>
      </c>
      <c r="AA87">
        <v>34713</v>
      </c>
    </row>
    <row r="88" spans="1:29" x14ac:dyDescent="0.25">
      <c r="A88" t="s">
        <v>3306</v>
      </c>
      <c r="B88">
        <v>315252.46999999997</v>
      </c>
      <c r="C88">
        <v>2630.1</v>
      </c>
      <c r="D88">
        <v>1509.07</v>
      </c>
      <c r="F88">
        <v>365737.43</v>
      </c>
      <c r="G88">
        <v>133723.01999999999</v>
      </c>
      <c r="K88">
        <v>18810</v>
      </c>
      <c r="L88">
        <v>45850</v>
      </c>
      <c r="M88">
        <v>253</v>
      </c>
      <c r="P88">
        <v>-860089.41</v>
      </c>
      <c r="Q88">
        <v>1583723.57</v>
      </c>
      <c r="R88">
        <v>98679.08</v>
      </c>
      <c r="U88">
        <v>153610</v>
      </c>
      <c r="W88">
        <v>176514</v>
      </c>
      <c r="Z88">
        <v>16300</v>
      </c>
      <c r="AA88">
        <v>19970.150000000001</v>
      </c>
      <c r="AC88">
        <v>9850</v>
      </c>
    </row>
    <row r="89" spans="1:29" x14ac:dyDescent="0.25">
      <c r="A89" t="s">
        <v>3330</v>
      </c>
      <c r="B89">
        <v>301253.40000000002</v>
      </c>
      <c r="C89">
        <v>0</v>
      </c>
      <c r="D89">
        <v>6252.42</v>
      </c>
      <c r="F89">
        <v>2</v>
      </c>
      <c r="G89">
        <v>133823.39000000001</v>
      </c>
      <c r="M89">
        <v>504</v>
      </c>
      <c r="P89">
        <v>125140.19</v>
      </c>
      <c r="Q89">
        <v>378255.7</v>
      </c>
      <c r="R89">
        <v>0</v>
      </c>
      <c r="W89">
        <v>20634</v>
      </c>
      <c r="Z89">
        <v>25082.15</v>
      </c>
      <c r="AA89">
        <v>2202.5300000000002</v>
      </c>
    </row>
    <row r="90" spans="1:29" x14ac:dyDescent="0.25">
      <c r="A90" t="s">
        <v>3331</v>
      </c>
      <c r="B90">
        <v>452537.49</v>
      </c>
      <c r="C90">
        <v>0</v>
      </c>
      <c r="D90">
        <v>27529.119999999999</v>
      </c>
      <c r="F90">
        <v>57979.67</v>
      </c>
      <c r="G90">
        <v>82544.33</v>
      </c>
      <c r="J90">
        <v>6000</v>
      </c>
      <c r="M90">
        <v>288</v>
      </c>
      <c r="P90">
        <v>-120506.48</v>
      </c>
      <c r="Q90">
        <v>646850.12</v>
      </c>
      <c r="R90">
        <v>32761</v>
      </c>
      <c r="S90">
        <v>150000</v>
      </c>
      <c r="U90">
        <v>131520</v>
      </c>
      <c r="V90">
        <v>-18000</v>
      </c>
      <c r="W90">
        <v>143296</v>
      </c>
      <c r="Z90">
        <v>44837.58</v>
      </c>
      <c r="AA90">
        <v>12328.45</v>
      </c>
    </row>
    <row r="91" spans="1:29" x14ac:dyDescent="0.25">
      <c r="A91" t="s">
        <v>3332</v>
      </c>
      <c r="B91">
        <v>199997.42</v>
      </c>
      <c r="C91">
        <v>0</v>
      </c>
      <c r="D91">
        <v>44373.84</v>
      </c>
      <c r="F91">
        <v>2564828.37</v>
      </c>
      <c r="G91">
        <v>281673.28999999998</v>
      </c>
      <c r="J91">
        <v>6000</v>
      </c>
      <c r="M91">
        <v>500</v>
      </c>
      <c r="P91">
        <v>-170201.41</v>
      </c>
      <c r="Q91">
        <v>3382854.97</v>
      </c>
      <c r="R91">
        <v>50</v>
      </c>
      <c r="U91">
        <v>165170</v>
      </c>
      <c r="W91">
        <v>185709</v>
      </c>
      <c r="Z91">
        <v>34977.47</v>
      </c>
      <c r="AA91">
        <v>25174.17</v>
      </c>
    </row>
    <row r="92" spans="1:29" x14ac:dyDescent="0.25">
      <c r="A92" t="s">
        <v>3333</v>
      </c>
      <c r="B92">
        <v>245742.19</v>
      </c>
      <c r="C92">
        <v>0</v>
      </c>
      <c r="D92">
        <v>95576.69</v>
      </c>
      <c r="F92">
        <v>380730.11</v>
      </c>
      <c r="G92">
        <v>254205.56</v>
      </c>
      <c r="J92">
        <v>5800</v>
      </c>
      <c r="M92">
        <v>289</v>
      </c>
      <c r="P92">
        <v>-5696.92</v>
      </c>
      <c r="Q92">
        <v>1045747.78</v>
      </c>
      <c r="R92">
        <v>0</v>
      </c>
      <c r="U92">
        <v>116290</v>
      </c>
      <c r="W92">
        <v>127336</v>
      </c>
      <c r="Z92">
        <v>16969.93</v>
      </c>
      <c r="AA92">
        <v>14069.38</v>
      </c>
    </row>
    <row r="93" spans="1:29" x14ac:dyDescent="0.25">
      <c r="A93" t="s">
        <v>3334</v>
      </c>
      <c r="B93">
        <v>189620.55</v>
      </c>
      <c r="C93">
        <v>0</v>
      </c>
      <c r="D93">
        <v>18345.11</v>
      </c>
      <c r="F93">
        <v>27816.11</v>
      </c>
      <c r="G93">
        <v>275776.34999999998</v>
      </c>
      <c r="M93">
        <v>1477</v>
      </c>
      <c r="P93">
        <v>302644.17</v>
      </c>
      <c r="Q93">
        <v>320699.84999999998</v>
      </c>
      <c r="R93">
        <v>42547.97</v>
      </c>
      <c r="U93">
        <v>97197</v>
      </c>
      <c r="W93">
        <v>130485</v>
      </c>
      <c r="Z93">
        <v>75058.710000000006</v>
      </c>
      <c r="AA93">
        <v>3664.16</v>
      </c>
    </row>
    <row r="94" spans="1:29" x14ac:dyDescent="0.25">
      <c r="A94" t="s">
        <v>3335</v>
      </c>
      <c r="B94">
        <v>281115.37</v>
      </c>
      <c r="C94">
        <v>19600</v>
      </c>
      <c r="D94">
        <v>18049.21</v>
      </c>
      <c r="F94">
        <v>514675.18</v>
      </c>
      <c r="G94">
        <v>19294.650000000001</v>
      </c>
      <c r="M94">
        <v>265</v>
      </c>
      <c r="P94">
        <v>100689.64</v>
      </c>
      <c r="Q94">
        <v>810688.21</v>
      </c>
      <c r="R94">
        <v>0</v>
      </c>
      <c r="W94">
        <v>10855</v>
      </c>
      <c r="Z94">
        <v>26012.22</v>
      </c>
      <c r="AA94">
        <v>8641.2199999999993</v>
      </c>
    </row>
    <row r="95" spans="1:29" x14ac:dyDescent="0.25">
      <c r="A95" t="s">
        <v>3336</v>
      </c>
      <c r="B95">
        <v>316466.78999999998</v>
      </c>
      <c r="C95">
        <v>0</v>
      </c>
      <c r="D95">
        <v>145460.57</v>
      </c>
      <c r="F95">
        <v>3</v>
      </c>
      <c r="G95">
        <v>681739.18</v>
      </c>
      <c r="J95">
        <v>6000</v>
      </c>
      <c r="M95">
        <v>197</v>
      </c>
      <c r="P95">
        <v>622517.82999999996</v>
      </c>
      <c r="Q95">
        <v>573056.03</v>
      </c>
      <c r="R95">
        <v>0</v>
      </c>
      <c r="U95">
        <v>146205</v>
      </c>
      <c r="W95">
        <v>159255</v>
      </c>
      <c r="Z95">
        <v>15460.34</v>
      </c>
      <c r="AA95">
        <v>17350.98</v>
      </c>
    </row>
    <row r="96" spans="1:29" x14ac:dyDescent="0.25">
      <c r="A96" t="s">
        <v>3337</v>
      </c>
      <c r="B96">
        <v>164296.53</v>
      </c>
      <c r="C96">
        <v>0</v>
      </c>
      <c r="D96">
        <v>78444.42</v>
      </c>
      <c r="F96">
        <v>1382193.06</v>
      </c>
      <c r="G96">
        <v>153926.76999999999</v>
      </c>
      <c r="J96">
        <v>6000</v>
      </c>
      <c r="M96">
        <v>2616.88</v>
      </c>
      <c r="P96">
        <v>-201215.75</v>
      </c>
      <c r="Q96">
        <v>1997218.5</v>
      </c>
      <c r="R96">
        <v>0</v>
      </c>
      <c r="S96">
        <v>74000</v>
      </c>
      <c r="U96">
        <v>114040</v>
      </c>
      <c r="W96">
        <v>125356</v>
      </c>
      <c r="Z96">
        <v>55170</v>
      </c>
      <c r="AA96">
        <v>15372.85</v>
      </c>
    </row>
    <row r="97" spans="1:29" x14ac:dyDescent="0.25">
      <c r="A97" t="s">
        <v>3338</v>
      </c>
      <c r="B97">
        <v>654925.4</v>
      </c>
      <c r="C97">
        <v>116520</v>
      </c>
      <c r="D97">
        <v>11691.12</v>
      </c>
      <c r="F97">
        <v>158321.32999999999</v>
      </c>
      <c r="G97">
        <v>276013.77</v>
      </c>
      <c r="J97">
        <v>6000</v>
      </c>
      <c r="M97">
        <v>63</v>
      </c>
      <c r="P97">
        <v>363663.43</v>
      </c>
      <c r="Q97">
        <v>569833.9</v>
      </c>
      <c r="R97">
        <v>0</v>
      </c>
      <c r="S97">
        <v>366000</v>
      </c>
      <c r="W97">
        <v>19635</v>
      </c>
      <c r="Z97">
        <v>13486.15</v>
      </c>
      <c r="AA97">
        <v>4047.56</v>
      </c>
    </row>
    <row r="98" spans="1:29" x14ac:dyDescent="0.25">
      <c r="A98" t="s">
        <v>3339</v>
      </c>
      <c r="B98">
        <v>264535.52</v>
      </c>
      <c r="C98">
        <v>0</v>
      </c>
      <c r="D98">
        <v>22127.13</v>
      </c>
      <c r="F98">
        <v>9582.67</v>
      </c>
      <c r="G98">
        <v>531872.38</v>
      </c>
      <c r="J98">
        <v>6000</v>
      </c>
      <c r="M98">
        <v>936.5</v>
      </c>
      <c r="P98">
        <v>306953.2</v>
      </c>
      <c r="Q98">
        <v>528870.26</v>
      </c>
      <c r="R98">
        <v>0</v>
      </c>
      <c r="U98">
        <v>99740</v>
      </c>
      <c r="V98">
        <v>1500</v>
      </c>
      <c r="W98">
        <v>132130</v>
      </c>
      <c r="Z98">
        <v>26609.45</v>
      </c>
      <c r="AA98">
        <v>13873.5</v>
      </c>
    </row>
    <row r="99" spans="1:29" x14ac:dyDescent="0.25">
      <c r="A99" t="s">
        <v>3340</v>
      </c>
      <c r="B99">
        <v>158986.62</v>
      </c>
      <c r="C99">
        <v>0</v>
      </c>
      <c r="D99">
        <v>55563.27</v>
      </c>
      <c r="F99">
        <v>8168.25</v>
      </c>
      <c r="G99">
        <v>221104.37</v>
      </c>
      <c r="J99">
        <v>5500</v>
      </c>
      <c r="M99">
        <v>1046</v>
      </c>
      <c r="P99">
        <v>-222460.11</v>
      </c>
      <c r="Q99">
        <v>713142.2</v>
      </c>
      <c r="R99">
        <v>0</v>
      </c>
      <c r="U99">
        <v>146947.20000000001</v>
      </c>
      <c r="V99">
        <v>4400</v>
      </c>
      <c r="W99">
        <v>168082.2</v>
      </c>
      <c r="Z99">
        <v>18288.34</v>
      </c>
      <c r="AA99">
        <v>5282.24</v>
      </c>
    </row>
    <row r="100" spans="1:29" x14ac:dyDescent="0.25">
      <c r="A100" t="s">
        <v>3341</v>
      </c>
      <c r="B100">
        <v>237569.9</v>
      </c>
      <c r="C100">
        <v>0</v>
      </c>
      <c r="D100">
        <v>182530.8</v>
      </c>
      <c r="F100">
        <v>201514.34</v>
      </c>
      <c r="G100">
        <v>235399.85</v>
      </c>
      <c r="J100">
        <v>6000</v>
      </c>
      <c r="M100">
        <v>549</v>
      </c>
      <c r="P100">
        <v>271844.74</v>
      </c>
      <c r="Q100">
        <v>673323.61</v>
      </c>
      <c r="R100">
        <v>0</v>
      </c>
      <c r="U100">
        <v>41860</v>
      </c>
      <c r="W100">
        <v>64306</v>
      </c>
      <c r="Z100">
        <v>46680.6</v>
      </c>
      <c r="AA100">
        <v>13875.86</v>
      </c>
    </row>
    <row r="101" spans="1:29" x14ac:dyDescent="0.25">
      <c r="A101" t="s">
        <v>3342</v>
      </c>
      <c r="B101">
        <v>347607.23</v>
      </c>
      <c r="C101">
        <v>0</v>
      </c>
      <c r="D101">
        <v>6444.62</v>
      </c>
      <c r="F101">
        <v>3</v>
      </c>
      <c r="G101">
        <v>252189.58</v>
      </c>
      <c r="J101">
        <v>5000</v>
      </c>
      <c r="M101">
        <v>1874</v>
      </c>
      <c r="P101">
        <v>-574905.38</v>
      </c>
      <c r="Q101">
        <v>1404582.07</v>
      </c>
      <c r="R101">
        <v>0</v>
      </c>
      <c r="U101">
        <v>103350</v>
      </c>
      <c r="V101">
        <v>1500</v>
      </c>
      <c r="W101">
        <v>113677</v>
      </c>
      <c r="Z101">
        <v>198044.93</v>
      </c>
      <c r="AA101">
        <v>7034.33</v>
      </c>
    </row>
    <row r="102" spans="1:29" x14ac:dyDescent="0.25">
      <c r="A102" t="s">
        <v>3343</v>
      </c>
      <c r="B102">
        <v>302294.94</v>
      </c>
      <c r="C102">
        <v>0</v>
      </c>
      <c r="D102">
        <v>92195.73</v>
      </c>
      <c r="F102">
        <v>184692.53</v>
      </c>
      <c r="G102">
        <v>199727.71</v>
      </c>
      <c r="M102">
        <v>40320.68</v>
      </c>
      <c r="P102">
        <v>-2604.9</v>
      </c>
      <c r="Q102">
        <v>819557.49</v>
      </c>
      <c r="R102">
        <v>0</v>
      </c>
      <c r="U102">
        <v>138900</v>
      </c>
      <c r="W102">
        <v>138900</v>
      </c>
      <c r="Z102">
        <v>7828.25</v>
      </c>
      <c r="AA102">
        <v>6464.11</v>
      </c>
    </row>
    <row r="103" spans="1:29" x14ac:dyDescent="0.25">
      <c r="A103" t="s">
        <v>3344</v>
      </c>
      <c r="B103">
        <v>89368.56</v>
      </c>
      <c r="C103">
        <v>0</v>
      </c>
      <c r="D103">
        <v>131989.17000000001</v>
      </c>
      <c r="F103">
        <v>2</v>
      </c>
      <c r="G103">
        <v>392138.73</v>
      </c>
      <c r="J103">
        <v>6300</v>
      </c>
      <c r="M103">
        <v>0</v>
      </c>
      <c r="P103">
        <v>186711.36</v>
      </c>
      <c r="Q103">
        <v>474645.55</v>
      </c>
      <c r="R103">
        <v>0</v>
      </c>
      <c r="U103">
        <v>152852</v>
      </c>
      <c r="V103">
        <v>-13400</v>
      </c>
      <c r="W103">
        <v>162415</v>
      </c>
      <c r="Z103">
        <v>17859.75</v>
      </c>
      <c r="AA103">
        <v>14865.7</v>
      </c>
    </row>
    <row r="104" spans="1:29" x14ac:dyDescent="0.25">
      <c r="A104" t="s">
        <v>3345</v>
      </c>
      <c r="B104">
        <v>380521.95</v>
      </c>
      <c r="C104">
        <v>15000</v>
      </c>
      <c r="D104">
        <v>420720.81</v>
      </c>
      <c r="F104">
        <v>1983.52</v>
      </c>
      <c r="G104">
        <v>306224.25</v>
      </c>
      <c r="J104">
        <v>5000</v>
      </c>
      <c r="M104">
        <v>3728.14</v>
      </c>
      <c r="P104">
        <v>286587.34000000003</v>
      </c>
      <c r="Q104">
        <v>1172968.6100000001</v>
      </c>
      <c r="R104">
        <v>76356.88</v>
      </c>
      <c r="W104">
        <v>32180</v>
      </c>
      <c r="Z104">
        <v>345656.44</v>
      </c>
      <c r="AA104">
        <v>5609</v>
      </c>
      <c r="AC104">
        <v>5845</v>
      </c>
    </row>
    <row r="105" spans="1:29" x14ac:dyDescent="0.25">
      <c r="A105" t="s">
        <v>3346</v>
      </c>
      <c r="B105">
        <v>287257.81</v>
      </c>
      <c r="C105">
        <v>0</v>
      </c>
      <c r="D105">
        <v>46142.7</v>
      </c>
      <c r="F105">
        <v>339753.41</v>
      </c>
      <c r="G105">
        <v>201048.37</v>
      </c>
      <c r="J105">
        <v>6000</v>
      </c>
      <c r="M105">
        <v>375</v>
      </c>
      <c r="P105">
        <v>198186.06</v>
      </c>
      <c r="Q105">
        <v>764461.81</v>
      </c>
      <c r="R105">
        <v>0</v>
      </c>
      <c r="U105">
        <v>174500</v>
      </c>
      <c r="V105">
        <v>-14200</v>
      </c>
      <c r="W105">
        <v>190835</v>
      </c>
      <c r="Z105">
        <v>29369.42</v>
      </c>
      <c r="AA105">
        <v>18866.16</v>
      </c>
    </row>
    <row r="106" spans="1:29" x14ac:dyDescent="0.25">
      <c r="A106" t="s">
        <v>3347</v>
      </c>
      <c r="B106">
        <v>97467.55</v>
      </c>
      <c r="C106">
        <v>0</v>
      </c>
      <c r="D106">
        <v>58502.04</v>
      </c>
      <c r="F106">
        <v>965398.7</v>
      </c>
      <c r="G106">
        <v>193216.95</v>
      </c>
      <c r="J106">
        <v>6000</v>
      </c>
      <c r="M106">
        <v>3063</v>
      </c>
      <c r="P106">
        <v>-68530.87</v>
      </c>
      <c r="Q106">
        <v>1440238.21</v>
      </c>
      <c r="R106">
        <v>0</v>
      </c>
      <c r="U106">
        <v>144390</v>
      </c>
      <c r="W106">
        <v>163732</v>
      </c>
      <c r="Z106">
        <v>14650</v>
      </c>
      <c r="AA106">
        <v>16993.099999999999</v>
      </c>
    </row>
    <row r="107" spans="1:29" x14ac:dyDescent="0.25">
      <c r="A107" t="s">
        <v>3308</v>
      </c>
      <c r="B107">
        <v>898456.93</v>
      </c>
      <c r="C107">
        <v>0</v>
      </c>
      <c r="D107">
        <v>55891.12</v>
      </c>
      <c r="F107">
        <v>1791867.71</v>
      </c>
      <c r="G107">
        <v>149577.35</v>
      </c>
      <c r="J107">
        <v>11300</v>
      </c>
      <c r="M107">
        <v>375</v>
      </c>
      <c r="N107">
        <v>100</v>
      </c>
      <c r="P107">
        <v>356557.77</v>
      </c>
      <c r="Q107">
        <v>2616413.23</v>
      </c>
      <c r="R107">
        <v>0</v>
      </c>
      <c r="W107">
        <v>16335</v>
      </c>
      <c r="Z107">
        <v>23738.99</v>
      </c>
      <c r="AA107">
        <v>21178.9</v>
      </c>
    </row>
    <row r="108" spans="1:29" x14ac:dyDescent="0.25">
      <c r="A108" t="s">
        <v>3258</v>
      </c>
      <c r="B108">
        <v>183042.55</v>
      </c>
      <c r="C108">
        <v>0</v>
      </c>
      <c r="D108">
        <v>32262.91</v>
      </c>
      <c r="F108">
        <v>11501.34</v>
      </c>
      <c r="G108">
        <v>115721.74</v>
      </c>
      <c r="M108">
        <v>1145.52</v>
      </c>
      <c r="P108">
        <v>-1905053.59</v>
      </c>
      <c r="Q108">
        <v>2310952.34</v>
      </c>
      <c r="R108">
        <v>33616.82</v>
      </c>
      <c r="U108">
        <v>98250</v>
      </c>
      <c r="W108">
        <v>115536.64</v>
      </c>
      <c r="Z108">
        <v>54899.13</v>
      </c>
      <c r="AA108">
        <v>3671.78</v>
      </c>
    </row>
    <row r="109" spans="1:29" x14ac:dyDescent="0.25">
      <c r="A109" t="s">
        <v>3259</v>
      </c>
      <c r="B109">
        <v>582539.35</v>
      </c>
      <c r="C109">
        <v>0</v>
      </c>
      <c r="D109">
        <v>11529.21</v>
      </c>
      <c r="F109">
        <v>1310352.3600000001</v>
      </c>
      <c r="G109">
        <v>107131.16</v>
      </c>
      <c r="K109">
        <v>6000</v>
      </c>
      <c r="M109">
        <v>532.72</v>
      </c>
      <c r="P109">
        <v>794380.63</v>
      </c>
      <c r="Q109">
        <v>1228203.58</v>
      </c>
      <c r="R109">
        <v>0</v>
      </c>
      <c r="U109">
        <v>82820</v>
      </c>
      <c r="W109">
        <v>100512</v>
      </c>
      <c r="Z109">
        <v>11785</v>
      </c>
      <c r="AA109">
        <v>12347.85</v>
      </c>
    </row>
    <row r="110" spans="1:29" x14ac:dyDescent="0.25">
      <c r="A110" t="s">
        <v>3260</v>
      </c>
      <c r="B110">
        <v>163808.10999999999</v>
      </c>
      <c r="C110">
        <v>0</v>
      </c>
      <c r="D110">
        <v>26882.34</v>
      </c>
      <c r="F110">
        <v>1277505.53</v>
      </c>
      <c r="G110">
        <v>96997.36</v>
      </c>
      <c r="K110">
        <v>6000</v>
      </c>
      <c r="M110">
        <v>0</v>
      </c>
      <c r="P110">
        <v>302595.07</v>
      </c>
      <c r="Q110">
        <v>1322855.6000000001</v>
      </c>
      <c r="R110">
        <v>20601.12</v>
      </c>
      <c r="U110">
        <v>95550</v>
      </c>
      <c r="W110">
        <v>110234</v>
      </c>
      <c r="Z110">
        <v>48701.93</v>
      </c>
      <c r="AA110">
        <v>11575.52</v>
      </c>
    </row>
    <row r="111" spans="1:29" x14ac:dyDescent="0.25">
      <c r="A111" t="s">
        <v>3261</v>
      </c>
      <c r="B111">
        <v>307306.86</v>
      </c>
      <c r="C111">
        <v>0</v>
      </c>
      <c r="D111">
        <v>158727.24</v>
      </c>
      <c r="F111">
        <v>1161432.03</v>
      </c>
      <c r="G111">
        <v>320762.89</v>
      </c>
      <c r="M111">
        <v>0</v>
      </c>
      <c r="P111">
        <v>-195022.42</v>
      </c>
      <c r="Q111">
        <v>2235714.37</v>
      </c>
      <c r="R111">
        <v>40118.959999999999</v>
      </c>
      <c r="U111">
        <v>132752.1</v>
      </c>
      <c r="V111">
        <v>3000</v>
      </c>
      <c r="W111">
        <v>152153.1</v>
      </c>
      <c r="Z111">
        <v>52239.98</v>
      </c>
      <c r="AA111">
        <v>32208.91</v>
      </c>
    </row>
    <row r="112" spans="1:29" x14ac:dyDescent="0.25">
      <c r="A112" t="s">
        <v>3262</v>
      </c>
      <c r="B112">
        <v>241071.82</v>
      </c>
      <c r="C112">
        <v>0</v>
      </c>
      <c r="D112">
        <v>74132.009999999995</v>
      </c>
      <c r="F112">
        <v>475256.04</v>
      </c>
      <c r="G112">
        <v>71725.23</v>
      </c>
      <c r="J112">
        <v>37200</v>
      </c>
      <c r="M112">
        <v>1379.4</v>
      </c>
      <c r="P112">
        <v>-888568.31</v>
      </c>
      <c r="Q112">
        <v>1762414.5</v>
      </c>
      <c r="R112">
        <v>13547.25</v>
      </c>
      <c r="U112">
        <v>76890.100000000006</v>
      </c>
      <c r="W112">
        <v>94561.1</v>
      </c>
      <c r="Z112">
        <v>25485.98</v>
      </c>
      <c r="AA112">
        <v>14230.76</v>
      </c>
    </row>
    <row r="113" spans="1:27" x14ac:dyDescent="0.25">
      <c r="A113" t="s">
        <v>3263</v>
      </c>
      <c r="B113">
        <v>275848.59000000003</v>
      </c>
      <c r="C113">
        <v>0</v>
      </c>
      <c r="D113">
        <v>22275.14</v>
      </c>
      <c r="F113">
        <v>1962590.47</v>
      </c>
      <c r="G113">
        <v>176184.91</v>
      </c>
      <c r="H113">
        <v>1</v>
      </c>
      <c r="M113">
        <v>1310</v>
      </c>
      <c r="P113">
        <v>1948609.62</v>
      </c>
      <c r="Q113">
        <v>513834.47</v>
      </c>
      <c r="R113">
        <v>20510.32</v>
      </c>
      <c r="U113">
        <v>73760</v>
      </c>
      <c r="W113">
        <v>88644</v>
      </c>
      <c r="Z113">
        <v>20668.37</v>
      </c>
      <c r="AA113">
        <v>3986.93</v>
      </c>
    </row>
    <row r="114" spans="1:27" x14ac:dyDescent="0.25">
      <c r="A114" t="s">
        <v>3264</v>
      </c>
      <c r="B114">
        <v>102540.94</v>
      </c>
      <c r="C114">
        <v>46008.67</v>
      </c>
      <c r="D114">
        <v>154411.70000000001</v>
      </c>
      <c r="F114">
        <v>501857.83</v>
      </c>
      <c r="G114">
        <v>237816.63</v>
      </c>
      <c r="K114">
        <v>659.26</v>
      </c>
      <c r="M114">
        <v>-901</v>
      </c>
      <c r="P114">
        <v>-2668378.7799999998</v>
      </c>
      <c r="Q114">
        <v>3774792.24</v>
      </c>
      <c r="R114">
        <v>40617.25</v>
      </c>
      <c r="U114">
        <v>4640</v>
      </c>
      <c r="W114">
        <v>25151</v>
      </c>
      <c r="Z114">
        <v>52323.02</v>
      </c>
      <c r="AA114">
        <v>17419.18</v>
      </c>
    </row>
    <row r="115" spans="1:27" x14ac:dyDescent="0.25">
      <c r="A115" t="s">
        <v>3265</v>
      </c>
      <c r="B115">
        <v>273490.77</v>
      </c>
      <c r="C115">
        <v>0</v>
      </c>
      <c r="D115">
        <v>38238.32</v>
      </c>
      <c r="F115">
        <v>261132.75</v>
      </c>
      <c r="G115">
        <v>345676.25</v>
      </c>
      <c r="M115">
        <v>-7407.5</v>
      </c>
      <c r="P115">
        <v>-911010.05</v>
      </c>
      <c r="Q115">
        <v>1908283.93</v>
      </c>
      <c r="R115">
        <v>11037.7</v>
      </c>
      <c r="U115">
        <v>100900</v>
      </c>
      <c r="W115">
        <v>101818</v>
      </c>
      <c r="Z115">
        <v>52864.7</v>
      </c>
      <c r="AA115">
        <v>9458.2900000000009</v>
      </c>
    </row>
    <row r="116" spans="1:27" x14ac:dyDescent="0.25">
      <c r="A116" t="s">
        <v>3266</v>
      </c>
      <c r="B116">
        <v>278841.59000000003</v>
      </c>
      <c r="C116">
        <v>0</v>
      </c>
      <c r="D116">
        <v>35921.75</v>
      </c>
      <c r="F116">
        <v>962243.4</v>
      </c>
      <c r="G116">
        <v>221873.24</v>
      </c>
      <c r="M116">
        <v>-18.72</v>
      </c>
      <c r="P116">
        <v>-437847.08</v>
      </c>
      <c r="Q116">
        <v>1980426.11</v>
      </c>
      <c r="R116">
        <v>13938.08</v>
      </c>
      <c r="U116">
        <v>83240.399999999994</v>
      </c>
      <c r="W116">
        <v>91348.4</v>
      </c>
      <c r="Z116">
        <v>36264.71</v>
      </c>
      <c r="AA116">
        <v>14631.59</v>
      </c>
    </row>
    <row r="117" spans="1:27" x14ac:dyDescent="0.25">
      <c r="A117" t="s">
        <v>3267</v>
      </c>
      <c r="B117">
        <v>346372.67</v>
      </c>
      <c r="C117">
        <v>18325.82</v>
      </c>
      <c r="D117">
        <v>31212.93</v>
      </c>
      <c r="F117">
        <v>194591.42</v>
      </c>
      <c r="G117">
        <v>370401.63</v>
      </c>
      <c r="M117">
        <v>-404</v>
      </c>
      <c r="P117">
        <v>-1054951.97</v>
      </c>
      <c r="Q117">
        <v>2133398.12</v>
      </c>
      <c r="R117">
        <v>12333.4</v>
      </c>
      <c r="U117">
        <v>153325.79999999999</v>
      </c>
      <c r="W117">
        <v>174000.8</v>
      </c>
      <c r="Z117">
        <v>105600.38</v>
      </c>
      <c r="AA117">
        <v>12847.5</v>
      </c>
    </row>
    <row r="118" spans="1:27" x14ac:dyDescent="0.25">
      <c r="A118" t="s">
        <v>3268</v>
      </c>
      <c r="B118">
        <v>168883.53</v>
      </c>
      <c r="C118">
        <v>0</v>
      </c>
      <c r="D118">
        <v>38996.300000000003</v>
      </c>
      <c r="F118">
        <v>5</v>
      </c>
      <c r="G118">
        <v>160969.68</v>
      </c>
      <c r="K118">
        <v>6000</v>
      </c>
      <c r="M118">
        <v>0</v>
      </c>
      <c r="P118">
        <v>-1511542.96</v>
      </c>
      <c r="Q118">
        <v>1945240.49</v>
      </c>
      <c r="R118">
        <v>0</v>
      </c>
      <c r="U118">
        <v>93650.3</v>
      </c>
      <c r="V118">
        <v>1500</v>
      </c>
      <c r="W118">
        <v>115804.3</v>
      </c>
      <c r="Z118">
        <v>19450.37</v>
      </c>
      <c r="AA118">
        <v>3549.65</v>
      </c>
    </row>
    <row r="119" spans="1:27" x14ac:dyDescent="0.25">
      <c r="A119" t="s">
        <v>3269</v>
      </c>
      <c r="B119">
        <v>92116.99</v>
      </c>
      <c r="C119">
        <v>0</v>
      </c>
      <c r="D119">
        <v>15989.75</v>
      </c>
      <c r="F119">
        <v>318935.33</v>
      </c>
      <c r="G119">
        <v>151517.42000000001</v>
      </c>
      <c r="K119">
        <v>6000</v>
      </c>
      <c r="M119">
        <v>-2005.5</v>
      </c>
      <c r="P119">
        <v>-1801729.49</v>
      </c>
      <c r="Q119">
        <v>2404357.2799999998</v>
      </c>
      <c r="R119">
        <v>10075.969999999999</v>
      </c>
      <c r="U119">
        <v>72130</v>
      </c>
      <c r="W119">
        <v>82498</v>
      </c>
      <c r="Z119">
        <v>18237.75</v>
      </c>
      <c r="AA119">
        <v>9108.02</v>
      </c>
    </row>
    <row r="120" spans="1:27" x14ac:dyDescent="0.25">
      <c r="A120" t="s">
        <v>3270</v>
      </c>
      <c r="B120">
        <v>203687.24</v>
      </c>
      <c r="C120">
        <v>0</v>
      </c>
      <c r="D120">
        <v>17502.759999999998</v>
      </c>
      <c r="F120">
        <v>7</v>
      </c>
      <c r="G120">
        <v>150306.35999999999</v>
      </c>
      <c r="M120">
        <v>-4326.2700000000004</v>
      </c>
      <c r="P120">
        <v>-2700059.1</v>
      </c>
      <c r="Q120">
        <v>3154007.83</v>
      </c>
      <c r="R120">
        <v>0</v>
      </c>
      <c r="U120">
        <v>113520</v>
      </c>
      <c r="W120">
        <v>138954</v>
      </c>
      <c r="Z120">
        <v>29341.11</v>
      </c>
      <c r="AA120">
        <v>2818.99</v>
      </c>
    </row>
    <row r="121" spans="1:27" x14ac:dyDescent="0.25">
      <c r="A121" t="s">
        <v>3271</v>
      </c>
      <c r="B121">
        <v>275007.38</v>
      </c>
      <c r="C121">
        <v>0</v>
      </c>
      <c r="D121">
        <v>52096.03</v>
      </c>
      <c r="F121">
        <v>589844.47999999998</v>
      </c>
      <c r="G121">
        <v>229893.02</v>
      </c>
      <c r="L121">
        <v>251395</v>
      </c>
      <c r="M121">
        <v>199</v>
      </c>
      <c r="P121">
        <v>-1330097.3500000001</v>
      </c>
      <c r="Q121">
        <v>2272032.2400000002</v>
      </c>
      <c r="R121">
        <v>35232.620000000003</v>
      </c>
      <c r="U121">
        <v>92254.8</v>
      </c>
      <c r="W121">
        <v>106393.8</v>
      </c>
      <c r="Z121">
        <v>45354.03</v>
      </c>
      <c r="AA121">
        <v>16298.57</v>
      </c>
    </row>
    <row r="122" spans="1:27" x14ac:dyDescent="0.25">
      <c r="A122" t="s">
        <v>3272</v>
      </c>
      <c r="B122">
        <v>317657.34999999998</v>
      </c>
      <c r="C122">
        <v>0</v>
      </c>
      <c r="D122">
        <v>213441.61</v>
      </c>
      <c r="F122">
        <v>250519.33</v>
      </c>
      <c r="G122">
        <v>13633.03</v>
      </c>
      <c r="K122">
        <v>5000</v>
      </c>
      <c r="M122">
        <v>705</v>
      </c>
      <c r="P122">
        <v>-1079534</v>
      </c>
      <c r="Q122">
        <v>1679735.01</v>
      </c>
      <c r="R122">
        <v>10148.98</v>
      </c>
      <c r="S122">
        <v>277000</v>
      </c>
      <c r="U122">
        <v>43860</v>
      </c>
      <c r="W122">
        <v>61941</v>
      </c>
      <c r="Z122">
        <v>16070.48</v>
      </c>
      <c r="AA122">
        <v>36222.080000000002</v>
      </c>
    </row>
    <row r="123" spans="1:27" x14ac:dyDescent="0.25">
      <c r="A123" t="s">
        <v>3273</v>
      </c>
      <c r="B123">
        <v>186108.83</v>
      </c>
      <c r="C123">
        <v>0</v>
      </c>
      <c r="D123">
        <v>43811.83</v>
      </c>
      <c r="F123">
        <v>-33647.32</v>
      </c>
      <c r="G123">
        <v>134153.57999999999</v>
      </c>
      <c r="K123">
        <v>0</v>
      </c>
      <c r="M123">
        <v>205.61</v>
      </c>
      <c r="P123">
        <v>-1241478.57</v>
      </c>
      <c r="Q123">
        <v>1611506.92</v>
      </c>
      <c r="R123">
        <v>14463.67</v>
      </c>
      <c r="S123">
        <v>0</v>
      </c>
      <c r="U123">
        <v>97880</v>
      </c>
      <c r="W123">
        <v>116581</v>
      </c>
      <c r="Z123">
        <v>12269.61</v>
      </c>
      <c r="AA123">
        <v>10331.1</v>
      </c>
    </row>
    <row r="124" spans="1:27" x14ac:dyDescent="0.25">
      <c r="A124" t="s">
        <v>3274</v>
      </c>
      <c r="B124">
        <v>151454.34</v>
      </c>
      <c r="C124">
        <v>84522.46</v>
      </c>
      <c r="D124">
        <v>272240.93</v>
      </c>
      <c r="F124">
        <v>-13858.37</v>
      </c>
      <c r="G124">
        <v>511421.04</v>
      </c>
      <c r="J124">
        <v>59800</v>
      </c>
      <c r="M124">
        <v>1709.34</v>
      </c>
      <c r="P124">
        <v>323510.74</v>
      </c>
      <c r="Q124">
        <v>667875.67000000004</v>
      </c>
      <c r="R124">
        <v>973</v>
      </c>
      <c r="U124">
        <v>18663.599999999999</v>
      </c>
      <c r="W124">
        <v>26543.599999999999</v>
      </c>
      <c r="Z124">
        <v>20544.13</v>
      </c>
      <c r="AA124">
        <v>6114.22</v>
      </c>
    </row>
    <row r="125" spans="1:27" x14ac:dyDescent="0.25">
      <c r="A125" t="s">
        <v>3275</v>
      </c>
      <c r="B125">
        <v>158016.67000000001</v>
      </c>
      <c r="C125">
        <v>0</v>
      </c>
      <c r="D125">
        <v>40420.629999999997</v>
      </c>
      <c r="F125">
        <v>582255.34</v>
      </c>
      <c r="G125">
        <v>266602.56</v>
      </c>
      <c r="H125">
        <v>1</v>
      </c>
      <c r="K125">
        <v>440</v>
      </c>
      <c r="M125">
        <v>-1754.37</v>
      </c>
      <c r="P125">
        <v>459354.27</v>
      </c>
      <c r="Q125">
        <v>654977.96</v>
      </c>
      <c r="R125">
        <v>8509.4599999999991</v>
      </c>
      <c r="U125">
        <v>82513.3</v>
      </c>
      <c r="W125">
        <v>101773.3</v>
      </c>
      <c r="Z125">
        <v>27805.79</v>
      </c>
      <c r="AA125">
        <v>20010.330000000002</v>
      </c>
    </row>
    <row r="126" spans="1:27" x14ac:dyDescent="0.25">
      <c r="A126" t="s">
        <v>3276</v>
      </c>
      <c r="B126">
        <v>331368.90000000002</v>
      </c>
      <c r="C126">
        <v>0</v>
      </c>
      <c r="D126">
        <v>223466.95</v>
      </c>
      <c r="F126">
        <v>158226.16</v>
      </c>
      <c r="G126">
        <v>121142.41</v>
      </c>
      <c r="M126">
        <v>0</v>
      </c>
      <c r="P126">
        <v>-2296779.96</v>
      </c>
      <c r="Q126">
        <v>3175397.16</v>
      </c>
      <c r="R126">
        <v>30571.21</v>
      </c>
      <c r="T126">
        <v>2.42</v>
      </c>
      <c r="U126">
        <v>154240</v>
      </c>
      <c r="W126">
        <v>182994</v>
      </c>
      <c r="Z126">
        <v>26491.39</v>
      </c>
      <c r="AA126">
        <v>17791.02</v>
      </c>
    </row>
    <row r="127" spans="1:27" x14ac:dyDescent="0.25">
      <c r="A127" t="s">
        <v>3277</v>
      </c>
      <c r="B127">
        <v>200200.33</v>
      </c>
      <c r="C127">
        <v>7000</v>
      </c>
      <c r="D127">
        <v>117281.43</v>
      </c>
      <c r="F127">
        <v>90521.53</v>
      </c>
      <c r="G127">
        <v>81352.53</v>
      </c>
      <c r="M127">
        <v>0</v>
      </c>
      <c r="P127">
        <v>-636130.38</v>
      </c>
      <c r="Q127">
        <v>1191484.79</v>
      </c>
      <c r="R127">
        <v>7353.77</v>
      </c>
      <c r="S127">
        <v>0</v>
      </c>
      <c r="T127">
        <v>0.43</v>
      </c>
      <c r="U127">
        <v>84740</v>
      </c>
      <c r="W127">
        <v>118606</v>
      </c>
      <c r="Z127">
        <v>11217.78</v>
      </c>
      <c r="AA127">
        <v>6869.01</v>
      </c>
    </row>
    <row r="128" spans="1:27" x14ac:dyDescent="0.25">
      <c r="A128" t="s">
        <v>3278</v>
      </c>
      <c r="B128">
        <v>401799.34</v>
      </c>
      <c r="C128">
        <v>0</v>
      </c>
      <c r="D128">
        <v>302135.53000000003</v>
      </c>
      <c r="F128">
        <v>2204567.16</v>
      </c>
      <c r="G128">
        <v>113753.04</v>
      </c>
      <c r="M128">
        <v>1596</v>
      </c>
      <c r="P128">
        <v>2190259.27</v>
      </c>
      <c r="Q128">
        <v>918887.6</v>
      </c>
      <c r="R128">
        <v>10638.53</v>
      </c>
      <c r="U128">
        <v>158670</v>
      </c>
      <c r="V128">
        <v>11860</v>
      </c>
      <c r="W128">
        <v>223540</v>
      </c>
      <c r="Z128">
        <v>14410.09</v>
      </c>
      <c r="AA128">
        <v>16406.240000000002</v>
      </c>
    </row>
    <row r="129" spans="1:27" x14ac:dyDescent="0.25">
      <c r="A129" t="s">
        <v>3279</v>
      </c>
      <c r="B129">
        <v>210466.46</v>
      </c>
      <c r="C129">
        <v>0</v>
      </c>
      <c r="D129">
        <v>39870.559999999998</v>
      </c>
      <c r="F129">
        <v>85738.39</v>
      </c>
      <c r="G129">
        <v>148988.6</v>
      </c>
      <c r="M129">
        <v>0</v>
      </c>
      <c r="P129">
        <v>-1315124.06</v>
      </c>
      <c r="Q129">
        <v>1855787.89</v>
      </c>
      <c r="R129">
        <v>61364.01</v>
      </c>
      <c r="U129">
        <v>96210</v>
      </c>
      <c r="V129">
        <v>11340</v>
      </c>
      <c r="W129">
        <v>128068</v>
      </c>
      <c r="Z129">
        <v>20726.8</v>
      </c>
      <c r="AA129">
        <v>5039.03</v>
      </c>
    </row>
    <row r="130" spans="1:27" x14ac:dyDescent="0.25">
      <c r="A130" t="s">
        <v>3280</v>
      </c>
      <c r="B130">
        <v>331461.3</v>
      </c>
      <c r="C130">
        <v>0</v>
      </c>
      <c r="D130">
        <v>92832.24</v>
      </c>
      <c r="F130">
        <v>317831.45</v>
      </c>
      <c r="G130">
        <v>221234.01</v>
      </c>
      <c r="P130">
        <v>-499173.19</v>
      </c>
      <c r="Q130">
        <v>1498231.3</v>
      </c>
      <c r="R130">
        <v>15567.53</v>
      </c>
      <c r="T130">
        <v>425.94</v>
      </c>
      <c r="Z130">
        <v>38559.86</v>
      </c>
      <c r="AA130">
        <v>4857.72</v>
      </c>
    </row>
    <row r="131" spans="1:27" x14ac:dyDescent="0.25">
      <c r="A131" t="s">
        <v>3281</v>
      </c>
      <c r="B131">
        <v>555601.75</v>
      </c>
      <c r="D131">
        <v>92065.52</v>
      </c>
      <c r="F131">
        <v>290771.93</v>
      </c>
      <c r="G131">
        <v>22005.8</v>
      </c>
      <c r="P131">
        <v>-1303059.17</v>
      </c>
      <c r="Q131">
        <v>2202136.4300000002</v>
      </c>
      <c r="R131">
        <v>108492.06</v>
      </c>
      <c r="U131">
        <v>170099</v>
      </c>
      <c r="W131">
        <v>170099</v>
      </c>
      <c r="Z131">
        <v>20682.330000000002</v>
      </c>
      <c r="AA131">
        <v>6021.99</v>
      </c>
    </row>
    <row r="132" spans="1:27" x14ac:dyDescent="0.25">
      <c r="A132" t="s">
        <v>3282</v>
      </c>
      <c r="B132">
        <v>457807.71</v>
      </c>
      <c r="C132">
        <v>0</v>
      </c>
      <c r="D132">
        <v>6386.97</v>
      </c>
      <c r="F132">
        <v>2054146.48</v>
      </c>
      <c r="G132">
        <v>1029027.69</v>
      </c>
      <c r="M132">
        <v>2135</v>
      </c>
      <c r="P132">
        <v>2947556.6</v>
      </c>
      <c r="Q132">
        <v>655276.54</v>
      </c>
      <c r="R132">
        <v>18055.57</v>
      </c>
      <c r="U132">
        <v>134200</v>
      </c>
      <c r="V132">
        <v>12860</v>
      </c>
      <c r="W132">
        <v>166407</v>
      </c>
      <c r="X132">
        <v>320</v>
      </c>
      <c r="Y132">
        <v>1600</v>
      </c>
      <c r="Z132">
        <v>23171.79</v>
      </c>
      <c r="AA132">
        <v>46386.07</v>
      </c>
    </row>
    <row r="133" spans="1:27" x14ac:dyDescent="0.25">
      <c r="A133" t="s">
        <v>3283</v>
      </c>
      <c r="B133">
        <v>536403.81000000006</v>
      </c>
      <c r="C133">
        <v>39900</v>
      </c>
      <c r="D133">
        <v>174497.19</v>
      </c>
      <c r="F133">
        <v>1272905.1399999999</v>
      </c>
      <c r="G133">
        <v>127193.33</v>
      </c>
      <c r="M133">
        <v>-440</v>
      </c>
      <c r="P133">
        <v>171022.19</v>
      </c>
      <c r="Q133">
        <v>1904716.16</v>
      </c>
      <c r="R133">
        <v>102442.95</v>
      </c>
      <c r="U133">
        <v>144820</v>
      </c>
      <c r="W133">
        <v>145260</v>
      </c>
      <c r="Z133">
        <v>31534.01</v>
      </c>
      <c r="AA133">
        <v>15367.82</v>
      </c>
    </row>
    <row r="134" spans="1:27" x14ac:dyDescent="0.25">
      <c r="A134" t="s">
        <v>3284</v>
      </c>
      <c r="B134">
        <v>373743.41</v>
      </c>
      <c r="C134">
        <v>0</v>
      </c>
      <c r="D134">
        <v>177713.57</v>
      </c>
      <c r="F134">
        <v>208599.76</v>
      </c>
      <c r="G134">
        <v>339828.65</v>
      </c>
      <c r="M134">
        <v>0</v>
      </c>
      <c r="P134">
        <v>-1283422.73</v>
      </c>
      <c r="Q134">
        <v>2482221.21</v>
      </c>
      <c r="R134">
        <v>14572.63</v>
      </c>
      <c r="U134">
        <v>133740</v>
      </c>
      <c r="W134">
        <v>168196</v>
      </c>
      <c r="Z134">
        <v>40573.050000000003</v>
      </c>
      <c r="AA134">
        <v>17706.669999999998</v>
      </c>
    </row>
    <row r="135" spans="1:27" x14ac:dyDescent="0.25">
      <c r="A135" t="s">
        <v>3285</v>
      </c>
      <c r="B135">
        <v>212412.46</v>
      </c>
      <c r="C135">
        <v>0</v>
      </c>
      <c r="D135">
        <v>128931.64</v>
      </c>
      <c r="F135">
        <v>555850.53</v>
      </c>
      <c r="G135">
        <v>28411.84</v>
      </c>
      <c r="M135">
        <v>1143</v>
      </c>
      <c r="P135">
        <v>-2670949.9900000002</v>
      </c>
      <c r="Q135">
        <v>3637434.23</v>
      </c>
      <c r="R135">
        <v>6710.43</v>
      </c>
      <c r="U135">
        <v>124000</v>
      </c>
      <c r="W135">
        <v>124490</v>
      </c>
      <c r="Z135">
        <v>22298.19</v>
      </c>
      <c r="AA135">
        <v>11643.01</v>
      </c>
    </row>
    <row r="136" spans="1:27" x14ac:dyDescent="0.25">
      <c r="A136" t="s">
        <v>3286</v>
      </c>
      <c r="B136">
        <v>150494.15</v>
      </c>
      <c r="C136">
        <v>28930</v>
      </c>
      <c r="D136">
        <v>703593.29</v>
      </c>
      <c r="F136">
        <v>1924727.9</v>
      </c>
      <c r="G136">
        <v>15402.92</v>
      </c>
      <c r="P136">
        <v>2940892.88</v>
      </c>
      <c r="R136">
        <v>0</v>
      </c>
      <c r="U136">
        <v>99942</v>
      </c>
      <c r="W136">
        <v>106662</v>
      </c>
      <c r="Z136">
        <v>23976.75</v>
      </c>
      <c r="AA136">
        <v>15047.87</v>
      </c>
    </row>
    <row r="137" spans="1:27" x14ac:dyDescent="0.25">
      <c r="A137" t="s">
        <v>3287</v>
      </c>
      <c r="B137">
        <v>340789.79</v>
      </c>
      <c r="C137">
        <v>0</v>
      </c>
      <c r="D137">
        <v>210540.4</v>
      </c>
      <c r="F137">
        <v>114424.13</v>
      </c>
      <c r="G137">
        <v>295551.68</v>
      </c>
      <c r="M137">
        <v>1006</v>
      </c>
      <c r="P137">
        <v>615265.17000000004</v>
      </c>
      <c r="Q137">
        <v>431249.19</v>
      </c>
      <c r="R137">
        <v>1891.05</v>
      </c>
      <c r="W137">
        <v>21126</v>
      </c>
      <c r="Z137">
        <v>13879.41</v>
      </c>
    </row>
    <row r="138" spans="1:27" x14ac:dyDescent="0.25">
      <c r="A138" t="s">
        <v>3288</v>
      </c>
      <c r="B138">
        <v>160453.21</v>
      </c>
      <c r="C138">
        <v>0</v>
      </c>
      <c r="D138">
        <v>530187.19999999995</v>
      </c>
      <c r="F138">
        <v>68254</v>
      </c>
      <c r="G138">
        <v>145388.18</v>
      </c>
      <c r="P138">
        <v>929102.6</v>
      </c>
      <c r="R138">
        <v>1280</v>
      </c>
      <c r="W138">
        <v>544</v>
      </c>
      <c r="Z138">
        <v>11156.01</v>
      </c>
    </row>
    <row r="139" spans="1:27" x14ac:dyDescent="0.25">
      <c r="A139" t="s">
        <v>3289</v>
      </c>
      <c r="B139">
        <v>546131.49</v>
      </c>
      <c r="C139">
        <v>0</v>
      </c>
      <c r="D139">
        <v>375517.34</v>
      </c>
      <c r="F139">
        <v>117011.23</v>
      </c>
      <c r="G139">
        <v>214946.93</v>
      </c>
      <c r="K139">
        <v>14500</v>
      </c>
      <c r="M139">
        <v>3.9</v>
      </c>
      <c r="P139">
        <v>980127.26</v>
      </c>
      <c r="Q139">
        <v>343312.84</v>
      </c>
      <c r="R139">
        <v>19950.919999999998</v>
      </c>
      <c r="T139">
        <v>943.16</v>
      </c>
      <c r="W139">
        <v>19117</v>
      </c>
      <c r="Z139">
        <v>18714.09</v>
      </c>
    </row>
    <row r="140" spans="1:27" x14ac:dyDescent="0.25">
      <c r="A140" t="s">
        <v>3290</v>
      </c>
      <c r="B140">
        <v>231175.9</v>
      </c>
      <c r="C140">
        <v>0</v>
      </c>
      <c r="D140">
        <v>514809.04</v>
      </c>
      <c r="F140">
        <v>119699.55</v>
      </c>
      <c r="G140">
        <v>115967.19</v>
      </c>
      <c r="P140">
        <v>-673858.83</v>
      </c>
      <c r="Q140">
        <v>1627802.29</v>
      </c>
      <c r="R140">
        <v>27973.66</v>
      </c>
      <c r="Z140">
        <v>265.44</v>
      </c>
    </row>
    <row r="141" spans="1:27" x14ac:dyDescent="0.25">
      <c r="A141" t="s">
        <v>3291</v>
      </c>
      <c r="B141">
        <v>438132.02</v>
      </c>
      <c r="C141">
        <v>0</v>
      </c>
      <c r="D141">
        <v>779472.29</v>
      </c>
      <c r="F141">
        <v>17</v>
      </c>
      <c r="G141">
        <v>103364.11</v>
      </c>
      <c r="P141">
        <v>-1137265.4099999999</v>
      </c>
      <c r="Q141">
        <v>2560000</v>
      </c>
      <c r="R141">
        <v>11339.14</v>
      </c>
      <c r="U141">
        <v>86340</v>
      </c>
      <c r="W141">
        <v>93060</v>
      </c>
      <c r="Z141">
        <v>21844</v>
      </c>
      <c r="AA141">
        <v>4924.3100000000004</v>
      </c>
    </row>
    <row r="142" spans="1:27" x14ac:dyDescent="0.25">
      <c r="A142" t="s">
        <v>3292</v>
      </c>
      <c r="B142">
        <v>218006.07</v>
      </c>
      <c r="C142">
        <v>0</v>
      </c>
      <c r="D142">
        <v>101267.24</v>
      </c>
      <c r="F142">
        <v>695578.41</v>
      </c>
      <c r="G142">
        <v>139361.64000000001</v>
      </c>
      <c r="M142">
        <v>0</v>
      </c>
      <c r="P142">
        <v>-1585667.52</v>
      </c>
      <c r="Q142">
        <v>2875000</v>
      </c>
      <c r="R142">
        <v>0</v>
      </c>
      <c r="U142">
        <v>172506</v>
      </c>
      <c r="W142">
        <v>184696</v>
      </c>
      <c r="Z142">
        <v>34571.07</v>
      </c>
      <c r="AA142">
        <v>7758.05</v>
      </c>
    </row>
    <row r="143" spans="1:27" x14ac:dyDescent="0.25">
      <c r="A143" t="s">
        <v>3293</v>
      </c>
      <c r="B143">
        <v>331697.51</v>
      </c>
      <c r="C143">
        <v>0</v>
      </c>
      <c r="D143">
        <v>6962.76</v>
      </c>
      <c r="F143">
        <v>1584398.55</v>
      </c>
      <c r="G143">
        <v>831944.43</v>
      </c>
      <c r="M143">
        <v>0</v>
      </c>
      <c r="P143">
        <v>575556.48</v>
      </c>
      <c r="Q143">
        <v>2368242.5</v>
      </c>
      <c r="R143">
        <v>6800.15</v>
      </c>
      <c r="U143">
        <v>125990</v>
      </c>
      <c r="W143">
        <v>136650</v>
      </c>
      <c r="Z143">
        <v>98566.74</v>
      </c>
      <c r="AA143">
        <v>18969.14</v>
      </c>
    </row>
    <row r="144" spans="1:27" x14ac:dyDescent="0.25">
      <c r="A144" t="s">
        <v>3294</v>
      </c>
      <c r="B144">
        <v>306817.86</v>
      </c>
      <c r="C144">
        <v>0</v>
      </c>
      <c r="D144">
        <v>148411.5</v>
      </c>
      <c r="F144">
        <v>1360121.22</v>
      </c>
      <c r="G144">
        <v>130009.23</v>
      </c>
      <c r="M144">
        <v>-144</v>
      </c>
      <c r="P144">
        <v>506855.44</v>
      </c>
      <c r="Q144">
        <v>1552681.09</v>
      </c>
      <c r="R144">
        <v>43102.44</v>
      </c>
      <c r="U144">
        <v>10770</v>
      </c>
      <c r="W144">
        <v>35109</v>
      </c>
      <c r="Z144">
        <v>15176.66</v>
      </c>
      <c r="AA144">
        <v>12819.5</v>
      </c>
    </row>
    <row r="145" spans="1:29" x14ac:dyDescent="0.25">
      <c r="A145" t="s">
        <v>3307</v>
      </c>
      <c r="B145">
        <v>744150.45</v>
      </c>
      <c r="C145">
        <v>0</v>
      </c>
      <c r="D145">
        <v>125177.25</v>
      </c>
      <c r="F145">
        <v>1611541.55</v>
      </c>
      <c r="G145">
        <v>632821.4</v>
      </c>
      <c r="K145">
        <v>55000</v>
      </c>
      <c r="M145">
        <v>11118.83</v>
      </c>
      <c r="P145">
        <v>387178.62</v>
      </c>
      <c r="Q145">
        <v>2662147.65</v>
      </c>
      <c r="R145">
        <v>40696.57</v>
      </c>
      <c r="W145">
        <v>15610</v>
      </c>
      <c r="Z145">
        <v>13641.02</v>
      </c>
    </row>
    <row r="146" spans="1:29" x14ac:dyDescent="0.25">
      <c r="A146" t="s">
        <v>3295</v>
      </c>
      <c r="B146">
        <v>224727.44</v>
      </c>
      <c r="C146">
        <v>7720</v>
      </c>
      <c r="D146">
        <v>393672.27</v>
      </c>
      <c r="F146">
        <v>4</v>
      </c>
      <c r="G146">
        <v>-19147.919999999998</v>
      </c>
      <c r="K146">
        <v>950</v>
      </c>
      <c r="M146">
        <v>1306.8499999999999</v>
      </c>
      <c r="P146">
        <v>-1191359.76</v>
      </c>
      <c r="Q146">
        <v>1849445.73</v>
      </c>
      <c r="R146">
        <v>16956.669999999998</v>
      </c>
      <c r="U146">
        <v>101569.2</v>
      </c>
      <c r="V146">
        <v>1500</v>
      </c>
      <c r="W146">
        <v>113350.2</v>
      </c>
      <c r="Z146">
        <v>17280.419999999998</v>
      </c>
      <c r="AA146">
        <v>1212.28</v>
      </c>
    </row>
    <row r="147" spans="1:29" x14ac:dyDescent="0.25">
      <c r="A147" t="s">
        <v>3296</v>
      </c>
      <c r="B147">
        <v>58682.81</v>
      </c>
      <c r="C147">
        <v>80000</v>
      </c>
      <c r="D147">
        <v>117730.7</v>
      </c>
      <c r="F147">
        <v>94961.27</v>
      </c>
      <c r="G147">
        <v>192128.2</v>
      </c>
      <c r="J147">
        <v>14000</v>
      </c>
      <c r="K147">
        <v>17239</v>
      </c>
      <c r="M147">
        <v>231.9</v>
      </c>
      <c r="P147">
        <v>-2044939.01</v>
      </c>
      <c r="Q147">
        <v>2606531.4300000002</v>
      </c>
      <c r="R147">
        <v>18648.32</v>
      </c>
      <c r="U147">
        <v>146928.20000000001</v>
      </c>
      <c r="V147">
        <v>1500</v>
      </c>
      <c r="W147">
        <v>163971.20000000001</v>
      </c>
      <c r="Z147">
        <v>29497.15</v>
      </c>
      <c r="AA147">
        <v>6318.51</v>
      </c>
    </row>
    <row r="148" spans="1:29" x14ac:dyDescent="0.25">
      <c r="A148" t="s">
        <v>3297</v>
      </c>
      <c r="B148">
        <v>249425.89</v>
      </c>
      <c r="C148">
        <v>0</v>
      </c>
      <c r="D148">
        <v>28165.03</v>
      </c>
      <c r="F148">
        <v>6</v>
      </c>
      <c r="G148">
        <v>29421.16</v>
      </c>
      <c r="K148">
        <v>12000</v>
      </c>
      <c r="M148">
        <v>1299.7</v>
      </c>
      <c r="P148">
        <v>-891042.91</v>
      </c>
      <c r="Q148">
        <v>1289115.33</v>
      </c>
      <c r="R148">
        <v>24653.3</v>
      </c>
      <c r="U148">
        <v>125336</v>
      </c>
      <c r="W148">
        <v>138025</v>
      </c>
      <c r="Z148">
        <v>96425.25</v>
      </c>
      <c r="AA148">
        <v>1093.0899999999999</v>
      </c>
    </row>
    <row r="149" spans="1:29" x14ac:dyDescent="0.25">
      <c r="A149" t="s">
        <v>3298</v>
      </c>
      <c r="B149">
        <v>255517.55</v>
      </c>
      <c r="C149">
        <v>0</v>
      </c>
      <c r="D149">
        <v>9322.24</v>
      </c>
      <c r="F149">
        <v>1866629.21</v>
      </c>
      <c r="G149">
        <v>86264.16</v>
      </c>
      <c r="K149">
        <v>10000</v>
      </c>
      <c r="M149">
        <v>268</v>
      </c>
      <c r="P149">
        <v>-35595.83</v>
      </c>
      <c r="Q149">
        <v>2316929.4300000002</v>
      </c>
      <c r="R149">
        <v>19436.11</v>
      </c>
      <c r="T149">
        <v>354.49</v>
      </c>
      <c r="U149">
        <v>114390</v>
      </c>
      <c r="V149">
        <v>3044.1</v>
      </c>
      <c r="W149">
        <v>130922.1</v>
      </c>
      <c r="Z149">
        <v>46208.800000000003</v>
      </c>
      <c r="AA149">
        <v>20162.240000000002</v>
      </c>
    </row>
    <row r="150" spans="1:29" x14ac:dyDescent="0.25">
      <c r="A150" t="s">
        <v>3299</v>
      </c>
      <c r="B150">
        <v>118441</v>
      </c>
      <c r="C150">
        <v>0</v>
      </c>
      <c r="D150">
        <v>78738.789999999994</v>
      </c>
      <c r="F150">
        <v>933248.49</v>
      </c>
      <c r="G150">
        <v>89162.18</v>
      </c>
      <c r="K150">
        <v>2500</v>
      </c>
      <c r="M150">
        <v>246</v>
      </c>
      <c r="P150">
        <v>-1243895.8799999999</v>
      </c>
      <c r="Q150">
        <v>2601070</v>
      </c>
      <c r="R150">
        <v>23292.55</v>
      </c>
      <c r="U150">
        <v>41890</v>
      </c>
      <c r="W150">
        <v>62816</v>
      </c>
      <c r="Y150">
        <v>760</v>
      </c>
      <c r="Z150">
        <v>119466.28</v>
      </c>
      <c r="AA150">
        <v>9619.93</v>
      </c>
    </row>
    <row r="151" spans="1:29" x14ac:dyDescent="0.25">
      <c r="A151" t="s">
        <v>3255</v>
      </c>
      <c r="B151">
        <v>160830.62</v>
      </c>
      <c r="C151">
        <v>0</v>
      </c>
      <c r="D151">
        <v>62132.08</v>
      </c>
      <c r="F151">
        <v>679481.96</v>
      </c>
      <c r="G151">
        <v>38076.35</v>
      </c>
      <c r="L151">
        <v>73000</v>
      </c>
      <c r="M151">
        <v>490</v>
      </c>
      <c r="P151">
        <v>-632827.66</v>
      </c>
      <c r="Q151">
        <v>1543067.19</v>
      </c>
      <c r="R151">
        <v>0</v>
      </c>
      <c r="U151">
        <v>116420</v>
      </c>
      <c r="W151">
        <v>136990</v>
      </c>
      <c r="Z151">
        <v>13921.2</v>
      </c>
      <c r="AA151">
        <v>8717.32</v>
      </c>
    </row>
    <row r="152" spans="1:29" x14ac:dyDescent="0.25">
      <c r="A152" t="s">
        <v>3256</v>
      </c>
      <c r="B152">
        <v>266807.07</v>
      </c>
      <c r="C152">
        <v>0</v>
      </c>
      <c r="D152">
        <v>244694.58</v>
      </c>
      <c r="F152">
        <v>-63234.06</v>
      </c>
      <c r="G152">
        <v>-248283.78</v>
      </c>
      <c r="I152">
        <v>120500</v>
      </c>
      <c r="L152">
        <v>38600</v>
      </c>
      <c r="M152">
        <v>1</v>
      </c>
      <c r="P152">
        <v>-791360.7</v>
      </c>
      <c r="Q152">
        <v>1115354.6000000001</v>
      </c>
      <c r="R152">
        <v>0</v>
      </c>
      <c r="U152">
        <v>101090</v>
      </c>
      <c r="W152">
        <v>109546</v>
      </c>
      <c r="Y152">
        <v>0</v>
      </c>
      <c r="Z152">
        <v>5636.01</v>
      </c>
      <c r="AA152">
        <v>2394.08</v>
      </c>
      <c r="AC152">
        <v>0</v>
      </c>
    </row>
    <row r="153" spans="1:29" x14ac:dyDescent="0.25">
      <c r="A153" t="s">
        <v>3257</v>
      </c>
      <c r="B153">
        <v>729163.98</v>
      </c>
      <c r="C153">
        <v>0</v>
      </c>
      <c r="D153">
        <v>36344.6</v>
      </c>
      <c r="F153">
        <v>487671.68</v>
      </c>
      <c r="G153">
        <v>89652.91</v>
      </c>
      <c r="J153">
        <v>0</v>
      </c>
      <c r="L153">
        <v>76400</v>
      </c>
      <c r="M153">
        <v>0</v>
      </c>
      <c r="O153">
        <v>-230742.42</v>
      </c>
      <c r="P153">
        <v>263132.26</v>
      </c>
      <c r="Q153">
        <v>1287495.99</v>
      </c>
      <c r="R153">
        <v>230</v>
      </c>
      <c r="U153">
        <v>134040</v>
      </c>
      <c r="W153">
        <v>142742</v>
      </c>
      <c r="Y153">
        <v>0</v>
      </c>
      <c r="Z153">
        <v>29682.84</v>
      </c>
      <c r="AA153">
        <v>7872.82</v>
      </c>
      <c r="AC153">
        <v>0</v>
      </c>
    </row>
    <row r="154" spans="1:29" x14ac:dyDescent="0.25">
      <c r="A154" t="s">
        <v>3304</v>
      </c>
      <c r="B154">
        <v>170323.71</v>
      </c>
      <c r="C154">
        <v>0</v>
      </c>
      <c r="D154">
        <v>196013.64</v>
      </c>
      <c r="F154">
        <v>817511.71</v>
      </c>
      <c r="G154">
        <v>75158.990000000005</v>
      </c>
      <c r="L154">
        <v>36475</v>
      </c>
      <c r="P154">
        <v>-703041.31</v>
      </c>
      <c r="Q154">
        <v>1993235.29</v>
      </c>
      <c r="R154">
        <v>780</v>
      </c>
      <c r="U154">
        <v>108620</v>
      </c>
      <c r="W154">
        <v>117720</v>
      </c>
      <c r="Y154">
        <v>1464</v>
      </c>
      <c r="Z154">
        <v>18926.93</v>
      </c>
      <c r="AA154">
        <v>19285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M165"/>
  <sheetViews>
    <sheetView zoomScale="68" zoomScaleNormal="68" workbookViewId="0">
      <selection activeCell="F2" sqref="F2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.3984375" bestFit="1" customWidth="1"/>
    <col min="6" max="6" width="31.3984375" bestFit="1" customWidth="1"/>
    <col min="7" max="7" width="30.3984375" bestFit="1" customWidth="1"/>
    <col min="8" max="8" width="22.59765625" bestFit="1" customWidth="1"/>
    <col min="9" max="9" width="21.796875" bestFit="1" customWidth="1"/>
    <col min="10" max="11" width="14.5" bestFit="1" customWidth="1"/>
    <col min="12" max="12" width="19.8984375" bestFit="1" customWidth="1"/>
    <col min="13" max="13" width="20.09765625" bestFit="1" customWidth="1"/>
    <col min="14" max="14" width="16.19921875" bestFit="1" customWidth="1"/>
    <col min="15" max="15" width="18.796875" bestFit="1" customWidth="1"/>
    <col min="16" max="16" width="17.796875" bestFit="1" customWidth="1"/>
    <col min="17" max="17" width="19.69921875" bestFit="1" customWidth="1"/>
    <col min="18" max="18" width="21.59765625" bestFit="1" customWidth="1"/>
    <col min="19" max="19" width="26.19921875" bestFit="1" customWidth="1"/>
    <col min="20" max="20" width="26.3984375" bestFit="1" customWidth="1"/>
    <col min="21" max="21" width="14.5" bestFit="1" customWidth="1"/>
    <col min="22" max="22" width="42.296875" bestFit="1" customWidth="1"/>
    <col min="23" max="23" width="43" bestFit="1" customWidth="1"/>
    <col min="24" max="24" width="27.19921875" bestFit="1" customWidth="1"/>
    <col min="25" max="25" width="52.69921875" bestFit="1" customWidth="1"/>
    <col min="26" max="26" width="14.5" bestFit="1" customWidth="1"/>
    <col min="27" max="27" width="19" bestFit="1" customWidth="1"/>
    <col min="28" max="28" width="25.19921875" bestFit="1" customWidth="1"/>
    <col min="29" max="29" width="23.5" bestFit="1" customWidth="1"/>
    <col min="30" max="30" width="40.796875" bestFit="1" customWidth="1"/>
    <col min="31" max="31" width="29.3984375" bestFit="1" customWidth="1"/>
    <col min="32" max="32" width="29.8984375" bestFit="1" customWidth="1"/>
    <col min="33" max="33" width="31.3984375" bestFit="1" customWidth="1"/>
    <col min="34" max="34" width="19" style="76" bestFit="1" customWidth="1"/>
    <col min="35" max="35" width="15.5" style="31" bestFit="1" customWidth="1"/>
    <col min="36" max="36" width="15.09765625" style="21" bestFit="1" customWidth="1"/>
    <col min="37" max="37" width="15.09765625" style="15" bestFit="1" customWidth="1"/>
    <col min="38" max="38" width="15.09765625" style="16" bestFit="1" customWidth="1"/>
    <col min="39" max="39" width="16.8984375" style="21" bestFit="1" customWidth="1"/>
  </cols>
  <sheetData>
    <row r="1" spans="1:39" x14ac:dyDescent="0.25">
      <c r="E1" t="s">
        <v>2456</v>
      </c>
      <c r="F1" t="s">
        <v>2457</v>
      </c>
      <c r="G1" t="s">
        <v>2458</v>
      </c>
      <c r="H1" t="s">
        <v>2459</v>
      </c>
      <c r="I1" t="s">
        <v>2460</v>
      </c>
      <c r="J1" t="s">
        <v>2461</v>
      </c>
      <c r="K1" t="s">
        <v>2462</v>
      </c>
      <c r="L1" t="s">
        <v>2463</v>
      </c>
      <c r="M1" t="s">
        <v>2611</v>
      </c>
      <c r="N1" t="s">
        <v>2464</v>
      </c>
      <c r="O1" t="s">
        <v>2465</v>
      </c>
      <c r="P1" t="s">
        <v>2468</v>
      </c>
      <c r="Q1" t="s">
        <v>2469</v>
      </c>
      <c r="R1" t="s">
        <v>2470</v>
      </c>
      <c r="S1" t="s">
        <v>2471</v>
      </c>
      <c r="T1" t="s">
        <v>2472</v>
      </c>
      <c r="U1" t="s">
        <v>2473</v>
      </c>
      <c r="V1" t="s">
        <v>2475</v>
      </c>
      <c r="W1" t="s">
        <v>2476</v>
      </c>
      <c r="X1" t="s">
        <v>2477</v>
      </c>
      <c r="Y1" t="s">
        <v>2479</v>
      </c>
      <c r="Z1" t="s">
        <v>2480</v>
      </c>
      <c r="AA1" t="s">
        <v>2481</v>
      </c>
      <c r="AB1" t="s">
        <v>2482</v>
      </c>
      <c r="AC1" t="s">
        <v>2483</v>
      </c>
      <c r="AD1" t="s">
        <v>2484</v>
      </c>
      <c r="AE1" t="s">
        <v>2485</v>
      </c>
      <c r="AF1" t="s">
        <v>2613</v>
      </c>
      <c r="AG1" t="s">
        <v>2488</v>
      </c>
      <c r="AH1" s="76" t="s">
        <v>6</v>
      </c>
      <c r="AI1" s="31" t="s">
        <v>7</v>
      </c>
      <c r="AJ1" s="21" t="s">
        <v>8</v>
      </c>
      <c r="AK1" s="15" t="s">
        <v>9</v>
      </c>
      <c r="AL1" s="16" t="s">
        <v>10</v>
      </c>
      <c r="AM1" s="21" t="s">
        <v>11</v>
      </c>
    </row>
    <row r="2" spans="1:39" x14ac:dyDescent="0.25">
      <c r="E2" t="s">
        <v>2489</v>
      </c>
      <c r="F2" t="s">
        <v>2490</v>
      </c>
      <c r="G2" t="s">
        <v>2491</v>
      </c>
      <c r="H2" t="s">
        <v>2492</v>
      </c>
      <c r="I2" t="s">
        <v>2493</v>
      </c>
      <c r="J2" t="s">
        <v>2494</v>
      </c>
      <c r="K2" t="s">
        <v>2495</v>
      </c>
      <c r="L2" t="s">
        <v>2496</v>
      </c>
      <c r="M2" t="s">
        <v>2615</v>
      </c>
      <c r="N2" t="s">
        <v>2497</v>
      </c>
      <c r="O2" t="s">
        <v>2498</v>
      </c>
      <c r="P2" t="s">
        <v>2501</v>
      </c>
      <c r="Q2" t="s">
        <v>2502</v>
      </c>
      <c r="R2" t="s">
        <v>2503</v>
      </c>
      <c r="S2" t="s">
        <v>2504</v>
      </c>
      <c r="T2" t="s">
        <v>2505</v>
      </c>
      <c r="U2" t="s">
        <v>2506</v>
      </c>
      <c r="V2" t="s">
        <v>2508</v>
      </c>
      <c r="W2" t="s">
        <v>2509</v>
      </c>
      <c r="X2" t="s">
        <v>2510</v>
      </c>
      <c r="Y2" t="s">
        <v>2512</v>
      </c>
      <c r="Z2" t="s">
        <v>2513</v>
      </c>
      <c r="AA2" t="s">
        <v>2514</v>
      </c>
      <c r="AB2" t="s">
        <v>2515</v>
      </c>
      <c r="AC2" t="s">
        <v>2516</v>
      </c>
      <c r="AD2" t="s">
        <v>2517</v>
      </c>
      <c r="AE2" t="s">
        <v>2518</v>
      </c>
      <c r="AF2" t="s">
        <v>2617</v>
      </c>
      <c r="AG2" t="s">
        <v>2521</v>
      </c>
    </row>
    <row r="3" spans="1:39" x14ac:dyDescent="0.25">
      <c r="E3" t="s">
        <v>2522</v>
      </c>
      <c r="F3">
        <v>58567152.659999996</v>
      </c>
      <c r="G3">
        <v>831288.72</v>
      </c>
      <c r="H3">
        <v>18077065.57</v>
      </c>
      <c r="I3">
        <v>24</v>
      </c>
      <c r="J3">
        <v>103469030.5</v>
      </c>
      <c r="K3">
        <v>43163098.740000002</v>
      </c>
      <c r="L3">
        <v>2</v>
      </c>
      <c r="M3">
        <v>315400</v>
      </c>
      <c r="N3">
        <v>401200</v>
      </c>
      <c r="O3">
        <v>593486.48</v>
      </c>
      <c r="P3">
        <v>2099347.73</v>
      </c>
      <c r="Q3">
        <v>127211.48</v>
      </c>
      <c r="R3">
        <v>501946</v>
      </c>
      <c r="S3">
        <v>-2487546.9</v>
      </c>
      <c r="T3">
        <v>-51554636.880000003</v>
      </c>
      <c r="U3">
        <v>276992173.44999999</v>
      </c>
      <c r="V3">
        <v>5604967</v>
      </c>
      <c r="W3">
        <v>2388110</v>
      </c>
      <c r="X3">
        <v>2854.1</v>
      </c>
      <c r="Y3">
        <v>14533061.4</v>
      </c>
      <c r="Z3">
        <v>785873.1</v>
      </c>
      <c r="AA3">
        <v>16941914.800000001</v>
      </c>
      <c r="AB3">
        <v>5960</v>
      </c>
      <c r="AC3">
        <v>21696</v>
      </c>
      <c r="AD3">
        <v>5506637.2800000003</v>
      </c>
      <c r="AE3">
        <v>1805436.52</v>
      </c>
      <c r="AF3">
        <v>14222.8</v>
      </c>
      <c r="AG3">
        <v>111591</v>
      </c>
      <c r="AH3" s="76">
        <f t="shared" ref="AH3:AM3" si="0">SUM(AH4:AH154)</f>
        <v>77475530.950000018</v>
      </c>
      <c r="AI3" s="31">
        <f t="shared" si="0"/>
        <v>3221245.69</v>
      </c>
      <c r="AJ3" s="21">
        <f t="shared" si="0"/>
        <v>74254285.260000035</v>
      </c>
      <c r="AK3" s="15">
        <f t="shared" si="0"/>
        <v>24350392.600000005</v>
      </c>
      <c r="AL3" s="16">
        <f t="shared" si="0"/>
        <v>24407458.399999984</v>
      </c>
      <c r="AM3" s="26">
        <f t="shared" si="0"/>
        <v>-57065.800000000585</v>
      </c>
    </row>
    <row r="4" spans="1:39" x14ac:dyDescent="0.25">
      <c r="A4" t="s">
        <v>536</v>
      </c>
      <c r="B4" t="s">
        <v>538</v>
      </c>
      <c r="C4" s="71">
        <v>3670</v>
      </c>
      <c r="D4" s="58" t="s">
        <v>1263</v>
      </c>
      <c r="E4" t="s">
        <v>3176</v>
      </c>
      <c r="F4">
        <v>603192.81000000006</v>
      </c>
      <c r="G4">
        <v>0</v>
      </c>
      <c r="H4">
        <v>69178.84</v>
      </c>
      <c r="J4">
        <v>133187.72</v>
      </c>
      <c r="K4">
        <v>196742.22</v>
      </c>
      <c r="O4">
        <v>6000</v>
      </c>
      <c r="P4">
        <v>50955</v>
      </c>
      <c r="Q4">
        <v>360</v>
      </c>
      <c r="R4">
        <v>36000</v>
      </c>
      <c r="T4">
        <v>-1328620.31</v>
      </c>
      <c r="U4">
        <v>2193223.69</v>
      </c>
      <c r="V4">
        <v>75648.83</v>
      </c>
      <c r="Y4">
        <v>90190</v>
      </c>
      <c r="AA4">
        <v>101230</v>
      </c>
      <c r="AD4">
        <v>33439.78</v>
      </c>
      <c r="AE4">
        <v>1781.84</v>
      </c>
      <c r="AH4" s="76">
        <f>SUM(F4:I4)</f>
        <v>672371.65</v>
      </c>
      <c r="AI4" s="31">
        <f>SUM(N4:Q4)</f>
        <v>57315</v>
      </c>
      <c r="AJ4" s="21">
        <f>AH4-AI4</f>
        <v>615056.65</v>
      </c>
      <c r="AK4" s="15">
        <f>SUM(V4:Z4)</f>
        <v>165838.83000000002</v>
      </c>
      <c r="AL4" s="16">
        <f>SUM(AA4:AG4)</f>
        <v>136451.62</v>
      </c>
      <c r="AM4" s="26">
        <f>AK4-AL4</f>
        <v>29387.210000000021</v>
      </c>
    </row>
    <row r="5" spans="1:39" x14ac:dyDescent="0.25">
      <c r="A5" t="s">
        <v>536</v>
      </c>
      <c r="B5" t="s">
        <v>538</v>
      </c>
      <c r="C5" s="71">
        <v>5165</v>
      </c>
      <c r="D5" s="58" t="s">
        <v>1264</v>
      </c>
      <c r="E5" t="s">
        <v>3177</v>
      </c>
      <c r="F5">
        <v>579877.56000000006</v>
      </c>
      <c r="G5">
        <v>0</v>
      </c>
      <c r="H5">
        <v>132709.49</v>
      </c>
      <c r="J5">
        <v>866919.92</v>
      </c>
      <c r="K5">
        <v>744576.69</v>
      </c>
      <c r="N5">
        <v>2500</v>
      </c>
      <c r="O5">
        <v>6000</v>
      </c>
      <c r="Q5">
        <v>277</v>
      </c>
      <c r="T5">
        <v>1014425.91</v>
      </c>
      <c r="U5">
        <v>1265427.9099999999</v>
      </c>
      <c r="V5">
        <v>72478.899999999994</v>
      </c>
      <c r="Y5">
        <v>134080</v>
      </c>
      <c r="AA5">
        <v>145140</v>
      </c>
      <c r="AD5">
        <v>35047.29</v>
      </c>
      <c r="AE5">
        <v>1627.77</v>
      </c>
      <c r="AH5" s="76">
        <f t="shared" ref="AH5:AH68" si="1">SUM(F5:I5)</f>
        <v>712587.05</v>
      </c>
      <c r="AI5" s="31">
        <f t="shared" ref="AI5:AI68" si="2">SUM(N5:Q5)</f>
        <v>8777</v>
      </c>
      <c r="AJ5" s="21">
        <f t="shared" ref="AJ5:AJ68" si="3">AH5-AI5</f>
        <v>703810.05</v>
      </c>
      <c r="AK5" s="15">
        <f t="shared" ref="AK5:AK68" si="4">SUM(V5:Z5)</f>
        <v>206558.9</v>
      </c>
      <c r="AL5" s="16">
        <f t="shared" ref="AL5:AL68" si="5">SUM(AA5:AG5)</f>
        <v>181815.06</v>
      </c>
      <c r="AM5" s="26">
        <f t="shared" ref="AM5:AM68" si="6">AK5-AL5</f>
        <v>24743.839999999997</v>
      </c>
    </row>
    <row r="6" spans="1:39" x14ac:dyDescent="0.25">
      <c r="A6" t="s">
        <v>536</v>
      </c>
      <c r="B6" t="s">
        <v>538</v>
      </c>
      <c r="C6" s="71">
        <v>4663</v>
      </c>
      <c r="D6" s="58" t="s">
        <v>1265</v>
      </c>
      <c r="E6" t="s">
        <v>3178</v>
      </c>
      <c r="F6">
        <v>619315.09</v>
      </c>
      <c r="G6">
        <v>0</v>
      </c>
      <c r="H6">
        <v>80179.710000000006</v>
      </c>
      <c r="J6">
        <v>1011553.02</v>
      </c>
      <c r="K6">
        <v>733197.91</v>
      </c>
      <c r="N6">
        <v>0</v>
      </c>
      <c r="O6">
        <v>6000</v>
      </c>
      <c r="P6">
        <v>217050</v>
      </c>
      <c r="Q6">
        <v>1423.46</v>
      </c>
      <c r="R6">
        <v>161000</v>
      </c>
      <c r="T6">
        <v>-1367940.63</v>
      </c>
      <c r="U6">
        <v>3482828.65</v>
      </c>
      <c r="V6">
        <v>0</v>
      </c>
      <c r="W6">
        <v>31380</v>
      </c>
      <c r="Y6">
        <v>159700</v>
      </c>
      <c r="AA6">
        <v>171016</v>
      </c>
      <c r="AD6">
        <v>57007.47</v>
      </c>
      <c r="AE6">
        <v>19172.28</v>
      </c>
      <c r="AH6" s="76">
        <f t="shared" si="1"/>
        <v>699494.79999999993</v>
      </c>
      <c r="AI6" s="31">
        <f t="shared" si="2"/>
        <v>224473.46</v>
      </c>
      <c r="AJ6" s="21">
        <f t="shared" si="3"/>
        <v>475021.33999999997</v>
      </c>
      <c r="AK6" s="15">
        <f t="shared" si="4"/>
        <v>191080</v>
      </c>
      <c r="AL6" s="16">
        <f t="shared" si="5"/>
        <v>247195.75</v>
      </c>
      <c r="AM6" s="26">
        <f t="shared" si="6"/>
        <v>-56115.75</v>
      </c>
    </row>
    <row r="7" spans="1:39" x14ac:dyDescent="0.25">
      <c r="A7" t="s">
        <v>536</v>
      </c>
      <c r="B7" t="s">
        <v>538</v>
      </c>
      <c r="C7" s="71">
        <v>4364</v>
      </c>
      <c r="D7" s="58" t="s">
        <v>1266</v>
      </c>
      <c r="E7" t="s">
        <v>3179</v>
      </c>
      <c r="F7">
        <v>400892.63</v>
      </c>
      <c r="G7">
        <v>0</v>
      </c>
      <c r="H7">
        <v>78051.199999999997</v>
      </c>
      <c r="J7">
        <v>260712.57</v>
      </c>
      <c r="K7">
        <v>402296.67</v>
      </c>
      <c r="N7">
        <v>2000</v>
      </c>
      <c r="O7">
        <v>54000</v>
      </c>
      <c r="P7">
        <v>25950</v>
      </c>
      <c r="Q7">
        <v>11486</v>
      </c>
      <c r="T7">
        <v>-2930738.58</v>
      </c>
      <c r="U7">
        <v>3940312</v>
      </c>
      <c r="V7">
        <v>0</v>
      </c>
      <c r="X7">
        <v>14.28</v>
      </c>
      <c r="Y7">
        <v>78950</v>
      </c>
      <c r="AA7">
        <v>84950</v>
      </c>
      <c r="AD7">
        <v>33183.9</v>
      </c>
      <c r="AE7">
        <v>15473.36</v>
      </c>
      <c r="AH7" s="76">
        <f t="shared" si="1"/>
        <v>478943.83</v>
      </c>
      <c r="AI7" s="31">
        <f t="shared" si="2"/>
        <v>93436</v>
      </c>
      <c r="AJ7" s="21">
        <f t="shared" si="3"/>
        <v>385507.83</v>
      </c>
      <c r="AK7" s="15">
        <f t="shared" si="4"/>
        <v>78964.28</v>
      </c>
      <c r="AL7" s="16">
        <f t="shared" si="5"/>
        <v>133607.26</v>
      </c>
      <c r="AM7" s="26">
        <f t="shared" si="6"/>
        <v>-54642.98000000001</v>
      </c>
    </row>
    <row r="8" spans="1:39" x14ac:dyDescent="0.25">
      <c r="A8" t="s">
        <v>536</v>
      </c>
      <c r="B8" t="s">
        <v>538</v>
      </c>
      <c r="C8" s="71">
        <v>4222</v>
      </c>
      <c r="D8" s="58" t="s">
        <v>1267</v>
      </c>
      <c r="E8" t="s">
        <v>3180</v>
      </c>
      <c r="F8">
        <v>450412.18</v>
      </c>
      <c r="G8">
        <v>0</v>
      </c>
      <c r="H8">
        <v>41343.31</v>
      </c>
      <c r="J8">
        <v>297188.86</v>
      </c>
      <c r="K8">
        <v>286007.82</v>
      </c>
      <c r="M8">
        <v>194900</v>
      </c>
      <c r="N8">
        <v>2300</v>
      </c>
      <c r="O8">
        <v>12000</v>
      </c>
      <c r="P8">
        <v>0</v>
      </c>
      <c r="R8">
        <v>0</v>
      </c>
      <c r="T8">
        <v>-1443466.16</v>
      </c>
      <c r="U8">
        <v>2735240.51</v>
      </c>
      <c r="V8">
        <v>4500</v>
      </c>
      <c r="W8">
        <v>18200</v>
      </c>
      <c r="Y8">
        <v>115290</v>
      </c>
      <c r="AA8">
        <v>133570</v>
      </c>
      <c r="AD8">
        <v>47467.18</v>
      </c>
      <c r="AE8">
        <v>1550</v>
      </c>
      <c r="AG8">
        <v>175</v>
      </c>
      <c r="AH8" s="76">
        <f t="shared" si="1"/>
        <v>491755.49</v>
      </c>
      <c r="AI8" s="31">
        <f t="shared" si="2"/>
        <v>14300</v>
      </c>
      <c r="AJ8" s="21">
        <f t="shared" si="3"/>
        <v>477455.49</v>
      </c>
      <c r="AK8" s="15">
        <f t="shared" si="4"/>
        <v>137990</v>
      </c>
      <c r="AL8" s="16">
        <f t="shared" si="5"/>
        <v>182762.18</v>
      </c>
      <c r="AM8" s="26">
        <f t="shared" si="6"/>
        <v>-44772.179999999993</v>
      </c>
    </row>
    <row r="9" spans="1:39" x14ac:dyDescent="0.25">
      <c r="A9" t="s">
        <v>536</v>
      </c>
      <c r="B9" t="s">
        <v>538</v>
      </c>
      <c r="C9" s="71">
        <v>3681</v>
      </c>
      <c r="D9" s="58" t="s">
        <v>1268</v>
      </c>
      <c r="E9" t="s">
        <v>3181</v>
      </c>
      <c r="F9">
        <v>243532.27</v>
      </c>
      <c r="G9">
        <v>0</v>
      </c>
      <c r="H9">
        <v>119877.24</v>
      </c>
      <c r="I9">
        <v>24</v>
      </c>
      <c r="J9">
        <v>757035.11</v>
      </c>
      <c r="K9">
        <v>1188301.07</v>
      </c>
      <c r="O9">
        <v>12000</v>
      </c>
      <c r="P9">
        <v>110000</v>
      </c>
      <c r="R9">
        <v>0</v>
      </c>
      <c r="T9">
        <v>-56407.8</v>
      </c>
      <c r="U9">
        <v>2266802.89</v>
      </c>
      <c r="V9">
        <v>15000</v>
      </c>
      <c r="Y9">
        <v>54870</v>
      </c>
      <c r="AA9">
        <v>63586</v>
      </c>
      <c r="AD9">
        <v>30550.720000000001</v>
      </c>
      <c r="AE9">
        <v>2488.6799999999998</v>
      </c>
      <c r="AH9" s="76">
        <f t="shared" si="1"/>
        <v>363433.51</v>
      </c>
      <c r="AI9" s="31">
        <f t="shared" si="2"/>
        <v>122000</v>
      </c>
      <c r="AJ9" s="21">
        <f t="shared" si="3"/>
        <v>241433.51</v>
      </c>
      <c r="AK9" s="15">
        <f t="shared" si="4"/>
        <v>69870</v>
      </c>
      <c r="AL9" s="16">
        <f t="shared" si="5"/>
        <v>96625.4</v>
      </c>
      <c r="AM9" s="26">
        <f t="shared" si="6"/>
        <v>-26755.399999999994</v>
      </c>
    </row>
    <row r="10" spans="1:39" x14ac:dyDescent="0.25">
      <c r="A10" t="s">
        <v>536</v>
      </c>
      <c r="B10" t="s">
        <v>538</v>
      </c>
      <c r="C10" s="71">
        <v>2627</v>
      </c>
      <c r="D10" s="58" t="s">
        <v>1269</v>
      </c>
      <c r="E10" t="s">
        <v>3182</v>
      </c>
      <c r="F10">
        <v>497216.97</v>
      </c>
      <c r="G10">
        <v>0</v>
      </c>
      <c r="H10">
        <v>67892.14</v>
      </c>
      <c r="J10">
        <v>937705.75</v>
      </c>
      <c r="K10">
        <v>408987.86</v>
      </c>
      <c r="O10">
        <v>500</v>
      </c>
      <c r="P10">
        <v>0</v>
      </c>
      <c r="Q10">
        <v>215</v>
      </c>
      <c r="R10">
        <v>10500</v>
      </c>
      <c r="T10">
        <v>-844981.6</v>
      </c>
      <c r="U10">
        <v>2678016.84</v>
      </c>
      <c r="V10">
        <v>87885.63</v>
      </c>
      <c r="W10">
        <v>59320</v>
      </c>
      <c r="Y10">
        <v>113600</v>
      </c>
      <c r="AA10">
        <v>124413</v>
      </c>
      <c r="AD10">
        <v>58236.55</v>
      </c>
      <c r="AE10">
        <v>28302.6</v>
      </c>
      <c r="AH10" s="76">
        <f t="shared" si="1"/>
        <v>565109.11</v>
      </c>
      <c r="AI10" s="31">
        <f t="shared" si="2"/>
        <v>715</v>
      </c>
      <c r="AJ10" s="21">
        <f t="shared" si="3"/>
        <v>564394.11</v>
      </c>
      <c r="AK10" s="15">
        <f t="shared" si="4"/>
        <v>260805.63</v>
      </c>
      <c r="AL10" s="16">
        <f t="shared" si="5"/>
        <v>210952.15</v>
      </c>
      <c r="AM10" s="26">
        <f t="shared" si="6"/>
        <v>49853.48000000001</v>
      </c>
    </row>
    <row r="11" spans="1:39" x14ac:dyDescent="0.25">
      <c r="A11" t="s">
        <v>536</v>
      </c>
      <c r="B11" t="s">
        <v>538</v>
      </c>
      <c r="C11" s="71">
        <v>2345</v>
      </c>
      <c r="D11" s="58" t="s">
        <v>1270</v>
      </c>
      <c r="E11" t="s">
        <v>3183</v>
      </c>
      <c r="F11">
        <v>567064.85</v>
      </c>
      <c r="G11">
        <v>0</v>
      </c>
      <c r="H11">
        <v>140721.82</v>
      </c>
      <c r="J11">
        <v>1764434.16</v>
      </c>
      <c r="K11">
        <v>287505.5</v>
      </c>
      <c r="O11">
        <v>6500</v>
      </c>
      <c r="Q11">
        <v>35676.730000000003</v>
      </c>
      <c r="R11">
        <v>4500</v>
      </c>
      <c r="T11">
        <v>2087810.37</v>
      </c>
      <c r="U11">
        <v>585220.22</v>
      </c>
      <c r="V11">
        <v>111709.5</v>
      </c>
      <c r="Y11">
        <v>97670</v>
      </c>
      <c r="AA11">
        <v>120067</v>
      </c>
      <c r="AD11">
        <v>39717.67</v>
      </c>
      <c r="AE11">
        <v>19215.82</v>
      </c>
      <c r="AH11" s="76">
        <f t="shared" si="1"/>
        <v>707786.66999999993</v>
      </c>
      <c r="AI11" s="31">
        <f t="shared" si="2"/>
        <v>42176.73</v>
      </c>
      <c r="AJ11" s="21">
        <f t="shared" si="3"/>
        <v>665609.93999999994</v>
      </c>
      <c r="AK11" s="15">
        <f t="shared" si="4"/>
        <v>209379.5</v>
      </c>
      <c r="AL11" s="16">
        <f t="shared" si="5"/>
        <v>179000.49</v>
      </c>
      <c r="AM11" s="26">
        <f t="shared" si="6"/>
        <v>30379.010000000009</v>
      </c>
    </row>
    <row r="12" spans="1:39" x14ac:dyDescent="0.25">
      <c r="A12" t="s">
        <v>536</v>
      </c>
      <c r="B12" t="s">
        <v>538</v>
      </c>
      <c r="C12" s="71">
        <v>2209</v>
      </c>
      <c r="D12" s="58" t="s">
        <v>1271</v>
      </c>
      <c r="E12" t="s">
        <v>3184</v>
      </c>
      <c r="F12">
        <v>504773.02</v>
      </c>
      <c r="G12">
        <v>0</v>
      </c>
      <c r="H12">
        <v>186170.66</v>
      </c>
      <c r="J12">
        <v>318681.7</v>
      </c>
      <c r="K12">
        <v>788042.99</v>
      </c>
      <c r="N12">
        <v>0</v>
      </c>
      <c r="T12">
        <v>34346.51</v>
      </c>
      <c r="U12">
        <v>1804328.64</v>
      </c>
      <c r="V12">
        <v>15869.31</v>
      </c>
      <c r="Y12">
        <v>126420</v>
      </c>
      <c r="AA12">
        <v>145256</v>
      </c>
      <c r="AD12">
        <v>25799.77</v>
      </c>
      <c r="AE12">
        <v>32480.32</v>
      </c>
      <c r="AH12" s="76">
        <f t="shared" si="1"/>
        <v>690943.68</v>
      </c>
      <c r="AI12" s="31">
        <f t="shared" si="2"/>
        <v>0</v>
      </c>
      <c r="AJ12" s="21">
        <f t="shared" si="3"/>
        <v>690943.68</v>
      </c>
      <c r="AK12" s="15">
        <f t="shared" si="4"/>
        <v>142289.31</v>
      </c>
      <c r="AL12" s="16">
        <f t="shared" si="5"/>
        <v>203536.09</v>
      </c>
      <c r="AM12" s="26">
        <f t="shared" si="6"/>
        <v>-61246.78</v>
      </c>
    </row>
    <row r="13" spans="1:39" x14ac:dyDescent="0.25">
      <c r="A13" t="s">
        <v>536</v>
      </c>
      <c r="B13" t="s">
        <v>538</v>
      </c>
      <c r="C13" s="71">
        <v>2329</v>
      </c>
      <c r="D13" s="58" t="s">
        <v>1272</v>
      </c>
      <c r="E13" t="s">
        <v>3185</v>
      </c>
      <c r="F13">
        <v>479239.41</v>
      </c>
      <c r="G13">
        <v>0</v>
      </c>
      <c r="H13">
        <v>33432.94</v>
      </c>
      <c r="J13">
        <v>193601.97</v>
      </c>
      <c r="K13">
        <v>389027.02</v>
      </c>
      <c r="Q13">
        <v>912.5</v>
      </c>
      <c r="T13">
        <v>450428.32</v>
      </c>
      <c r="U13">
        <v>667029.63</v>
      </c>
      <c r="V13">
        <v>15207.6</v>
      </c>
      <c r="Y13">
        <v>75980</v>
      </c>
      <c r="AA13">
        <v>87419</v>
      </c>
      <c r="AD13">
        <v>27537</v>
      </c>
      <c r="AE13">
        <v>6700.71</v>
      </c>
      <c r="AH13" s="76">
        <f t="shared" si="1"/>
        <v>512672.35</v>
      </c>
      <c r="AI13" s="31">
        <f t="shared" si="2"/>
        <v>912.5</v>
      </c>
      <c r="AJ13" s="21">
        <f t="shared" si="3"/>
        <v>511759.85</v>
      </c>
      <c r="AK13" s="15">
        <f t="shared" si="4"/>
        <v>91187.6</v>
      </c>
      <c r="AL13" s="16">
        <f t="shared" si="5"/>
        <v>121656.71</v>
      </c>
      <c r="AM13" s="26">
        <f t="shared" si="6"/>
        <v>-30469.11</v>
      </c>
    </row>
    <row r="14" spans="1:39" x14ac:dyDescent="0.25">
      <c r="A14" t="s">
        <v>536</v>
      </c>
      <c r="B14" t="s">
        <v>538</v>
      </c>
      <c r="C14" s="71">
        <v>2781</v>
      </c>
      <c r="D14" s="58" t="s">
        <v>1273</v>
      </c>
      <c r="E14" t="s">
        <v>3186</v>
      </c>
      <c r="F14">
        <v>459967.49</v>
      </c>
      <c r="G14">
        <v>0</v>
      </c>
      <c r="H14">
        <v>233406.17</v>
      </c>
      <c r="J14">
        <v>3</v>
      </c>
      <c r="K14">
        <v>643453.47</v>
      </c>
      <c r="O14">
        <v>6000</v>
      </c>
      <c r="Q14">
        <v>279</v>
      </c>
      <c r="R14">
        <v>6450</v>
      </c>
      <c r="T14">
        <v>546282.14</v>
      </c>
      <c r="U14">
        <v>818351.54</v>
      </c>
      <c r="V14">
        <v>4638.87</v>
      </c>
      <c r="Y14">
        <v>72100</v>
      </c>
      <c r="AA14">
        <v>85808</v>
      </c>
      <c r="AD14">
        <v>26744.31</v>
      </c>
      <c r="AE14">
        <v>4719.1099999999997</v>
      </c>
      <c r="AH14" s="76">
        <f t="shared" si="1"/>
        <v>693373.66</v>
      </c>
      <c r="AI14" s="31">
        <f t="shared" si="2"/>
        <v>6279</v>
      </c>
      <c r="AJ14" s="21">
        <f t="shared" si="3"/>
        <v>687094.66</v>
      </c>
      <c r="AK14" s="15">
        <f t="shared" si="4"/>
        <v>76738.87</v>
      </c>
      <c r="AL14" s="16">
        <f t="shared" si="5"/>
        <v>117271.42</v>
      </c>
      <c r="AM14" s="26">
        <f t="shared" si="6"/>
        <v>-40532.550000000003</v>
      </c>
    </row>
    <row r="15" spans="1:39" x14ac:dyDescent="0.25">
      <c r="A15" t="s">
        <v>536</v>
      </c>
      <c r="B15" t="s">
        <v>538</v>
      </c>
      <c r="C15" s="71">
        <v>3427</v>
      </c>
      <c r="D15" s="58" t="s">
        <v>1274</v>
      </c>
      <c r="E15" t="s">
        <v>3187</v>
      </c>
      <c r="F15">
        <v>253761.55</v>
      </c>
      <c r="G15">
        <v>0</v>
      </c>
      <c r="H15">
        <v>17403.29</v>
      </c>
      <c r="J15">
        <v>553023.87</v>
      </c>
      <c r="K15">
        <v>84450.25</v>
      </c>
      <c r="O15">
        <v>6000</v>
      </c>
      <c r="Q15">
        <v>1191</v>
      </c>
      <c r="T15">
        <v>-2929233.37</v>
      </c>
      <c r="U15">
        <v>3873985.05</v>
      </c>
      <c r="V15">
        <v>1575.5</v>
      </c>
      <c r="Y15">
        <v>127810</v>
      </c>
      <c r="AA15">
        <v>133810</v>
      </c>
      <c r="AD15">
        <v>32311.119999999999</v>
      </c>
      <c r="AE15">
        <v>13368.1</v>
      </c>
      <c r="AH15" s="76">
        <f t="shared" si="1"/>
        <v>271164.83999999997</v>
      </c>
      <c r="AI15" s="31">
        <f t="shared" si="2"/>
        <v>7191</v>
      </c>
      <c r="AJ15" s="21">
        <f t="shared" si="3"/>
        <v>263973.83999999997</v>
      </c>
      <c r="AK15" s="15">
        <f t="shared" si="4"/>
        <v>129385.5</v>
      </c>
      <c r="AL15" s="16">
        <f t="shared" si="5"/>
        <v>179489.22</v>
      </c>
      <c r="AM15" s="26">
        <f t="shared" si="6"/>
        <v>-50103.72</v>
      </c>
    </row>
    <row r="16" spans="1:39" x14ac:dyDescent="0.25">
      <c r="A16" t="s">
        <v>536</v>
      </c>
      <c r="B16" t="s">
        <v>538</v>
      </c>
      <c r="C16" s="71">
        <v>2582</v>
      </c>
      <c r="D16" s="58" t="s">
        <v>1275</v>
      </c>
      <c r="E16" t="s">
        <v>3188</v>
      </c>
      <c r="F16">
        <v>186354.27</v>
      </c>
      <c r="G16">
        <v>0</v>
      </c>
      <c r="H16">
        <v>198312.81</v>
      </c>
      <c r="J16">
        <v>1519860.78</v>
      </c>
      <c r="K16">
        <v>183975.17</v>
      </c>
      <c r="O16">
        <v>0</v>
      </c>
      <c r="P16">
        <v>38858.01</v>
      </c>
      <c r="Q16">
        <v>919.58</v>
      </c>
      <c r="T16">
        <v>32853.67</v>
      </c>
      <c r="U16">
        <v>2037072.22</v>
      </c>
      <c r="V16">
        <v>63764.46</v>
      </c>
      <c r="W16">
        <v>70070</v>
      </c>
      <c r="Y16">
        <v>134130</v>
      </c>
      <c r="AA16">
        <v>143458</v>
      </c>
      <c r="AD16">
        <v>134491.26</v>
      </c>
      <c r="AE16">
        <v>11215.65</v>
      </c>
      <c r="AH16" s="76">
        <f t="shared" si="1"/>
        <v>384667.07999999996</v>
      </c>
      <c r="AI16" s="31">
        <f t="shared" si="2"/>
        <v>39777.590000000004</v>
      </c>
      <c r="AJ16" s="21">
        <f t="shared" si="3"/>
        <v>344889.48999999993</v>
      </c>
      <c r="AK16" s="15">
        <f t="shared" si="4"/>
        <v>267964.45999999996</v>
      </c>
      <c r="AL16" s="16">
        <f t="shared" si="5"/>
        <v>289164.91000000003</v>
      </c>
      <c r="AM16" s="26">
        <f t="shared" si="6"/>
        <v>-21200.45000000007</v>
      </c>
    </row>
    <row r="17" spans="1:39" x14ac:dyDescent="0.25">
      <c r="A17" t="s">
        <v>536</v>
      </c>
      <c r="B17" t="s">
        <v>538</v>
      </c>
      <c r="C17" s="71">
        <v>1491</v>
      </c>
      <c r="D17" s="58" t="s">
        <v>1276</v>
      </c>
      <c r="E17" t="s">
        <v>3189</v>
      </c>
      <c r="F17">
        <v>180396.53</v>
      </c>
      <c r="G17">
        <v>0</v>
      </c>
      <c r="H17">
        <v>66389.13</v>
      </c>
      <c r="J17">
        <v>172414.86</v>
      </c>
      <c r="K17">
        <v>542389.23</v>
      </c>
      <c r="O17">
        <v>12000</v>
      </c>
      <c r="Q17">
        <v>-197</v>
      </c>
      <c r="T17">
        <v>-1737432.74</v>
      </c>
      <c r="U17">
        <v>2706524.69</v>
      </c>
      <c r="V17">
        <v>0</v>
      </c>
      <c r="Y17">
        <v>115203</v>
      </c>
      <c r="AA17">
        <v>123083</v>
      </c>
      <c r="AD17">
        <v>17658.54</v>
      </c>
      <c r="AE17">
        <v>11003.66</v>
      </c>
      <c r="AH17" s="76">
        <f t="shared" si="1"/>
        <v>246785.66</v>
      </c>
      <c r="AI17" s="31">
        <f t="shared" si="2"/>
        <v>11803</v>
      </c>
      <c r="AJ17" s="21">
        <f t="shared" si="3"/>
        <v>234982.66</v>
      </c>
      <c r="AK17" s="15">
        <f t="shared" si="4"/>
        <v>115203</v>
      </c>
      <c r="AL17" s="16">
        <f t="shared" si="5"/>
        <v>151745.20000000001</v>
      </c>
      <c r="AM17" s="26">
        <f t="shared" si="6"/>
        <v>-36542.200000000012</v>
      </c>
    </row>
    <row r="18" spans="1:39" x14ac:dyDescent="0.25">
      <c r="A18" t="s">
        <v>536</v>
      </c>
      <c r="B18" t="s">
        <v>538</v>
      </c>
      <c r="C18" s="71">
        <v>2154</v>
      </c>
      <c r="D18" s="58" t="s">
        <v>1277</v>
      </c>
      <c r="E18" t="s">
        <v>3190</v>
      </c>
      <c r="F18">
        <v>95944.98</v>
      </c>
      <c r="G18">
        <v>5307.33</v>
      </c>
      <c r="H18">
        <v>261611.35</v>
      </c>
      <c r="J18">
        <v>1892193.19</v>
      </c>
      <c r="K18">
        <v>377184.62</v>
      </c>
      <c r="N18">
        <v>22000</v>
      </c>
      <c r="O18">
        <v>6000</v>
      </c>
      <c r="Q18">
        <v>-284</v>
      </c>
      <c r="R18">
        <v>78150</v>
      </c>
      <c r="T18">
        <v>1710911.45</v>
      </c>
      <c r="U18">
        <v>865508.28</v>
      </c>
      <c r="V18">
        <v>4063.01</v>
      </c>
      <c r="Y18">
        <v>91750</v>
      </c>
      <c r="AA18">
        <v>110345</v>
      </c>
      <c r="AD18">
        <v>28581.14</v>
      </c>
      <c r="AE18">
        <v>13431.13</v>
      </c>
      <c r="AH18" s="76">
        <f t="shared" si="1"/>
        <v>362863.66000000003</v>
      </c>
      <c r="AI18" s="31">
        <f t="shared" si="2"/>
        <v>27716</v>
      </c>
      <c r="AJ18" s="21">
        <f t="shared" si="3"/>
        <v>335147.66000000003</v>
      </c>
      <c r="AK18" s="15">
        <f t="shared" si="4"/>
        <v>95813.01</v>
      </c>
      <c r="AL18" s="16">
        <f t="shared" si="5"/>
        <v>152357.27000000002</v>
      </c>
      <c r="AM18" s="26">
        <f t="shared" si="6"/>
        <v>-56544.260000000024</v>
      </c>
    </row>
    <row r="19" spans="1:39" x14ac:dyDescent="0.25">
      <c r="A19" t="s">
        <v>536</v>
      </c>
      <c r="B19" t="s">
        <v>538</v>
      </c>
      <c r="C19" s="71">
        <v>3909</v>
      </c>
      <c r="D19" s="58" t="s">
        <v>1278</v>
      </c>
      <c r="E19" t="s">
        <v>3191</v>
      </c>
      <c r="F19">
        <v>150996.34</v>
      </c>
      <c r="G19">
        <v>0</v>
      </c>
      <c r="H19">
        <v>57958.75</v>
      </c>
      <c r="J19">
        <v>-9832.9599999999991</v>
      </c>
      <c r="K19">
        <v>52262.42</v>
      </c>
      <c r="O19">
        <v>12000</v>
      </c>
      <c r="Q19">
        <v>858</v>
      </c>
      <c r="R19">
        <v>14400</v>
      </c>
      <c r="T19">
        <v>-2586526.0099999998</v>
      </c>
      <c r="U19">
        <v>2831701.19</v>
      </c>
      <c r="V19">
        <v>25249.29</v>
      </c>
      <c r="Y19">
        <v>124860</v>
      </c>
      <c r="AA19">
        <v>136637</v>
      </c>
      <c r="AD19">
        <v>23358.45</v>
      </c>
      <c r="AE19">
        <v>22652.47</v>
      </c>
      <c r="AH19" s="76">
        <f t="shared" si="1"/>
        <v>208955.09</v>
      </c>
      <c r="AI19" s="31">
        <f t="shared" si="2"/>
        <v>12858</v>
      </c>
      <c r="AJ19" s="21">
        <f t="shared" si="3"/>
        <v>196097.09</v>
      </c>
      <c r="AK19" s="15">
        <f t="shared" si="4"/>
        <v>150109.29</v>
      </c>
      <c r="AL19" s="16">
        <f t="shared" si="5"/>
        <v>182647.92</v>
      </c>
      <c r="AM19" s="26">
        <f t="shared" si="6"/>
        <v>-32538.630000000005</v>
      </c>
    </row>
    <row r="20" spans="1:39" x14ac:dyDescent="0.25">
      <c r="A20" t="s">
        <v>536</v>
      </c>
      <c r="B20" t="s">
        <v>538</v>
      </c>
      <c r="C20" s="71">
        <v>2875</v>
      </c>
      <c r="D20" s="58" t="s">
        <v>1279</v>
      </c>
      <c r="E20" t="s">
        <v>3192</v>
      </c>
      <c r="F20">
        <v>293579.49</v>
      </c>
      <c r="G20">
        <v>0</v>
      </c>
      <c r="H20">
        <v>107430.03</v>
      </c>
      <c r="J20">
        <v>2290637.88</v>
      </c>
      <c r="K20">
        <v>643887.1</v>
      </c>
      <c r="Q20">
        <v>995</v>
      </c>
      <c r="R20">
        <v>78000</v>
      </c>
      <c r="S20">
        <v>-357414.25</v>
      </c>
      <c r="T20">
        <v>-1874082.52</v>
      </c>
      <c r="U20">
        <v>5546813.3099999996</v>
      </c>
      <c r="V20">
        <v>0</v>
      </c>
      <c r="Y20">
        <v>109750</v>
      </c>
      <c r="AA20">
        <v>110306.25</v>
      </c>
      <c r="AD20">
        <v>24900.720000000001</v>
      </c>
      <c r="AE20">
        <v>39320.07</v>
      </c>
      <c r="AH20" s="76">
        <f t="shared" si="1"/>
        <v>401009.52</v>
      </c>
      <c r="AI20" s="31">
        <f t="shared" si="2"/>
        <v>995</v>
      </c>
      <c r="AJ20" s="21">
        <f t="shared" si="3"/>
        <v>400014.52</v>
      </c>
      <c r="AK20" s="15">
        <f t="shared" si="4"/>
        <v>109750</v>
      </c>
      <c r="AL20" s="16">
        <f t="shared" si="5"/>
        <v>174527.04</v>
      </c>
      <c r="AM20" s="26">
        <f t="shared" si="6"/>
        <v>-64777.040000000008</v>
      </c>
    </row>
    <row r="21" spans="1:39" x14ac:dyDescent="0.25">
      <c r="A21" t="s">
        <v>536</v>
      </c>
      <c r="B21" t="s">
        <v>538</v>
      </c>
      <c r="C21" s="71">
        <v>4102</v>
      </c>
      <c r="D21" s="58" t="s">
        <v>1280</v>
      </c>
      <c r="E21" t="s">
        <v>3193</v>
      </c>
      <c r="F21">
        <v>303931.15999999997</v>
      </c>
      <c r="G21">
        <v>0</v>
      </c>
      <c r="H21">
        <v>92728.22</v>
      </c>
      <c r="J21">
        <v>2342070.35</v>
      </c>
      <c r="K21">
        <v>2017010.68</v>
      </c>
      <c r="N21">
        <v>2000</v>
      </c>
      <c r="O21">
        <v>8000</v>
      </c>
      <c r="Q21">
        <v>375</v>
      </c>
      <c r="R21">
        <v>0</v>
      </c>
      <c r="T21">
        <v>3199009.64</v>
      </c>
      <c r="U21">
        <v>1606327.04</v>
      </c>
      <c r="V21">
        <v>29350.65</v>
      </c>
      <c r="Y21">
        <v>239170</v>
      </c>
      <c r="AA21">
        <v>256265</v>
      </c>
      <c r="AD21">
        <v>41411.4</v>
      </c>
      <c r="AE21">
        <v>44348.52</v>
      </c>
      <c r="AH21" s="76">
        <f t="shared" si="1"/>
        <v>396659.38</v>
      </c>
      <c r="AI21" s="31">
        <f t="shared" si="2"/>
        <v>10375</v>
      </c>
      <c r="AJ21" s="21">
        <f t="shared" si="3"/>
        <v>386284.38</v>
      </c>
      <c r="AK21" s="15">
        <f t="shared" si="4"/>
        <v>268520.65000000002</v>
      </c>
      <c r="AL21" s="16">
        <f t="shared" si="5"/>
        <v>342024.92000000004</v>
      </c>
      <c r="AM21" s="26">
        <f t="shared" si="6"/>
        <v>-73504.270000000019</v>
      </c>
    </row>
    <row r="22" spans="1:39" x14ac:dyDescent="0.25">
      <c r="A22" t="s">
        <v>536</v>
      </c>
      <c r="B22" t="s">
        <v>538</v>
      </c>
      <c r="C22" s="71">
        <v>3593</v>
      </c>
      <c r="D22" s="58" t="s">
        <v>1281</v>
      </c>
      <c r="E22" t="s">
        <v>3194</v>
      </c>
      <c r="F22">
        <v>894142.4</v>
      </c>
      <c r="G22">
        <v>0</v>
      </c>
      <c r="H22">
        <v>203781.83</v>
      </c>
      <c r="I22">
        <v>0</v>
      </c>
      <c r="J22">
        <v>1629046.17</v>
      </c>
      <c r="K22">
        <v>567523.97</v>
      </c>
      <c r="O22">
        <v>6000</v>
      </c>
      <c r="Q22">
        <v>418.69</v>
      </c>
      <c r="T22">
        <v>1936258.6</v>
      </c>
      <c r="U22">
        <v>1373222.93</v>
      </c>
      <c r="V22">
        <v>3166.76</v>
      </c>
      <c r="Y22">
        <v>77380</v>
      </c>
      <c r="AA22">
        <v>100513</v>
      </c>
      <c r="AD22">
        <v>16462.61</v>
      </c>
      <c r="AE22">
        <v>18317</v>
      </c>
      <c r="AH22" s="76">
        <f t="shared" si="1"/>
        <v>1097924.23</v>
      </c>
      <c r="AI22" s="31">
        <f t="shared" si="2"/>
        <v>6418.69</v>
      </c>
      <c r="AJ22" s="21">
        <f t="shared" si="3"/>
        <v>1091505.54</v>
      </c>
      <c r="AK22" s="15">
        <f t="shared" si="4"/>
        <v>80546.759999999995</v>
      </c>
      <c r="AL22" s="16">
        <f t="shared" si="5"/>
        <v>135292.60999999999</v>
      </c>
      <c r="AM22" s="26">
        <f t="shared" si="6"/>
        <v>-54745.849999999991</v>
      </c>
    </row>
    <row r="23" spans="1:39" x14ac:dyDescent="0.25">
      <c r="A23" t="s">
        <v>536</v>
      </c>
      <c r="B23" t="s">
        <v>538</v>
      </c>
      <c r="C23" s="71">
        <v>2119</v>
      </c>
      <c r="D23" s="58" t="s">
        <v>1282</v>
      </c>
      <c r="E23" t="s">
        <v>3195</v>
      </c>
      <c r="F23">
        <v>366547.23</v>
      </c>
      <c r="G23">
        <v>0</v>
      </c>
      <c r="H23">
        <v>93817.81</v>
      </c>
      <c r="J23">
        <v>2241445.79</v>
      </c>
      <c r="K23">
        <v>422461.57</v>
      </c>
      <c r="O23">
        <v>6000</v>
      </c>
      <c r="R23">
        <v>39600</v>
      </c>
      <c r="T23">
        <v>2668498.5499999998</v>
      </c>
      <c r="U23">
        <v>466379.49</v>
      </c>
      <c r="V23">
        <v>5261</v>
      </c>
      <c r="Y23">
        <v>97290</v>
      </c>
      <c r="AA23">
        <v>103290</v>
      </c>
      <c r="AD23">
        <v>32633.68</v>
      </c>
      <c r="AE23">
        <v>22832.959999999999</v>
      </c>
      <c r="AH23" s="76">
        <f t="shared" si="1"/>
        <v>460365.04</v>
      </c>
      <c r="AI23" s="31">
        <f t="shared" si="2"/>
        <v>6000</v>
      </c>
      <c r="AJ23" s="21">
        <f t="shared" si="3"/>
        <v>454365.04</v>
      </c>
      <c r="AK23" s="15">
        <f t="shared" si="4"/>
        <v>102551</v>
      </c>
      <c r="AL23" s="16">
        <f t="shared" si="5"/>
        <v>158756.63999999998</v>
      </c>
      <c r="AM23" s="26">
        <f t="shared" si="6"/>
        <v>-56205.639999999985</v>
      </c>
    </row>
    <row r="24" spans="1:39" x14ac:dyDescent="0.25">
      <c r="A24" t="s">
        <v>536</v>
      </c>
      <c r="B24" t="s">
        <v>538</v>
      </c>
      <c r="C24" s="71">
        <v>2646</v>
      </c>
      <c r="D24" s="58" t="s">
        <v>1283</v>
      </c>
      <c r="E24" t="s">
        <v>3196</v>
      </c>
      <c r="F24">
        <v>273391.05</v>
      </c>
      <c r="G24">
        <v>28542.6</v>
      </c>
      <c r="H24">
        <v>136937</v>
      </c>
      <c r="J24">
        <v>207027.84</v>
      </c>
      <c r="K24">
        <v>275550.17</v>
      </c>
      <c r="N24">
        <v>50000</v>
      </c>
      <c r="O24">
        <v>11000</v>
      </c>
      <c r="Q24">
        <v>0</v>
      </c>
      <c r="R24">
        <v>16700</v>
      </c>
      <c r="T24">
        <v>-862542.75</v>
      </c>
      <c r="U24">
        <v>1804328.64</v>
      </c>
      <c r="V24">
        <v>-26541.1</v>
      </c>
      <c r="Y24">
        <v>97290</v>
      </c>
      <c r="AA24">
        <v>27723</v>
      </c>
      <c r="AD24">
        <v>24297.040000000001</v>
      </c>
      <c r="AE24">
        <v>18116.09</v>
      </c>
      <c r="AH24" s="76">
        <f t="shared" si="1"/>
        <v>438870.64999999997</v>
      </c>
      <c r="AI24" s="31">
        <f t="shared" si="2"/>
        <v>61000</v>
      </c>
      <c r="AJ24" s="21">
        <f t="shared" si="3"/>
        <v>377870.64999999997</v>
      </c>
      <c r="AK24" s="15">
        <f t="shared" si="4"/>
        <v>70748.899999999994</v>
      </c>
      <c r="AL24" s="16">
        <f t="shared" si="5"/>
        <v>70136.13</v>
      </c>
      <c r="AM24" s="26">
        <f t="shared" si="6"/>
        <v>612.76999999998952</v>
      </c>
    </row>
    <row r="25" spans="1:39" x14ac:dyDescent="0.25">
      <c r="A25" t="s">
        <v>536</v>
      </c>
      <c r="B25" t="s">
        <v>538</v>
      </c>
      <c r="C25" s="71">
        <v>6232</v>
      </c>
      <c r="D25" s="58" t="s">
        <v>1284</v>
      </c>
      <c r="E25" t="s">
        <v>3197</v>
      </c>
      <c r="F25">
        <v>202902.07</v>
      </c>
      <c r="G25">
        <v>0</v>
      </c>
      <c r="H25">
        <v>271268.23</v>
      </c>
      <c r="J25">
        <v>359354.98</v>
      </c>
      <c r="K25">
        <v>241606.28</v>
      </c>
      <c r="N25">
        <v>3000</v>
      </c>
      <c r="O25">
        <v>5500</v>
      </c>
      <c r="P25">
        <v>0</v>
      </c>
      <c r="R25">
        <v>5160</v>
      </c>
      <c r="T25">
        <v>-636412.84</v>
      </c>
      <c r="U25">
        <v>1601555.91</v>
      </c>
      <c r="V25">
        <v>7200</v>
      </c>
      <c r="W25">
        <v>88750</v>
      </c>
      <c r="X25">
        <v>350.73</v>
      </c>
      <c r="Y25">
        <v>141620</v>
      </c>
      <c r="AA25">
        <v>164108</v>
      </c>
      <c r="AD25">
        <v>29858.85</v>
      </c>
      <c r="AE25">
        <v>5338.39</v>
      </c>
      <c r="AH25" s="76">
        <f t="shared" si="1"/>
        <v>474170.3</v>
      </c>
      <c r="AI25" s="31">
        <f t="shared" si="2"/>
        <v>8500</v>
      </c>
      <c r="AJ25" s="21">
        <f t="shared" si="3"/>
        <v>465670.3</v>
      </c>
      <c r="AK25" s="15">
        <f t="shared" si="4"/>
        <v>237920.72999999998</v>
      </c>
      <c r="AL25" s="16">
        <f t="shared" si="5"/>
        <v>199305.24000000002</v>
      </c>
      <c r="AM25" s="26">
        <f t="shared" si="6"/>
        <v>38615.489999999962</v>
      </c>
    </row>
    <row r="26" spans="1:39" x14ac:dyDescent="0.25">
      <c r="A26" t="s">
        <v>536</v>
      </c>
      <c r="B26" t="s">
        <v>538</v>
      </c>
      <c r="C26" s="71">
        <v>5126</v>
      </c>
      <c r="D26" s="58" t="s">
        <v>1285</v>
      </c>
      <c r="E26" t="s">
        <v>3198</v>
      </c>
      <c r="F26">
        <v>55453.84</v>
      </c>
      <c r="G26">
        <v>0</v>
      </c>
      <c r="H26">
        <v>129723.82</v>
      </c>
      <c r="J26">
        <v>42444.52</v>
      </c>
      <c r="K26">
        <v>360876.72</v>
      </c>
      <c r="N26">
        <v>2500</v>
      </c>
      <c r="O26">
        <v>6000</v>
      </c>
      <c r="P26">
        <v>1000</v>
      </c>
      <c r="Q26">
        <v>55.5</v>
      </c>
      <c r="R26">
        <v>13000</v>
      </c>
      <c r="T26">
        <v>-682558.82</v>
      </c>
      <c r="U26">
        <v>1188537.31</v>
      </c>
      <c r="V26">
        <v>11262.23</v>
      </c>
      <c r="W26">
        <v>74000</v>
      </c>
      <c r="X26">
        <v>264.12</v>
      </c>
      <c r="Y26">
        <v>101080</v>
      </c>
      <c r="AA26">
        <v>123011</v>
      </c>
      <c r="AD26">
        <v>27963.200000000001</v>
      </c>
      <c r="AE26">
        <v>5649.24</v>
      </c>
      <c r="AH26" s="76">
        <f t="shared" si="1"/>
        <v>185177.66</v>
      </c>
      <c r="AI26" s="31">
        <f t="shared" si="2"/>
        <v>9555.5</v>
      </c>
      <c r="AJ26" s="21">
        <f t="shared" si="3"/>
        <v>175622.16</v>
      </c>
      <c r="AK26" s="15">
        <f t="shared" si="4"/>
        <v>186606.34999999998</v>
      </c>
      <c r="AL26" s="16">
        <f t="shared" si="5"/>
        <v>156623.44</v>
      </c>
      <c r="AM26" s="26">
        <f t="shared" si="6"/>
        <v>29982.909999999974</v>
      </c>
    </row>
    <row r="27" spans="1:39" x14ac:dyDescent="0.25">
      <c r="A27" t="s">
        <v>536</v>
      </c>
      <c r="B27" t="s">
        <v>538</v>
      </c>
      <c r="C27" s="71">
        <v>2780</v>
      </c>
      <c r="D27" s="58" t="s">
        <v>1286</v>
      </c>
      <c r="E27" t="s">
        <v>3302</v>
      </c>
      <c r="F27">
        <v>177321.39</v>
      </c>
      <c r="G27">
        <v>0</v>
      </c>
      <c r="H27">
        <v>36328</v>
      </c>
      <c r="J27">
        <v>669049.48</v>
      </c>
      <c r="K27">
        <v>351351.86</v>
      </c>
      <c r="O27">
        <v>6000</v>
      </c>
      <c r="Q27">
        <v>275</v>
      </c>
      <c r="T27">
        <v>-2121661.7000000002</v>
      </c>
      <c r="U27">
        <v>3378480.39</v>
      </c>
      <c r="V27">
        <v>0</v>
      </c>
      <c r="Y27">
        <v>97090</v>
      </c>
      <c r="AA27">
        <v>97365</v>
      </c>
      <c r="AD27">
        <v>16703.009999999998</v>
      </c>
      <c r="AE27">
        <v>12064.95</v>
      </c>
      <c r="AH27" s="76">
        <f t="shared" si="1"/>
        <v>213649.39</v>
      </c>
      <c r="AI27" s="31">
        <f t="shared" si="2"/>
        <v>6275</v>
      </c>
      <c r="AJ27" s="21">
        <f t="shared" si="3"/>
        <v>207374.39</v>
      </c>
      <c r="AK27" s="15">
        <f t="shared" si="4"/>
        <v>97090</v>
      </c>
      <c r="AL27" s="16">
        <f t="shared" si="5"/>
        <v>126132.95999999999</v>
      </c>
      <c r="AM27" s="26">
        <f t="shared" si="6"/>
        <v>-29042.959999999992</v>
      </c>
    </row>
    <row r="28" spans="1:39" x14ac:dyDescent="0.25">
      <c r="A28" t="s">
        <v>536</v>
      </c>
      <c r="B28" t="s">
        <v>538</v>
      </c>
      <c r="C28" s="71">
        <v>2904</v>
      </c>
      <c r="D28" s="58" t="s">
        <v>1287</v>
      </c>
      <c r="E28" t="s">
        <v>3305</v>
      </c>
      <c r="F28">
        <v>198436.24</v>
      </c>
      <c r="G28">
        <v>19000</v>
      </c>
      <c r="H28">
        <v>120982.76</v>
      </c>
      <c r="J28">
        <v>3271557.1200000001</v>
      </c>
      <c r="K28">
        <v>402700.18</v>
      </c>
      <c r="O28">
        <v>12720</v>
      </c>
      <c r="Q28">
        <v>1468</v>
      </c>
      <c r="T28">
        <v>-520926.34</v>
      </c>
      <c r="U28">
        <v>4652638.84</v>
      </c>
      <c r="V28">
        <v>0</v>
      </c>
      <c r="X28">
        <v>498.53</v>
      </c>
      <c r="Y28">
        <v>54340</v>
      </c>
      <c r="AA28">
        <v>81776</v>
      </c>
      <c r="AD28">
        <v>88311.12</v>
      </c>
      <c r="AE28">
        <v>17975.61</v>
      </c>
      <c r="AH28" s="76">
        <f t="shared" si="1"/>
        <v>338419</v>
      </c>
      <c r="AI28" s="31">
        <f t="shared" si="2"/>
        <v>14188</v>
      </c>
      <c r="AJ28" s="21">
        <f t="shared" si="3"/>
        <v>324231</v>
      </c>
      <c r="AK28" s="15">
        <f t="shared" si="4"/>
        <v>54838.53</v>
      </c>
      <c r="AL28" s="16">
        <f t="shared" si="5"/>
        <v>188062.72999999998</v>
      </c>
      <c r="AM28" s="26">
        <f t="shared" si="6"/>
        <v>-133224.19999999998</v>
      </c>
    </row>
    <row r="29" spans="1:39" x14ac:dyDescent="0.25">
      <c r="A29" t="s">
        <v>541</v>
      </c>
      <c r="B29" t="s">
        <v>542</v>
      </c>
      <c r="C29" s="71">
        <v>3964</v>
      </c>
      <c r="D29" s="58" t="s">
        <v>1288</v>
      </c>
      <c r="E29" t="s">
        <v>3199</v>
      </c>
      <c r="F29">
        <v>990072.36</v>
      </c>
      <c r="G29">
        <v>0</v>
      </c>
      <c r="H29">
        <v>34113.910000000003</v>
      </c>
      <c r="J29">
        <v>2023555.49</v>
      </c>
      <c r="K29">
        <v>248679.14</v>
      </c>
      <c r="Q29">
        <v>996</v>
      </c>
      <c r="T29">
        <v>-1354880.5</v>
      </c>
      <c r="U29">
        <v>3908830.71</v>
      </c>
      <c r="V29">
        <v>31047.32</v>
      </c>
      <c r="W29">
        <v>800000</v>
      </c>
      <c r="Y29">
        <v>160440</v>
      </c>
      <c r="Z29">
        <v>25872</v>
      </c>
      <c r="AA29">
        <v>181346</v>
      </c>
      <c r="AD29">
        <v>49662.42</v>
      </c>
      <c r="AE29">
        <v>20826.21</v>
      </c>
      <c r="AH29" s="76">
        <f t="shared" si="1"/>
        <v>1024186.27</v>
      </c>
      <c r="AI29" s="31">
        <f t="shared" si="2"/>
        <v>996</v>
      </c>
      <c r="AJ29" s="21">
        <f t="shared" si="3"/>
        <v>1023190.27</v>
      </c>
      <c r="AK29" s="15">
        <f t="shared" si="4"/>
        <v>1017359.32</v>
      </c>
      <c r="AL29" s="16">
        <f t="shared" si="5"/>
        <v>251834.62999999998</v>
      </c>
      <c r="AM29" s="26">
        <f t="shared" si="6"/>
        <v>765524.69</v>
      </c>
    </row>
    <row r="30" spans="1:39" x14ac:dyDescent="0.25">
      <c r="A30" t="s">
        <v>541</v>
      </c>
      <c r="B30" t="s">
        <v>542</v>
      </c>
      <c r="C30" s="71">
        <v>5112</v>
      </c>
      <c r="D30" s="58" t="s">
        <v>1289</v>
      </c>
      <c r="E30" t="s">
        <v>3200</v>
      </c>
      <c r="F30">
        <v>618427.30000000005</v>
      </c>
      <c r="G30">
        <v>0</v>
      </c>
      <c r="H30">
        <v>242659.05</v>
      </c>
      <c r="J30">
        <v>757056</v>
      </c>
      <c r="K30">
        <v>527913</v>
      </c>
      <c r="Q30">
        <v>-164.4</v>
      </c>
      <c r="T30">
        <v>-2394041.27</v>
      </c>
      <c r="U30">
        <v>4779390.07</v>
      </c>
      <c r="V30">
        <v>52034.86</v>
      </c>
      <c r="Y30">
        <v>160440</v>
      </c>
      <c r="AA30">
        <v>14366</v>
      </c>
      <c r="AD30">
        <v>241941.91</v>
      </c>
      <c r="AE30">
        <v>12956</v>
      </c>
      <c r="AH30" s="76">
        <f t="shared" si="1"/>
        <v>861086.35000000009</v>
      </c>
      <c r="AI30" s="31">
        <f t="shared" si="2"/>
        <v>-164.4</v>
      </c>
      <c r="AJ30" s="21">
        <f t="shared" si="3"/>
        <v>861250.75000000012</v>
      </c>
      <c r="AK30" s="15">
        <f t="shared" si="4"/>
        <v>212474.86</v>
      </c>
      <c r="AL30" s="16">
        <f t="shared" si="5"/>
        <v>269263.91000000003</v>
      </c>
      <c r="AM30" s="26">
        <f t="shared" si="6"/>
        <v>-56789.050000000047</v>
      </c>
    </row>
    <row r="31" spans="1:39" x14ac:dyDescent="0.25">
      <c r="A31" t="s">
        <v>541</v>
      </c>
      <c r="B31" t="s">
        <v>542</v>
      </c>
      <c r="C31" s="71">
        <v>2863</v>
      </c>
      <c r="D31" s="58" t="s">
        <v>1290</v>
      </c>
      <c r="E31" t="s">
        <v>3201</v>
      </c>
      <c r="F31">
        <v>182234.19</v>
      </c>
      <c r="G31">
        <v>0</v>
      </c>
      <c r="H31">
        <v>40548.480000000003</v>
      </c>
      <c r="K31">
        <v>320214.46999999997</v>
      </c>
      <c r="Q31">
        <v>158</v>
      </c>
      <c r="T31">
        <v>-1133119.0900000001</v>
      </c>
      <c r="U31">
        <v>1728640.99</v>
      </c>
      <c r="V31">
        <v>21903</v>
      </c>
      <c r="Y31">
        <v>123000</v>
      </c>
      <c r="AA31">
        <v>138691</v>
      </c>
      <c r="AD31">
        <v>30356.69</v>
      </c>
      <c r="AE31">
        <v>9338.07</v>
      </c>
      <c r="AH31" s="76">
        <f t="shared" si="1"/>
        <v>222782.67</v>
      </c>
      <c r="AI31" s="31">
        <f t="shared" si="2"/>
        <v>158</v>
      </c>
      <c r="AJ31" s="21">
        <f t="shared" si="3"/>
        <v>222624.67</v>
      </c>
      <c r="AK31" s="15">
        <f t="shared" si="4"/>
        <v>144903</v>
      </c>
      <c r="AL31" s="16">
        <f t="shared" si="5"/>
        <v>178385.76</v>
      </c>
      <c r="AM31" s="26">
        <f t="shared" si="6"/>
        <v>-33482.760000000009</v>
      </c>
    </row>
    <row r="32" spans="1:39" x14ac:dyDescent="0.25">
      <c r="A32" t="s">
        <v>541</v>
      </c>
      <c r="B32" t="s">
        <v>542</v>
      </c>
      <c r="C32" s="71">
        <v>3378</v>
      </c>
      <c r="D32" s="58" t="s">
        <v>1291</v>
      </c>
      <c r="E32" t="s">
        <v>3202</v>
      </c>
      <c r="F32">
        <v>121608.16</v>
      </c>
      <c r="G32">
        <v>54375</v>
      </c>
      <c r="H32">
        <v>73902.62</v>
      </c>
      <c r="J32">
        <v>3250767.44</v>
      </c>
      <c r="K32">
        <v>196932.63</v>
      </c>
      <c r="Q32">
        <v>-512</v>
      </c>
      <c r="T32">
        <v>1389856.8</v>
      </c>
      <c r="U32">
        <v>2399403.2599999998</v>
      </c>
      <c r="V32">
        <v>19712</v>
      </c>
      <c r="Y32">
        <v>123000</v>
      </c>
      <c r="AA32">
        <v>10302</v>
      </c>
      <c r="AC32">
        <v>3136</v>
      </c>
      <c r="AD32">
        <v>56716</v>
      </c>
      <c r="AE32">
        <v>14500.21</v>
      </c>
      <c r="AH32" s="76">
        <f t="shared" si="1"/>
        <v>249885.78</v>
      </c>
      <c r="AI32" s="31">
        <f t="shared" si="2"/>
        <v>-512</v>
      </c>
      <c r="AJ32" s="21">
        <f t="shared" si="3"/>
        <v>250397.78</v>
      </c>
      <c r="AK32" s="15">
        <f t="shared" si="4"/>
        <v>142712</v>
      </c>
      <c r="AL32" s="16">
        <f t="shared" si="5"/>
        <v>84654.209999999992</v>
      </c>
      <c r="AM32" s="26">
        <f t="shared" si="6"/>
        <v>58057.790000000008</v>
      </c>
    </row>
    <row r="33" spans="1:39" x14ac:dyDescent="0.25">
      <c r="A33" t="s">
        <v>541</v>
      </c>
      <c r="B33" t="s">
        <v>542</v>
      </c>
      <c r="C33" s="71">
        <v>3946</v>
      </c>
      <c r="D33" s="58" t="s">
        <v>1292</v>
      </c>
      <c r="E33" t="s">
        <v>3203</v>
      </c>
      <c r="F33">
        <v>530775.98</v>
      </c>
      <c r="G33">
        <v>0</v>
      </c>
      <c r="H33">
        <v>41973.760000000002</v>
      </c>
      <c r="J33">
        <v>11167361.66</v>
      </c>
      <c r="K33">
        <v>3393308.18</v>
      </c>
      <c r="Q33">
        <v>-373.45</v>
      </c>
      <c r="T33">
        <v>12405553.73</v>
      </c>
      <c r="U33">
        <v>2787489.35</v>
      </c>
      <c r="V33">
        <v>63611.03</v>
      </c>
      <c r="Y33">
        <v>136650</v>
      </c>
      <c r="AA33">
        <v>163516</v>
      </c>
      <c r="AD33">
        <v>39408.65</v>
      </c>
      <c r="AE33">
        <v>15756.43</v>
      </c>
      <c r="AH33" s="76">
        <f t="shared" si="1"/>
        <v>572749.74</v>
      </c>
      <c r="AI33" s="31">
        <f t="shared" si="2"/>
        <v>-373.45</v>
      </c>
      <c r="AJ33" s="21">
        <f t="shared" si="3"/>
        <v>573123.18999999994</v>
      </c>
      <c r="AK33" s="15">
        <f t="shared" si="4"/>
        <v>200261.03</v>
      </c>
      <c r="AL33" s="16">
        <f t="shared" si="5"/>
        <v>218681.08</v>
      </c>
      <c r="AM33" s="26">
        <f t="shared" si="6"/>
        <v>-18420.049999999988</v>
      </c>
    </row>
    <row r="34" spans="1:39" x14ac:dyDescent="0.25">
      <c r="A34" t="s">
        <v>541</v>
      </c>
      <c r="B34" t="s">
        <v>542</v>
      </c>
      <c r="C34" s="71">
        <v>4332</v>
      </c>
      <c r="D34" s="58" t="s">
        <v>1293</v>
      </c>
      <c r="E34" t="s">
        <v>3204</v>
      </c>
      <c r="F34">
        <v>292164.73</v>
      </c>
      <c r="G34">
        <v>0</v>
      </c>
      <c r="H34">
        <v>38271.08</v>
      </c>
      <c r="J34">
        <v>767535.71</v>
      </c>
      <c r="K34">
        <v>367016.38</v>
      </c>
      <c r="Q34">
        <v>62516.77</v>
      </c>
      <c r="T34">
        <v>-594954.54</v>
      </c>
      <c r="U34">
        <v>2109112.34</v>
      </c>
      <c r="V34">
        <v>45968.31</v>
      </c>
      <c r="AA34">
        <v>10793</v>
      </c>
      <c r="AD34">
        <v>55077.5</v>
      </c>
      <c r="AE34">
        <v>11884.48</v>
      </c>
      <c r="AG34">
        <v>50000</v>
      </c>
      <c r="AH34" s="76">
        <f t="shared" si="1"/>
        <v>330435.81</v>
      </c>
      <c r="AI34" s="31">
        <f t="shared" si="2"/>
        <v>62516.77</v>
      </c>
      <c r="AJ34" s="21">
        <f t="shared" si="3"/>
        <v>267919.03999999998</v>
      </c>
      <c r="AK34" s="15">
        <f t="shared" si="4"/>
        <v>45968.31</v>
      </c>
      <c r="AL34" s="16">
        <f t="shared" si="5"/>
        <v>127754.98</v>
      </c>
      <c r="AM34" s="26">
        <f t="shared" si="6"/>
        <v>-81786.67</v>
      </c>
    </row>
    <row r="35" spans="1:39" x14ac:dyDescent="0.25">
      <c r="A35" t="s">
        <v>541</v>
      </c>
      <c r="B35" t="s">
        <v>542</v>
      </c>
      <c r="C35" s="71">
        <v>2103</v>
      </c>
      <c r="D35" s="58" t="s">
        <v>1294</v>
      </c>
      <c r="E35" t="s">
        <v>3205</v>
      </c>
      <c r="F35">
        <v>71880.92</v>
      </c>
      <c r="G35">
        <v>0</v>
      </c>
      <c r="H35">
        <v>70029.45</v>
      </c>
      <c r="J35">
        <v>2012941.45</v>
      </c>
      <c r="K35">
        <v>258733.4</v>
      </c>
      <c r="Q35">
        <v>4147</v>
      </c>
      <c r="S35">
        <v>-87503.82</v>
      </c>
      <c r="T35">
        <v>556738.74</v>
      </c>
      <c r="U35">
        <v>2003005.18</v>
      </c>
      <c r="V35">
        <v>0</v>
      </c>
      <c r="Y35">
        <v>136650</v>
      </c>
      <c r="AA35">
        <v>25100</v>
      </c>
      <c r="AC35">
        <v>3456</v>
      </c>
      <c r="AD35">
        <v>3538.03</v>
      </c>
      <c r="AE35">
        <v>8457.85</v>
      </c>
      <c r="AH35" s="76">
        <f t="shared" si="1"/>
        <v>141910.37</v>
      </c>
      <c r="AI35" s="31">
        <f t="shared" si="2"/>
        <v>4147</v>
      </c>
      <c r="AJ35" s="21">
        <f t="shared" si="3"/>
        <v>137763.37</v>
      </c>
      <c r="AK35" s="15">
        <f t="shared" si="4"/>
        <v>136650</v>
      </c>
      <c r="AL35" s="16">
        <f t="shared" si="5"/>
        <v>40551.879999999997</v>
      </c>
      <c r="AM35" s="26">
        <f t="shared" si="6"/>
        <v>96098.12</v>
      </c>
    </row>
    <row r="36" spans="1:39" x14ac:dyDescent="0.25">
      <c r="A36" t="s">
        <v>541</v>
      </c>
      <c r="B36" t="s">
        <v>542</v>
      </c>
      <c r="C36" s="71">
        <v>2710</v>
      </c>
      <c r="D36" s="58" t="s">
        <v>1295</v>
      </c>
      <c r="E36" t="s">
        <v>3206</v>
      </c>
      <c r="F36">
        <v>758155.47</v>
      </c>
      <c r="G36">
        <v>0</v>
      </c>
      <c r="H36">
        <v>10607.42</v>
      </c>
      <c r="J36">
        <v>1186206.18</v>
      </c>
      <c r="K36">
        <v>81367.56</v>
      </c>
      <c r="Q36">
        <v>512</v>
      </c>
      <c r="T36">
        <v>-290153.67</v>
      </c>
      <c r="U36">
        <v>2351026.71</v>
      </c>
      <c r="V36">
        <v>32838.839999999997</v>
      </c>
      <c r="AA36">
        <v>10230</v>
      </c>
      <c r="AD36">
        <v>25463.54</v>
      </c>
      <c r="AE36">
        <v>5643.71</v>
      </c>
      <c r="AH36" s="76">
        <f t="shared" si="1"/>
        <v>768762.89</v>
      </c>
      <c r="AI36" s="31">
        <f t="shared" si="2"/>
        <v>512</v>
      </c>
      <c r="AJ36" s="21">
        <f t="shared" si="3"/>
        <v>768250.89</v>
      </c>
      <c r="AK36" s="15">
        <f t="shared" si="4"/>
        <v>32838.839999999997</v>
      </c>
      <c r="AL36" s="16">
        <f t="shared" si="5"/>
        <v>41337.25</v>
      </c>
      <c r="AM36" s="26">
        <f t="shared" si="6"/>
        <v>-8498.4100000000035</v>
      </c>
    </row>
    <row r="37" spans="1:39" x14ac:dyDescent="0.25">
      <c r="A37" t="s">
        <v>541</v>
      </c>
      <c r="B37" t="s">
        <v>542</v>
      </c>
      <c r="C37" s="71">
        <v>2476</v>
      </c>
      <c r="D37" s="58" t="s">
        <v>1296</v>
      </c>
      <c r="E37" t="s">
        <v>3207</v>
      </c>
      <c r="F37">
        <v>107621.85</v>
      </c>
      <c r="G37">
        <v>0</v>
      </c>
      <c r="H37">
        <v>174598.47</v>
      </c>
      <c r="J37">
        <v>1540201.95</v>
      </c>
      <c r="K37">
        <v>-16272.85</v>
      </c>
      <c r="Q37">
        <v>46454.93</v>
      </c>
      <c r="U37">
        <v>1764728.36</v>
      </c>
      <c r="V37">
        <v>0</v>
      </c>
      <c r="Z37">
        <v>90740</v>
      </c>
      <c r="AA37">
        <v>29914</v>
      </c>
      <c r="AD37">
        <v>27952.87</v>
      </c>
      <c r="AE37">
        <v>8327</v>
      </c>
      <c r="AH37" s="76">
        <f t="shared" si="1"/>
        <v>282220.32</v>
      </c>
      <c r="AI37" s="31">
        <f t="shared" si="2"/>
        <v>46454.93</v>
      </c>
      <c r="AJ37" s="21">
        <f t="shared" si="3"/>
        <v>235765.39</v>
      </c>
      <c r="AK37" s="15">
        <f t="shared" si="4"/>
        <v>90740</v>
      </c>
      <c r="AL37" s="16">
        <f t="shared" si="5"/>
        <v>66193.87</v>
      </c>
      <c r="AM37" s="26">
        <f t="shared" si="6"/>
        <v>24546.130000000005</v>
      </c>
    </row>
    <row r="38" spans="1:39" x14ac:dyDescent="0.25">
      <c r="A38" t="s">
        <v>545</v>
      </c>
      <c r="B38" t="s">
        <v>546</v>
      </c>
      <c r="C38" s="71">
        <v>3590</v>
      </c>
      <c r="D38" s="58" t="s">
        <v>1297</v>
      </c>
      <c r="E38" t="s">
        <v>3208</v>
      </c>
      <c r="F38">
        <v>493651.41</v>
      </c>
      <c r="G38">
        <v>0</v>
      </c>
      <c r="H38">
        <v>122093.31</v>
      </c>
      <c r="J38">
        <v>3</v>
      </c>
      <c r="K38">
        <v>-118822.83</v>
      </c>
      <c r="Q38">
        <v>488</v>
      </c>
      <c r="T38">
        <v>-708023.7</v>
      </c>
      <c r="U38">
        <v>1153430.04</v>
      </c>
      <c r="V38">
        <v>85677.119999999995</v>
      </c>
      <c r="Y38">
        <v>102130</v>
      </c>
      <c r="Z38">
        <v>17400</v>
      </c>
      <c r="AA38">
        <v>121605</v>
      </c>
      <c r="AD38">
        <v>19969.560000000001</v>
      </c>
      <c r="AE38">
        <v>1802.01</v>
      </c>
      <c r="AH38" s="76">
        <f t="shared" si="1"/>
        <v>615744.72</v>
      </c>
      <c r="AI38" s="31">
        <f t="shared" si="2"/>
        <v>488</v>
      </c>
      <c r="AJ38" s="21">
        <f t="shared" si="3"/>
        <v>615256.72</v>
      </c>
      <c r="AK38" s="15">
        <f t="shared" si="4"/>
        <v>205207.12</v>
      </c>
      <c r="AL38" s="16">
        <f t="shared" si="5"/>
        <v>143376.57</v>
      </c>
      <c r="AM38" s="26">
        <f t="shared" si="6"/>
        <v>61830.549999999988</v>
      </c>
    </row>
    <row r="39" spans="1:39" x14ac:dyDescent="0.25">
      <c r="A39" t="s">
        <v>545</v>
      </c>
      <c r="B39" t="s">
        <v>546</v>
      </c>
      <c r="C39" s="71">
        <v>4275</v>
      </c>
      <c r="D39" s="58" t="s">
        <v>1298</v>
      </c>
      <c r="E39" t="s">
        <v>3209</v>
      </c>
      <c r="F39">
        <v>756727.51</v>
      </c>
      <c r="G39">
        <v>0</v>
      </c>
      <c r="H39">
        <v>396559.52</v>
      </c>
      <c r="J39">
        <v>-501673.07</v>
      </c>
      <c r="K39">
        <v>35907.85</v>
      </c>
      <c r="O39">
        <v>0</v>
      </c>
      <c r="Q39">
        <v>120</v>
      </c>
      <c r="T39">
        <v>-2175883.5</v>
      </c>
      <c r="U39">
        <v>2737074.7</v>
      </c>
      <c r="V39">
        <v>91241.56</v>
      </c>
      <c r="W39">
        <v>50000</v>
      </c>
      <c r="Y39">
        <v>102650</v>
      </c>
      <c r="Z39">
        <v>32600</v>
      </c>
      <c r="AA39">
        <v>112777</v>
      </c>
      <c r="AD39">
        <v>28017.52</v>
      </c>
      <c r="AE39">
        <v>7886.43</v>
      </c>
      <c r="AH39" s="76">
        <f t="shared" si="1"/>
        <v>1153287.03</v>
      </c>
      <c r="AI39" s="31">
        <f t="shared" si="2"/>
        <v>120</v>
      </c>
      <c r="AJ39" s="21">
        <f t="shared" si="3"/>
        <v>1153167.03</v>
      </c>
      <c r="AK39" s="15">
        <f t="shared" si="4"/>
        <v>276491.56</v>
      </c>
      <c r="AL39" s="16">
        <f t="shared" si="5"/>
        <v>148680.94999999998</v>
      </c>
      <c r="AM39" s="26">
        <f t="shared" si="6"/>
        <v>127810.61000000002</v>
      </c>
    </row>
    <row r="40" spans="1:39" x14ac:dyDescent="0.25">
      <c r="A40" t="s">
        <v>545</v>
      </c>
      <c r="B40" t="s">
        <v>546</v>
      </c>
      <c r="C40" s="71">
        <v>1050</v>
      </c>
      <c r="D40" s="58" t="s">
        <v>1299</v>
      </c>
      <c r="E40" t="s">
        <v>3210</v>
      </c>
      <c r="F40">
        <v>625804.93999999994</v>
      </c>
      <c r="G40">
        <v>0</v>
      </c>
      <c r="H40">
        <v>144752.49</v>
      </c>
      <c r="J40">
        <v>32966.11</v>
      </c>
      <c r="K40">
        <v>56119.15</v>
      </c>
      <c r="O40">
        <v>4500</v>
      </c>
      <c r="Q40">
        <v>0</v>
      </c>
      <c r="T40">
        <v>-827398.53</v>
      </c>
      <c r="U40">
        <v>1656318.18</v>
      </c>
      <c r="V40">
        <v>57593.11</v>
      </c>
      <c r="Y40">
        <v>108980</v>
      </c>
      <c r="Z40">
        <v>8400</v>
      </c>
      <c r="AA40">
        <v>124658</v>
      </c>
      <c r="AD40">
        <v>10497.35</v>
      </c>
      <c r="AE40">
        <v>9544.7199999999993</v>
      </c>
      <c r="AH40" s="76">
        <f t="shared" si="1"/>
        <v>770557.42999999993</v>
      </c>
      <c r="AI40" s="31">
        <f t="shared" si="2"/>
        <v>4500</v>
      </c>
      <c r="AJ40" s="21">
        <f t="shared" si="3"/>
        <v>766057.42999999993</v>
      </c>
      <c r="AK40" s="15">
        <f t="shared" si="4"/>
        <v>174973.11</v>
      </c>
      <c r="AL40" s="16">
        <f t="shared" si="5"/>
        <v>144700.07</v>
      </c>
      <c r="AM40" s="26">
        <f t="shared" si="6"/>
        <v>30273.039999999979</v>
      </c>
    </row>
    <row r="41" spans="1:39" x14ac:dyDescent="0.25">
      <c r="A41" t="s">
        <v>545</v>
      </c>
      <c r="B41" t="s">
        <v>546</v>
      </c>
      <c r="C41" s="71">
        <v>2081</v>
      </c>
      <c r="D41" s="58" t="s">
        <v>1300</v>
      </c>
      <c r="E41" t="s">
        <v>3211</v>
      </c>
      <c r="F41">
        <v>568430.76</v>
      </c>
      <c r="G41">
        <v>0</v>
      </c>
      <c r="H41">
        <v>61861.54</v>
      </c>
      <c r="J41">
        <v>74434.92</v>
      </c>
      <c r="K41">
        <v>-90558.26</v>
      </c>
      <c r="O41">
        <v>10000</v>
      </c>
      <c r="Q41">
        <v>1066.75</v>
      </c>
      <c r="T41">
        <v>-595892.31000000006</v>
      </c>
      <c r="U41">
        <v>1118559.83</v>
      </c>
      <c r="V41">
        <v>97931.49</v>
      </c>
      <c r="Y41">
        <v>90100</v>
      </c>
      <c r="Z41">
        <v>20700</v>
      </c>
      <c r="AA41">
        <v>130550</v>
      </c>
      <c r="AD41">
        <v>17268.490000000002</v>
      </c>
      <c r="AE41">
        <v>2288.31</v>
      </c>
      <c r="AH41" s="76">
        <f t="shared" si="1"/>
        <v>630292.30000000005</v>
      </c>
      <c r="AI41" s="31">
        <f t="shared" si="2"/>
        <v>11066.75</v>
      </c>
      <c r="AJ41" s="21">
        <f t="shared" si="3"/>
        <v>619225.55000000005</v>
      </c>
      <c r="AK41" s="15">
        <f t="shared" si="4"/>
        <v>208731.49</v>
      </c>
      <c r="AL41" s="16">
        <f t="shared" si="5"/>
        <v>150106.79999999999</v>
      </c>
      <c r="AM41" s="26">
        <f t="shared" si="6"/>
        <v>58624.69</v>
      </c>
    </row>
    <row r="42" spans="1:39" x14ac:dyDescent="0.25">
      <c r="A42" t="s">
        <v>545</v>
      </c>
      <c r="B42" t="s">
        <v>546</v>
      </c>
      <c r="C42" s="71">
        <v>2563</v>
      </c>
      <c r="D42" s="58" t="s">
        <v>1301</v>
      </c>
      <c r="E42" t="s">
        <v>3212</v>
      </c>
      <c r="F42">
        <v>228151.6</v>
      </c>
      <c r="G42">
        <v>0</v>
      </c>
      <c r="H42">
        <v>247487.18</v>
      </c>
      <c r="J42">
        <v>-912212.82</v>
      </c>
      <c r="K42">
        <v>-158543.21</v>
      </c>
      <c r="O42">
        <v>10000</v>
      </c>
      <c r="Q42">
        <v>1798</v>
      </c>
      <c r="T42">
        <v>-2004661.96</v>
      </c>
      <c r="U42">
        <v>1381244.13</v>
      </c>
      <c r="V42">
        <v>70684.98</v>
      </c>
      <c r="Z42">
        <v>16800</v>
      </c>
      <c r="AD42">
        <v>47070.58</v>
      </c>
      <c r="AE42">
        <v>13571.82</v>
      </c>
      <c r="AG42">
        <v>14090</v>
      </c>
      <c r="AH42" s="76">
        <f t="shared" si="1"/>
        <v>475638.78</v>
      </c>
      <c r="AI42" s="31">
        <f t="shared" si="2"/>
        <v>11798</v>
      </c>
      <c r="AJ42" s="21">
        <f t="shared" si="3"/>
        <v>463840.78</v>
      </c>
      <c r="AK42" s="15">
        <f t="shared" si="4"/>
        <v>87484.98</v>
      </c>
      <c r="AL42" s="16">
        <f t="shared" si="5"/>
        <v>74732.399999999994</v>
      </c>
      <c r="AM42" s="26">
        <f t="shared" si="6"/>
        <v>12752.580000000002</v>
      </c>
    </row>
    <row r="43" spans="1:39" x14ac:dyDescent="0.25">
      <c r="A43" t="s">
        <v>545</v>
      </c>
      <c r="B43" t="s">
        <v>546</v>
      </c>
      <c r="C43" s="71">
        <v>2302</v>
      </c>
      <c r="D43" s="58" t="s">
        <v>1302</v>
      </c>
      <c r="E43" t="s">
        <v>3213</v>
      </c>
      <c r="F43">
        <v>331350.28999999998</v>
      </c>
      <c r="G43">
        <v>0</v>
      </c>
      <c r="H43">
        <v>199325.41</v>
      </c>
      <c r="J43">
        <v>51433.59</v>
      </c>
      <c r="K43">
        <v>-158571.29999999999</v>
      </c>
      <c r="Q43">
        <v>928.35</v>
      </c>
      <c r="T43">
        <v>-794614.62</v>
      </c>
      <c r="U43">
        <v>1240631.49</v>
      </c>
      <c r="V43">
        <v>24726.09</v>
      </c>
      <c r="Y43">
        <v>122950</v>
      </c>
      <c r="Z43">
        <v>21100</v>
      </c>
      <c r="AA43">
        <v>143091</v>
      </c>
      <c r="AC43">
        <v>11280</v>
      </c>
      <c r="AD43">
        <v>14376.2</v>
      </c>
      <c r="AE43">
        <v>3086.12</v>
      </c>
      <c r="AH43" s="76">
        <f t="shared" si="1"/>
        <v>530675.69999999995</v>
      </c>
      <c r="AI43" s="31">
        <f t="shared" si="2"/>
        <v>928.35</v>
      </c>
      <c r="AJ43" s="21">
        <f t="shared" si="3"/>
        <v>529747.35</v>
      </c>
      <c r="AK43" s="15">
        <f t="shared" si="4"/>
        <v>168776.09</v>
      </c>
      <c r="AL43" s="16">
        <f t="shared" si="5"/>
        <v>171833.32</v>
      </c>
      <c r="AM43" s="26">
        <f t="shared" si="6"/>
        <v>-3057.2300000000105</v>
      </c>
    </row>
    <row r="44" spans="1:39" x14ac:dyDescent="0.25">
      <c r="A44" t="s">
        <v>545</v>
      </c>
      <c r="B44" t="s">
        <v>546</v>
      </c>
      <c r="C44" s="71">
        <v>2003</v>
      </c>
      <c r="D44" s="58" t="s">
        <v>1303</v>
      </c>
      <c r="E44" t="s">
        <v>3214</v>
      </c>
      <c r="F44">
        <v>668811.54</v>
      </c>
      <c r="G44">
        <v>0</v>
      </c>
      <c r="H44">
        <v>211035.61</v>
      </c>
      <c r="J44">
        <v>22318.47</v>
      </c>
      <c r="K44">
        <v>-13287.82</v>
      </c>
      <c r="O44">
        <v>1500</v>
      </c>
      <c r="Q44">
        <v>-48</v>
      </c>
      <c r="T44">
        <v>-1936782.22</v>
      </c>
      <c r="U44">
        <v>2770050.54</v>
      </c>
      <c r="V44">
        <v>47946.55</v>
      </c>
      <c r="Y44">
        <v>122950</v>
      </c>
      <c r="AA44">
        <v>239</v>
      </c>
      <c r="AD44">
        <v>15593.37</v>
      </c>
      <c r="AE44">
        <v>6006.7</v>
      </c>
      <c r="AH44" s="76">
        <f t="shared" si="1"/>
        <v>879847.15</v>
      </c>
      <c r="AI44" s="31">
        <f t="shared" si="2"/>
        <v>1452</v>
      </c>
      <c r="AJ44" s="21">
        <f t="shared" si="3"/>
        <v>878395.15</v>
      </c>
      <c r="AK44" s="15">
        <f t="shared" si="4"/>
        <v>170896.55</v>
      </c>
      <c r="AL44" s="16">
        <f t="shared" si="5"/>
        <v>21839.07</v>
      </c>
      <c r="AM44" s="26">
        <f t="shared" si="6"/>
        <v>149057.47999999998</v>
      </c>
    </row>
    <row r="45" spans="1:39" x14ac:dyDescent="0.25">
      <c r="A45" t="s">
        <v>545</v>
      </c>
      <c r="B45" t="s">
        <v>546</v>
      </c>
      <c r="C45" s="71">
        <v>2921</v>
      </c>
      <c r="D45" s="58" t="s">
        <v>1304</v>
      </c>
      <c r="E45" t="s">
        <v>3215</v>
      </c>
      <c r="F45">
        <v>860752.15</v>
      </c>
      <c r="G45">
        <v>0</v>
      </c>
      <c r="H45">
        <v>89261.2</v>
      </c>
      <c r="J45">
        <v>38097.31</v>
      </c>
      <c r="K45">
        <v>136179.73000000001</v>
      </c>
      <c r="Q45">
        <v>2137.8000000000002</v>
      </c>
      <c r="T45">
        <v>-1196397.8799999999</v>
      </c>
      <c r="U45">
        <v>2356118.79</v>
      </c>
      <c r="V45">
        <v>78829.279999999999</v>
      </c>
      <c r="Y45">
        <v>90250</v>
      </c>
      <c r="Z45">
        <v>14094</v>
      </c>
      <c r="AA45">
        <v>119307</v>
      </c>
      <c r="AD45">
        <v>85619.32</v>
      </c>
      <c r="AE45">
        <v>3105.28</v>
      </c>
      <c r="AH45" s="76">
        <f t="shared" si="1"/>
        <v>950013.35</v>
      </c>
      <c r="AI45" s="31">
        <f t="shared" si="2"/>
        <v>2137.8000000000002</v>
      </c>
      <c r="AJ45" s="21">
        <f t="shared" si="3"/>
        <v>947875.54999999993</v>
      </c>
      <c r="AK45" s="15">
        <f t="shared" si="4"/>
        <v>183173.28</v>
      </c>
      <c r="AL45" s="16">
        <f t="shared" si="5"/>
        <v>208031.6</v>
      </c>
      <c r="AM45" s="26">
        <f t="shared" si="6"/>
        <v>-24858.320000000007</v>
      </c>
    </row>
    <row r="46" spans="1:39" x14ac:dyDescent="0.25">
      <c r="A46" t="s">
        <v>545</v>
      </c>
      <c r="B46" t="s">
        <v>546</v>
      </c>
      <c r="C46" s="71">
        <v>2021</v>
      </c>
      <c r="D46" s="58" t="s">
        <v>1305</v>
      </c>
      <c r="E46" t="s">
        <v>3216</v>
      </c>
      <c r="F46">
        <v>326935.69</v>
      </c>
      <c r="G46">
        <v>4200</v>
      </c>
      <c r="H46">
        <v>81116.14</v>
      </c>
      <c r="J46">
        <v>31435.55</v>
      </c>
      <c r="K46">
        <v>173667.05</v>
      </c>
      <c r="O46">
        <v>5500</v>
      </c>
      <c r="P46">
        <v>2759</v>
      </c>
      <c r="Q46">
        <v>1607.3</v>
      </c>
      <c r="T46">
        <v>-1493338.89</v>
      </c>
      <c r="U46">
        <v>1990390.15</v>
      </c>
      <c r="V46">
        <v>46983.51</v>
      </c>
      <c r="Y46">
        <v>96010</v>
      </c>
      <c r="Z46">
        <v>28050</v>
      </c>
      <c r="AA46">
        <v>96262</v>
      </c>
      <c r="AD46">
        <v>32547.29</v>
      </c>
      <c r="AE46">
        <v>11887.35</v>
      </c>
      <c r="AH46" s="76">
        <f t="shared" si="1"/>
        <v>412251.83</v>
      </c>
      <c r="AI46" s="31">
        <f t="shared" si="2"/>
        <v>9866.2999999999993</v>
      </c>
      <c r="AJ46" s="21">
        <f t="shared" si="3"/>
        <v>402385.53</v>
      </c>
      <c r="AK46" s="15">
        <f t="shared" si="4"/>
        <v>171043.51</v>
      </c>
      <c r="AL46" s="16">
        <f t="shared" si="5"/>
        <v>140696.64000000001</v>
      </c>
      <c r="AM46" s="26">
        <f t="shared" si="6"/>
        <v>30346.869999999995</v>
      </c>
    </row>
    <row r="47" spans="1:39" x14ac:dyDescent="0.25">
      <c r="A47" t="s">
        <v>545</v>
      </c>
      <c r="B47" t="s">
        <v>546</v>
      </c>
      <c r="C47" s="71">
        <v>1750</v>
      </c>
      <c r="D47" s="58" t="s">
        <v>1306</v>
      </c>
      <c r="E47" t="s">
        <v>3217</v>
      </c>
      <c r="F47">
        <v>483766.92</v>
      </c>
      <c r="G47">
        <v>-94009.66</v>
      </c>
      <c r="H47">
        <v>108945.31</v>
      </c>
      <c r="J47">
        <v>275449.49</v>
      </c>
      <c r="K47">
        <v>-29452.22</v>
      </c>
      <c r="N47">
        <v>100000</v>
      </c>
      <c r="O47">
        <v>5500</v>
      </c>
      <c r="Q47">
        <v>577.91</v>
      </c>
      <c r="T47">
        <v>196173.98</v>
      </c>
      <c r="U47">
        <v>498635.02</v>
      </c>
      <c r="V47">
        <v>-42576.33</v>
      </c>
      <c r="Y47">
        <v>56900</v>
      </c>
      <c r="Z47">
        <v>19600</v>
      </c>
      <c r="AA47">
        <v>75004</v>
      </c>
      <c r="AD47">
        <v>22627.24</v>
      </c>
      <c r="AE47">
        <v>1559.5</v>
      </c>
      <c r="AH47" s="76">
        <f t="shared" si="1"/>
        <v>498702.57</v>
      </c>
      <c r="AI47" s="31">
        <f t="shared" si="2"/>
        <v>106077.91</v>
      </c>
      <c r="AJ47" s="21">
        <f t="shared" si="3"/>
        <v>392624.66000000003</v>
      </c>
      <c r="AK47" s="15">
        <f t="shared" si="4"/>
        <v>33923.67</v>
      </c>
      <c r="AL47" s="16">
        <f t="shared" si="5"/>
        <v>99190.74</v>
      </c>
      <c r="AM47" s="26">
        <f t="shared" si="6"/>
        <v>-65267.070000000007</v>
      </c>
    </row>
    <row r="48" spans="1:39" x14ac:dyDescent="0.25">
      <c r="A48" t="s">
        <v>545</v>
      </c>
      <c r="B48" t="s">
        <v>546</v>
      </c>
      <c r="C48" s="71">
        <v>1875</v>
      </c>
      <c r="D48" s="58" t="s">
        <v>1307</v>
      </c>
      <c r="E48" t="s">
        <v>3218</v>
      </c>
      <c r="F48">
        <v>115866.64</v>
      </c>
      <c r="G48">
        <v>0</v>
      </c>
      <c r="H48">
        <v>207533.91</v>
      </c>
      <c r="J48">
        <v>3</v>
      </c>
      <c r="K48">
        <v>-27127.25</v>
      </c>
      <c r="O48">
        <v>18500</v>
      </c>
      <c r="Q48">
        <v>0</v>
      </c>
      <c r="T48">
        <v>-159476.39000000001</v>
      </c>
      <c r="U48">
        <v>452082.82</v>
      </c>
      <c r="V48">
        <v>37704.5</v>
      </c>
      <c r="Y48">
        <v>94440</v>
      </c>
      <c r="Z48">
        <v>11700</v>
      </c>
      <c r="AA48">
        <v>113700</v>
      </c>
      <c r="AD48">
        <v>23568.26</v>
      </c>
      <c r="AE48">
        <v>1456.37</v>
      </c>
      <c r="AH48" s="76">
        <f t="shared" si="1"/>
        <v>323400.55</v>
      </c>
      <c r="AI48" s="31">
        <f t="shared" si="2"/>
        <v>18500</v>
      </c>
      <c r="AJ48" s="21">
        <f t="shared" si="3"/>
        <v>304900.55</v>
      </c>
      <c r="AK48" s="15">
        <f t="shared" si="4"/>
        <v>143844.5</v>
      </c>
      <c r="AL48" s="16">
        <f t="shared" si="5"/>
        <v>138724.63</v>
      </c>
      <c r="AM48" s="26">
        <f t="shared" si="6"/>
        <v>5119.8699999999953</v>
      </c>
    </row>
    <row r="49" spans="1:39" x14ac:dyDescent="0.25">
      <c r="A49" t="s">
        <v>545</v>
      </c>
      <c r="B49" t="s">
        <v>546</v>
      </c>
      <c r="C49" s="71">
        <v>2733</v>
      </c>
      <c r="D49" s="58" t="s">
        <v>1308</v>
      </c>
      <c r="E49" t="s">
        <v>3219</v>
      </c>
      <c r="F49">
        <v>517369.49</v>
      </c>
      <c r="G49">
        <v>0</v>
      </c>
      <c r="H49">
        <v>37307.800000000003</v>
      </c>
      <c r="J49">
        <v>2460052.88</v>
      </c>
      <c r="K49">
        <v>113878.35</v>
      </c>
      <c r="O49">
        <v>5500</v>
      </c>
      <c r="Q49">
        <v>0</v>
      </c>
      <c r="T49">
        <v>-2288766.7599999998</v>
      </c>
      <c r="U49">
        <v>5378772.1500000004</v>
      </c>
      <c r="V49">
        <v>45894.78</v>
      </c>
      <c r="Y49">
        <v>97100</v>
      </c>
      <c r="Z49">
        <v>20800</v>
      </c>
      <c r="AA49">
        <v>106848</v>
      </c>
      <c r="AD49">
        <v>24401.24</v>
      </c>
      <c r="AE49">
        <v>5372.41</v>
      </c>
      <c r="AH49" s="76">
        <f t="shared" si="1"/>
        <v>554677.29</v>
      </c>
      <c r="AI49" s="31">
        <f t="shared" si="2"/>
        <v>5500</v>
      </c>
      <c r="AJ49" s="21">
        <f t="shared" si="3"/>
        <v>549177.29</v>
      </c>
      <c r="AK49" s="15">
        <f t="shared" si="4"/>
        <v>163794.78</v>
      </c>
      <c r="AL49" s="16">
        <f t="shared" si="5"/>
        <v>136621.65</v>
      </c>
      <c r="AM49" s="26">
        <f t="shared" si="6"/>
        <v>27173.130000000005</v>
      </c>
    </row>
    <row r="50" spans="1:39" x14ac:dyDescent="0.25">
      <c r="A50" t="s">
        <v>545</v>
      </c>
      <c r="B50" t="s">
        <v>546</v>
      </c>
      <c r="C50" s="71">
        <v>2730</v>
      </c>
      <c r="D50" s="58" t="s">
        <v>1309</v>
      </c>
      <c r="E50" t="s">
        <v>3220</v>
      </c>
      <c r="F50">
        <v>217740.36</v>
      </c>
      <c r="G50">
        <v>0</v>
      </c>
      <c r="H50">
        <v>400309.24</v>
      </c>
      <c r="J50">
        <v>-222025.41</v>
      </c>
      <c r="K50">
        <v>-426533.27</v>
      </c>
      <c r="O50">
        <v>9200</v>
      </c>
      <c r="Q50">
        <v>0</v>
      </c>
      <c r="R50">
        <v>4586</v>
      </c>
      <c r="T50">
        <v>-1822421.88</v>
      </c>
      <c r="U50">
        <v>1780248.13</v>
      </c>
      <c r="V50">
        <v>31932.67</v>
      </c>
      <c r="Y50">
        <v>119270</v>
      </c>
      <c r="Z50">
        <v>25200</v>
      </c>
      <c r="AA50">
        <v>100629</v>
      </c>
      <c r="AD50">
        <v>21205</v>
      </c>
      <c r="AE50">
        <v>0</v>
      </c>
      <c r="AH50" s="76">
        <f t="shared" si="1"/>
        <v>618049.6</v>
      </c>
      <c r="AI50" s="31">
        <f t="shared" si="2"/>
        <v>9200</v>
      </c>
      <c r="AJ50" s="21">
        <f t="shared" si="3"/>
        <v>608849.6</v>
      </c>
      <c r="AK50" s="15">
        <f t="shared" si="4"/>
        <v>176402.66999999998</v>
      </c>
      <c r="AL50" s="16">
        <f t="shared" si="5"/>
        <v>121834</v>
      </c>
      <c r="AM50" s="26">
        <f t="shared" si="6"/>
        <v>54568.669999999984</v>
      </c>
    </row>
    <row r="51" spans="1:39" x14ac:dyDescent="0.25">
      <c r="A51" t="s">
        <v>545</v>
      </c>
      <c r="B51" t="s">
        <v>546</v>
      </c>
      <c r="C51" s="71">
        <v>2627</v>
      </c>
      <c r="D51" s="58" t="s">
        <v>1310</v>
      </c>
      <c r="E51" t="s">
        <v>3221</v>
      </c>
      <c r="F51">
        <v>672603.74</v>
      </c>
      <c r="G51">
        <v>118797.14</v>
      </c>
      <c r="H51">
        <v>29318.99</v>
      </c>
      <c r="J51">
        <v>846746.72</v>
      </c>
      <c r="K51">
        <v>296957.14</v>
      </c>
      <c r="P51">
        <v>57130</v>
      </c>
      <c r="Q51">
        <v>687.6</v>
      </c>
      <c r="R51">
        <v>28800</v>
      </c>
      <c r="T51">
        <v>-860740.51</v>
      </c>
      <c r="U51">
        <v>2690789.95</v>
      </c>
      <c r="V51">
        <v>94671.07</v>
      </c>
      <c r="Y51">
        <v>99310</v>
      </c>
      <c r="Z51">
        <v>6600</v>
      </c>
      <c r="AA51">
        <v>109264</v>
      </c>
      <c r="AD51">
        <v>38660.379999999997</v>
      </c>
      <c r="AE51">
        <v>50</v>
      </c>
      <c r="AH51" s="76">
        <f t="shared" si="1"/>
        <v>820719.87</v>
      </c>
      <c r="AI51" s="31">
        <f t="shared" si="2"/>
        <v>57817.599999999999</v>
      </c>
      <c r="AJ51" s="21">
        <f t="shared" si="3"/>
        <v>762902.27</v>
      </c>
      <c r="AK51" s="15">
        <f t="shared" si="4"/>
        <v>200581.07</v>
      </c>
      <c r="AL51" s="16">
        <f t="shared" si="5"/>
        <v>147974.38</v>
      </c>
      <c r="AM51" s="26">
        <f t="shared" si="6"/>
        <v>52606.69</v>
      </c>
    </row>
    <row r="52" spans="1:39" x14ac:dyDescent="0.25">
      <c r="A52" t="s">
        <v>545</v>
      </c>
      <c r="B52" t="s">
        <v>546</v>
      </c>
      <c r="C52" s="71">
        <v>1841</v>
      </c>
      <c r="D52" s="58" t="s">
        <v>1311</v>
      </c>
      <c r="E52" t="s">
        <v>3222</v>
      </c>
      <c r="F52">
        <v>783651.27</v>
      </c>
      <c r="G52">
        <v>10000</v>
      </c>
      <c r="H52">
        <v>180919.27</v>
      </c>
      <c r="J52">
        <v>348066.11</v>
      </c>
      <c r="K52">
        <v>-60110.53</v>
      </c>
      <c r="Q52">
        <v>3411</v>
      </c>
      <c r="T52">
        <v>-780871.02</v>
      </c>
      <c r="U52">
        <v>2057308.95</v>
      </c>
      <c r="V52">
        <v>23882.62</v>
      </c>
      <c r="Y52">
        <v>85000</v>
      </c>
      <c r="Z52">
        <v>10250</v>
      </c>
      <c r="AA52">
        <v>98590</v>
      </c>
      <c r="AD52">
        <v>17714.61</v>
      </c>
      <c r="AE52">
        <v>6900.82</v>
      </c>
      <c r="AH52" s="76">
        <f t="shared" si="1"/>
        <v>974570.54</v>
      </c>
      <c r="AI52" s="31">
        <f t="shared" si="2"/>
        <v>3411</v>
      </c>
      <c r="AJ52" s="21">
        <f t="shared" si="3"/>
        <v>971159.54</v>
      </c>
      <c r="AK52" s="15">
        <f t="shared" si="4"/>
        <v>119132.62</v>
      </c>
      <c r="AL52" s="16">
        <f t="shared" si="5"/>
        <v>123205.43</v>
      </c>
      <c r="AM52" s="26">
        <f t="shared" si="6"/>
        <v>-4072.8099999999977</v>
      </c>
    </row>
    <row r="53" spans="1:39" x14ac:dyDescent="0.25">
      <c r="A53" t="s">
        <v>545</v>
      </c>
      <c r="B53" t="s">
        <v>546</v>
      </c>
      <c r="C53" s="71">
        <v>2414</v>
      </c>
      <c r="D53" s="58" t="s">
        <v>1312</v>
      </c>
      <c r="E53" t="s">
        <v>3223</v>
      </c>
      <c r="F53">
        <v>301071.31</v>
      </c>
      <c r="G53">
        <v>0</v>
      </c>
      <c r="H53">
        <v>53454.79</v>
      </c>
      <c r="J53">
        <v>110679.89</v>
      </c>
      <c r="K53">
        <v>111696.59</v>
      </c>
      <c r="Q53">
        <v>-594.29</v>
      </c>
      <c r="T53">
        <v>-1534366.28</v>
      </c>
      <c r="U53">
        <v>1988049.06</v>
      </c>
      <c r="V53">
        <v>160501.75</v>
      </c>
      <c r="Z53">
        <v>18800</v>
      </c>
      <c r="AA53">
        <v>18470</v>
      </c>
      <c r="AD53">
        <v>15000</v>
      </c>
      <c r="AE53">
        <v>3967.66</v>
      </c>
      <c r="AH53" s="76">
        <f t="shared" si="1"/>
        <v>354526.1</v>
      </c>
      <c r="AI53" s="31">
        <f t="shared" si="2"/>
        <v>-594.29</v>
      </c>
      <c r="AJ53" s="21">
        <f t="shared" si="3"/>
        <v>355120.38999999996</v>
      </c>
      <c r="AK53" s="15">
        <f t="shared" si="4"/>
        <v>179301.75</v>
      </c>
      <c r="AL53" s="16">
        <f t="shared" si="5"/>
        <v>37437.660000000003</v>
      </c>
      <c r="AM53" s="26">
        <f t="shared" si="6"/>
        <v>141864.09</v>
      </c>
    </row>
    <row r="54" spans="1:39" x14ac:dyDescent="0.25">
      <c r="A54" t="s">
        <v>545</v>
      </c>
      <c r="B54" t="s">
        <v>546</v>
      </c>
      <c r="C54" s="71">
        <v>1799</v>
      </c>
      <c r="D54" s="58" t="s">
        <v>1313</v>
      </c>
      <c r="E54" t="s">
        <v>3224</v>
      </c>
      <c r="F54">
        <v>184722.58</v>
      </c>
      <c r="G54">
        <v>0</v>
      </c>
      <c r="H54">
        <v>235122.82</v>
      </c>
      <c r="J54">
        <v>2025.97</v>
      </c>
      <c r="K54">
        <v>87557.37</v>
      </c>
      <c r="O54">
        <v>5000</v>
      </c>
      <c r="Q54">
        <v>1431</v>
      </c>
      <c r="T54">
        <v>-1523081.84</v>
      </c>
      <c r="U54">
        <v>1911374.52</v>
      </c>
      <c r="V54">
        <v>31149.97</v>
      </c>
      <c r="W54">
        <v>95000</v>
      </c>
      <c r="Y54">
        <v>115200</v>
      </c>
      <c r="Z54">
        <v>18100</v>
      </c>
      <c r="AA54">
        <v>135739</v>
      </c>
      <c r="AD54">
        <v>6978.53</v>
      </c>
      <c r="AE54">
        <v>1867.38</v>
      </c>
      <c r="AH54" s="76">
        <f t="shared" si="1"/>
        <v>419845.4</v>
      </c>
      <c r="AI54" s="31">
        <f t="shared" si="2"/>
        <v>6431</v>
      </c>
      <c r="AJ54" s="21">
        <f t="shared" si="3"/>
        <v>413414.40000000002</v>
      </c>
      <c r="AK54" s="15">
        <f t="shared" si="4"/>
        <v>259449.97</v>
      </c>
      <c r="AL54" s="16">
        <f t="shared" si="5"/>
        <v>144584.91</v>
      </c>
      <c r="AM54" s="26">
        <f t="shared" si="6"/>
        <v>114865.06</v>
      </c>
    </row>
    <row r="55" spans="1:39" x14ac:dyDescent="0.25">
      <c r="A55" t="s">
        <v>549</v>
      </c>
      <c r="B55" t="s">
        <v>550</v>
      </c>
      <c r="C55" s="71">
        <v>2442</v>
      </c>
      <c r="D55" s="58" t="s">
        <v>1314</v>
      </c>
      <c r="E55" t="s">
        <v>3225</v>
      </c>
      <c r="F55">
        <v>414408.87</v>
      </c>
      <c r="G55">
        <v>4974</v>
      </c>
      <c r="H55">
        <v>19924.41</v>
      </c>
      <c r="J55">
        <v>88606.99</v>
      </c>
      <c r="K55">
        <v>125432.74</v>
      </c>
      <c r="O55">
        <v>5000</v>
      </c>
      <c r="Q55">
        <v>128.04</v>
      </c>
      <c r="T55">
        <v>-1282342.1100000001</v>
      </c>
      <c r="U55">
        <v>1946410.43</v>
      </c>
      <c r="V55">
        <v>14670.42</v>
      </c>
      <c r="Y55">
        <v>80440.5</v>
      </c>
      <c r="Z55">
        <v>1500</v>
      </c>
      <c r="AA55">
        <v>90027.5</v>
      </c>
      <c r="AD55">
        <v>24456.7</v>
      </c>
      <c r="AE55">
        <v>5866.07</v>
      </c>
      <c r="AH55" s="76">
        <f t="shared" si="1"/>
        <v>439307.27999999997</v>
      </c>
      <c r="AI55" s="31">
        <f t="shared" si="2"/>
        <v>5128.04</v>
      </c>
      <c r="AJ55" s="21">
        <f t="shared" si="3"/>
        <v>434179.24</v>
      </c>
      <c r="AK55" s="15">
        <f t="shared" si="4"/>
        <v>96610.92</v>
      </c>
      <c r="AL55" s="16">
        <f t="shared" si="5"/>
        <v>120350.26999999999</v>
      </c>
      <c r="AM55" s="26">
        <f t="shared" si="6"/>
        <v>-23739.349999999991</v>
      </c>
    </row>
    <row r="56" spans="1:39" x14ac:dyDescent="0.25">
      <c r="A56" t="s">
        <v>549</v>
      </c>
      <c r="B56" t="s">
        <v>550</v>
      </c>
      <c r="C56" s="71">
        <v>1417</v>
      </c>
      <c r="D56" s="58" t="s">
        <v>1315</v>
      </c>
      <c r="E56" t="s">
        <v>3226</v>
      </c>
      <c r="F56">
        <v>237000.18</v>
      </c>
      <c r="G56">
        <v>620</v>
      </c>
      <c r="H56">
        <v>50299.97</v>
      </c>
      <c r="J56">
        <v>281701.36</v>
      </c>
      <c r="K56">
        <v>74506.64</v>
      </c>
      <c r="O56">
        <v>0</v>
      </c>
      <c r="Q56">
        <v>0</v>
      </c>
      <c r="T56">
        <v>-690005.77</v>
      </c>
      <c r="U56">
        <v>1372237.86</v>
      </c>
      <c r="V56">
        <v>15200.73</v>
      </c>
      <c r="Y56">
        <v>51775.5</v>
      </c>
      <c r="AA56">
        <v>51775.5</v>
      </c>
      <c r="AB56">
        <v>840</v>
      </c>
      <c r="AD56">
        <v>30130.92</v>
      </c>
      <c r="AE56">
        <v>11833.75</v>
      </c>
      <c r="AH56" s="76">
        <f t="shared" si="1"/>
        <v>287920.15000000002</v>
      </c>
      <c r="AI56" s="31">
        <f t="shared" si="2"/>
        <v>0</v>
      </c>
      <c r="AJ56" s="21">
        <f t="shared" si="3"/>
        <v>287920.15000000002</v>
      </c>
      <c r="AK56" s="15">
        <f t="shared" si="4"/>
        <v>66976.23</v>
      </c>
      <c r="AL56" s="16">
        <f t="shared" si="5"/>
        <v>94580.17</v>
      </c>
      <c r="AM56" s="26">
        <f t="shared" si="6"/>
        <v>-27603.940000000002</v>
      </c>
    </row>
    <row r="57" spans="1:39" x14ac:dyDescent="0.25">
      <c r="A57" t="s">
        <v>549</v>
      </c>
      <c r="B57" t="s">
        <v>550</v>
      </c>
      <c r="C57" s="71">
        <v>1301</v>
      </c>
      <c r="D57" s="58" t="s">
        <v>1316</v>
      </c>
      <c r="E57" t="s">
        <v>3227</v>
      </c>
      <c r="F57">
        <v>161049.81</v>
      </c>
      <c r="G57">
        <v>0</v>
      </c>
      <c r="H57">
        <v>61741.22</v>
      </c>
      <c r="J57">
        <v>17391.11</v>
      </c>
      <c r="K57">
        <v>79984.06</v>
      </c>
      <c r="N57">
        <v>3000</v>
      </c>
      <c r="O57">
        <v>5000</v>
      </c>
      <c r="Q57">
        <v>28.04</v>
      </c>
      <c r="T57">
        <v>-706436.72</v>
      </c>
      <c r="U57">
        <v>1028783.07</v>
      </c>
      <c r="V57">
        <v>17060.25</v>
      </c>
      <c r="Y57">
        <v>53716</v>
      </c>
      <c r="Z57">
        <v>1500</v>
      </c>
      <c r="AA57">
        <v>63385</v>
      </c>
      <c r="AB57">
        <v>600</v>
      </c>
      <c r="AD57">
        <v>21487.9</v>
      </c>
      <c r="AE57">
        <v>4981.54</v>
      </c>
      <c r="AH57" s="76">
        <f t="shared" si="1"/>
        <v>222791.03</v>
      </c>
      <c r="AI57" s="31">
        <f t="shared" si="2"/>
        <v>8028.04</v>
      </c>
      <c r="AJ57" s="21">
        <f t="shared" si="3"/>
        <v>214762.99</v>
      </c>
      <c r="AK57" s="15">
        <f t="shared" si="4"/>
        <v>72276.25</v>
      </c>
      <c r="AL57" s="16">
        <f t="shared" si="5"/>
        <v>90454.439999999988</v>
      </c>
      <c r="AM57" s="26">
        <f t="shared" si="6"/>
        <v>-18178.189999999988</v>
      </c>
    </row>
    <row r="58" spans="1:39" x14ac:dyDescent="0.25">
      <c r="A58" t="s">
        <v>549</v>
      </c>
      <c r="B58" t="s">
        <v>550</v>
      </c>
      <c r="C58" s="71">
        <v>2427</v>
      </c>
      <c r="D58" s="58" t="s">
        <v>1317</v>
      </c>
      <c r="E58" t="s">
        <v>3228</v>
      </c>
      <c r="F58">
        <v>673595.86</v>
      </c>
      <c r="G58">
        <v>1297.2</v>
      </c>
      <c r="H58">
        <v>20545.75</v>
      </c>
      <c r="J58">
        <v>60120.36</v>
      </c>
      <c r="K58">
        <v>37492.43</v>
      </c>
      <c r="N58">
        <v>2000</v>
      </c>
      <c r="O58">
        <v>5000</v>
      </c>
      <c r="Q58">
        <v>18.690000000000001</v>
      </c>
      <c r="T58">
        <v>256244.3</v>
      </c>
      <c r="U58">
        <v>566631.65</v>
      </c>
      <c r="V58">
        <v>18248</v>
      </c>
      <c r="Y58">
        <v>68270</v>
      </c>
      <c r="AA58">
        <v>76439</v>
      </c>
      <c r="AB58">
        <v>600</v>
      </c>
      <c r="AD58">
        <v>53923.25</v>
      </c>
      <c r="AE58">
        <v>2887.93</v>
      </c>
      <c r="AH58" s="76">
        <f t="shared" si="1"/>
        <v>695438.80999999994</v>
      </c>
      <c r="AI58" s="31">
        <f t="shared" si="2"/>
        <v>7018.69</v>
      </c>
      <c r="AJ58" s="21">
        <f t="shared" si="3"/>
        <v>688420.12</v>
      </c>
      <c r="AK58" s="15">
        <f t="shared" si="4"/>
        <v>86518</v>
      </c>
      <c r="AL58" s="16">
        <f t="shared" si="5"/>
        <v>133850.18</v>
      </c>
      <c r="AM58" s="26">
        <f t="shared" si="6"/>
        <v>-47332.179999999993</v>
      </c>
    </row>
    <row r="59" spans="1:39" x14ac:dyDescent="0.25">
      <c r="A59" t="s">
        <v>549</v>
      </c>
      <c r="B59" t="s">
        <v>550</v>
      </c>
      <c r="C59" s="71">
        <v>1385</v>
      </c>
      <c r="D59" s="58" t="s">
        <v>1318</v>
      </c>
      <c r="E59" t="s">
        <v>3229</v>
      </c>
      <c r="F59">
        <v>209947.25</v>
      </c>
      <c r="G59">
        <v>0</v>
      </c>
      <c r="H59">
        <v>16445.419999999998</v>
      </c>
      <c r="J59">
        <v>1112708.56</v>
      </c>
      <c r="K59">
        <v>195420.32</v>
      </c>
      <c r="O59">
        <v>4500</v>
      </c>
      <c r="Q59">
        <v>0</v>
      </c>
      <c r="T59">
        <v>-259769.01</v>
      </c>
      <c r="U59">
        <v>1787234.17</v>
      </c>
      <c r="V59">
        <v>50050.879999999997</v>
      </c>
      <c r="Y59">
        <v>79868</v>
      </c>
      <c r="AA59">
        <v>88376</v>
      </c>
      <c r="AB59">
        <v>2040</v>
      </c>
      <c r="AD59">
        <v>19219.830000000002</v>
      </c>
      <c r="AE59">
        <v>18626.66</v>
      </c>
      <c r="AH59" s="76">
        <f t="shared" si="1"/>
        <v>226392.66999999998</v>
      </c>
      <c r="AI59" s="31">
        <f t="shared" si="2"/>
        <v>4500</v>
      </c>
      <c r="AJ59" s="21">
        <f t="shared" si="3"/>
        <v>221892.66999999998</v>
      </c>
      <c r="AK59" s="15">
        <f t="shared" si="4"/>
        <v>129918.88</v>
      </c>
      <c r="AL59" s="16">
        <f t="shared" si="5"/>
        <v>128262.49</v>
      </c>
      <c r="AM59" s="26">
        <f t="shared" si="6"/>
        <v>1656.3899999999994</v>
      </c>
    </row>
    <row r="60" spans="1:39" x14ac:dyDescent="0.25">
      <c r="A60" t="s">
        <v>549</v>
      </c>
      <c r="B60" t="s">
        <v>550</v>
      </c>
      <c r="C60" s="71">
        <v>2740</v>
      </c>
      <c r="D60" s="58" t="s">
        <v>1319</v>
      </c>
      <c r="E60" t="s">
        <v>3230</v>
      </c>
      <c r="F60">
        <v>26111.45</v>
      </c>
      <c r="G60">
        <v>0</v>
      </c>
      <c r="H60">
        <v>56157.55</v>
      </c>
      <c r="J60">
        <v>1910780.12</v>
      </c>
      <c r="K60">
        <v>150973.38</v>
      </c>
      <c r="O60">
        <v>0</v>
      </c>
      <c r="Q60">
        <v>212</v>
      </c>
      <c r="T60">
        <v>-1723284.37</v>
      </c>
      <c r="U60">
        <v>3909726.18</v>
      </c>
      <c r="V60">
        <v>33141.54</v>
      </c>
      <c r="Y60">
        <v>116277</v>
      </c>
      <c r="Z60">
        <v>1500</v>
      </c>
      <c r="AA60">
        <v>126192</v>
      </c>
      <c r="AD60">
        <v>40825.589999999997</v>
      </c>
      <c r="AE60">
        <v>15532.26</v>
      </c>
      <c r="AH60" s="76">
        <f t="shared" si="1"/>
        <v>82269</v>
      </c>
      <c r="AI60" s="31">
        <f t="shared" si="2"/>
        <v>212</v>
      </c>
      <c r="AJ60" s="21">
        <f t="shared" si="3"/>
        <v>82057</v>
      </c>
      <c r="AK60" s="15">
        <f t="shared" si="4"/>
        <v>150918.54</v>
      </c>
      <c r="AL60" s="16">
        <f t="shared" si="5"/>
        <v>182549.85</v>
      </c>
      <c r="AM60" s="26">
        <f t="shared" si="6"/>
        <v>-31631.309999999998</v>
      </c>
    </row>
    <row r="61" spans="1:39" ht="15.75" customHeight="1" x14ac:dyDescent="0.25">
      <c r="A61" t="s">
        <v>549</v>
      </c>
      <c r="B61" t="s">
        <v>550</v>
      </c>
      <c r="C61" s="71">
        <v>4108</v>
      </c>
      <c r="D61" s="58" t="s">
        <v>1320</v>
      </c>
      <c r="E61" t="s">
        <v>3231</v>
      </c>
      <c r="F61">
        <v>366232.83</v>
      </c>
      <c r="G61">
        <v>0</v>
      </c>
      <c r="H61">
        <v>35162.76</v>
      </c>
      <c r="J61">
        <v>57435.98</v>
      </c>
      <c r="K61">
        <v>829278.96</v>
      </c>
      <c r="N61">
        <v>3000</v>
      </c>
      <c r="O61">
        <v>5500</v>
      </c>
      <c r="Q61">
        <v>28.03</v>
      </c>
      <c r="T61">
        <v>-1162658.96</v>
      </c>
      <c r="U61">
        <v>2469567.41</v>
      </c>
      <c r="V61">
        <v>9733.99</v>
      </c>
      <c r="Y61">
        <v>97589</v>
      </c>
      <c r="AA61">
        <v>106097</v>
      </c>
      <c r="AB61">
        <v>960</v>
      </c>
      <c r="AD61">
        <v>27012.73</v>
      </c>
      <c r="AE61">
        <v>8879.2099999999991</v>
      </c>
      <c r="AH61" s="76">
        <f t="shared" si="1"/>
        <v>401395.59</v>
      </c>
      <c r="AI61" s="31">
        <f t="shared" si="2"/>
        <v>8528.0300000000007</v>
      </c>
      <c r="AJ61" s="21">
        <f t="shared" si="3"/>
        <v>392867.56</v>
      </c>
      <c r="AK61" s="15">
        <f t="shared" si="4"/>
        <v>107322.99</v>
      </c>
      <c r="AL61" s="16">
        <f t="shared" si="5"/>
        <v>142948.94</v>
      </c>
      <c r="AM61" s="26">
        <f t="shared" si="6"/>
        <v>-35625.949999999997</v>
      </c>
    </row>
    <row r="62" spans="1:39" x14ac:dyDescent="0.25">
      <c r="A62" t="s">
        <v>549</v>
      </c>
      <c r="B62" t="s">
        <v>550</v>
      </c>
      <c r="C62" s="71">
        <v>2522</v>
      </c>
      <c r="D62" s="58" t="s">
        <v>1321</v>
      </c>
      <c r="E62" t="s">
        <v>3300</v>
      </c>
      <c r="F62">
        <v>271060.64</v>
      </c>
      <c r="G62">
        <v>0</v>
      </c>
      <c r="H62">
        <v>71211.39</v>
      </c>
      <c r="J62">
        <v>322492.57</v>
      </c>
      <c r="K62">
        <v>152029.42000000001</v>
      </c>
      <c r="N62">
        <v>3000</v>
      </c>
      <c r="O62">
        <v>5500</v>
      </c>
      <c r="Q62">
        <v>35.04</v>
      </c>
      <c r="T62">
        <v>-1271975.49</v>
      </c>
      <c r="U62">
        <v>2114448.44</v>
      </c>
      <c r="V62">
        <v>15280.48</v>
      </c>
      <c r="Y62">
        <v>110838</v>
      </c>
      <c r="Z62">
        <v>1500</v>
      </c>
      <c r="AA62">
        <v>112338</v>
      </c>
      <c r="AD62">
        <v>42467.03</v>
      </c>
      <c r="AE62">
        <v>6427.42</v>
      </c>
      <c r="AH62" s="76">
        <f t="shared" si="1"/>
        <v>342272.03</v>
      </c>
      <c r="AI62" s="31">
        <f t="shared" si="2"/>
        <v>8535.0400000000009</v>
      </c>
      <c r="AJ62" s="21">
        <f t="shared" si="3"/>
        <v>333736.99000000005</v>
      </c>
      <c r="AK62" s="15">
        <f t="shared" si="4"/>
        <v>127618.48</v>
      </c>
      <c r="AL62" s="16">
        <f t="shared" si="5"/>
        <v>161232.45000000001</v>
      </c>
      <c r="AM62" s="26">
        <f t="shared" si="6"/>
        <v>-33613.970000000016</v>
      </c>
    </row>
    <row r="63" spans="1:39" x14ac:dyDescent="0.25">
      <c r="A63" t="s">
        <v>549</v>
      </c>
      <c r="B63" t="s">
        <v>550</v>
      </c>
      <c r="C63" s="71">
        <v>1433</v>
      </c>
      <c r="D63" s="58" t="s">
        <v>1322</v>
      </c>
      <c r="E63" t="s">
        <v>3303</v>
      </c>
      <c r="F63">
        <v>254991.45</v>
      </c>
      <c r="G63">
        <v>0</v>
      </c>
      <c r="H63">
        <v>5373.4</v>
      </c>
      <c r="J63">
        <v>1583813.28</v>
      </c>
      <c r="K63">
        <v>83068.42</v>
      </c>
      <c r="O63">
        <v>0</v>
      </c>
      <c r="Q63">
        <v>0</v>
      </c>
      <c r="T63">
        <v>-908321.85</v>
      </c>
      <c r="U63">
        <v>2791483.6</v>
      </c>
      <c r="V63">
        <v>15105.2</v>
      </c>
      <c r="Y63">
        <v>144860</v>
      </c>
      <c r="Z63">
        <v>53400</v>
      </c>
      <c r="AA63">
        <v>153368</v>
      </c>
      <c r="AB63">
        <v>600</v>
      </c>
      <c r="AD63">
        <v>14219.37</v>
      </c>
      <c r="AE63">
        <v>11293.03</v>
      </c>
      <c r="AH63" s="76">
        <f t="shared" si="1"/>
        <v>260364.85</v>
      </c>
      <c r="AI63" s="31">
        <f t="shared" si="2"/>
        <v>0</v>
      </c>
      <c r="AJ63" s="21">
        <f t="shared" si="3"/>
        <v>260364.85</v>
      </c>
      <c r="AK63" s="15">
        <f t="shared" si="4"/>
        <v>213365.2</v>
      </c>
      <c r="AL63" s="16">
        <f t="shared" si="5"/>
        <v>179480.4</v>
      </c>
      <c r="AM63" s="26">
        <f t="shared" si="6"/>
        <v>33884.800000000017</v>
      </c>
    </row>
    <row r="64" spans="1:39" x14ac:dyDescent="0.25">
      <c r="A64" t="s">
        <v>553</v>
      </c>
      <c r="B64" t="s">
        <v>554</v>
      </c>
      <c r="C64" s="71">
        <v>4846</v>
      </c>
      <c r="D64" s="58" t="s">
        <v>1323</v>
      </c>
      <c r="E64" t="s">
        <v>3232</v>
      </c>
      <c r="F64">
        <v>1060138.69</v>
      </c>
      <c r="G64">
        <v>0</v>
      </c>
      <c r="H64">
        <v>401482</v>
      </c>
      <c r="J64">
        <v>290845.43</v>
      </c>
      <c r="K64">
        <v>239211.37</v>
      </c>
      <c r="P64">
        <v>71425</v>
      </c>
      <c r="Q64">
        <v>271.5</v>
      </c>
      <c r="T64">
        <v>176257.1</v>
      </c>
      <c r="U64">
        <v>1683662.57</v>
      </c>
      <c r="V64">
        <v>900</v>
      </c>
      <c r="Y64">
        <v>205026</v>
      </c>
      <c r="Z64">
        <v>95001</v>
      </c>
      <c r="AA64">
        <v>215547</v>
      </c>
      <c r="AD64">
        <v>17252.599999999999</v>
      </c>
      <c r="AE64">
        <v>10316.08</v>
      </c>
      <c r="AH64" s="76">
        <f t="shared" si="1"/>
        <v>1461620.69</v>
      </c>
      <c r="AI64" s="31">
        <f t="shared" si="2"/>
        <v>71696.5</v>
      </c>
      <c r="AJ64" s="21">
        <f t="shared" si="3"/>
        <v>1389924.19</v>
      </c>
      <c r="AK64" s="15">
        <f t="shared" si="4"/>
        <v>300927</v>
      </c>
      <c r="AL64" s="16">
        <f t="shared" si="5"/>
        <v>243115.68</v>
      </c>
      <c r="AM64" s="26">
        <f t="shared" si="6"/>
        <v>57811.320000000007</v>
      </c>
    </row>
    <row r="65" spans="1:39" x14ac:dyDescent="0.25">
      <c r="A65" t="s">
        <v>553</v>
      </c>
      <c r="B65" t="s">
        <v>554</v>
      </c>
      <c r="C65" s="71">
        <v>2013</v>
      </c>
      <c r="D65" s="58" t="s">
        <v>1324</v>
      </c>
      <c r="E65" t="s">
        <v>3233</v>
      </c>
      <c r="F65">
        <v>735992.91</v>
      </c>
      <c r="G65">
        <v>0</v>
      </c>
      <c r="H65">
        <v>43381.69</v>
      </c>
      <c r="J65">
        <v>-9363.24</v>
      </c>
      <c r="K65">
        <v>329237.15999999997</v>
      </c>
      <c r="P65">
        <v>74250</v>
      </c>
      <c r="Q65">
        <v>242</v>
      </c>
      <c r="S65">
        <v>-1786917.21</v>
      </c>
      <c r="T65">
        <v>1565047.72</v>
      </c>
      <c r="U65">
        <v>1188971.67</v>
      </c>
      <c r="V65">
        <v>114662.58</v>
      </c>
      <c r="Y65">
        <v>76080</v>
      </c>
      <c r="Z65">
        <v>1362</v>
      </c>
      <c r="AA65">
        <v>87364</v>
      </c>
      <c r="AD65">
        <v>29548.36</v>
      </c>
      <c r="AE65">
        <v>17537.88</v>
      </c>
      <c r="AH65" s="76">
        <f t="shared" si="1"/>
        <v>779374.60000000009</v>
      </c>
      <c r="AI65" s="31">
        <f t="shared" si="2"/>
        <v>74492</v>
      </c>
      <c r="AJ65" s="21">
        <f t="shared" si="3"/>
        <v>704882.60000000009</v>
      </c>
      <c r="AK65" s="15">
        <f t="shared" si="4"/>
        <v>192104.58000000002</v>
      </c>
      <c r="AL65" s="16">
        <f t="shared" si="5"/>
        <v>134450.23999999999</v>
      </c>
      <c r="AM65" s="26">
        <f t="shared" si="6"/>
        <v>57654.340000000026</v>
      </c>
    </row>
    <row r="66" spans="1:39" x14ac:dyDescent="0.25">
      <c r="A66" t="s">
        <v>553</v>
      </c>
      <c r="B66" t="s">
        <v>554</v>
      </c>
      <c r="C66" s="71">
        <v>1672</v>
      </c>
      <c r="D66" s="58" t="s">
        <v>1325</v>
      </c>
      <c r="E66" t="s">
        <v>3234</v>
      </c>
      <c r="F66">
        <v>458188.04</v>
      </c>
      <c r="G66">
        <v>0</v>
      </c>
      <c r="H66">
        <v>76243.38</v>
      </c>
      <c r="J66">
        <v>385124.67</v>
      </c>
      <c r="K66">
        <v>241806.3</v>
      </c>
      <c r="Q66">
        <v>251</v>
      </c>
      <c r="T66">
        <v>-920836.9</v>
      </c>
      <c r="U66">
        <v>2121250.9300000002</v>
      </c>
      <c r="V66">
        <v>19001.96</v>
      </c>
      <c r="Y66">
        <v>107402</v>
      </c>
      <c r="Z66">
        <v>3500</v>
      </c>
      <c r="AA66">
        <v>128083</v>
      </c>
      <c r="AD66">
        <v>22569.040000000001</v>
      </c>
      <c r="AE66">
        <v>18864.560000000001</v>
      </c>
      <c r="AH66" s="76">
        <f t="shared" si="1"/>
        <v>534431.41999999993</v>
      </c>
      <c r="AI66" s="31">
        <f t="shared" si="2"/>
        <v>251</v>
      </c>
      <c r="AJ66" s="21">
        <f t="shared" si="3"/>
        <v>534180.41999999993</v>
      </c>
      <c r="AK66" s="15">
        <f t="shared" si="4"/>
        <v>129903.95999999999</v>
      </c>
      <c r="AL66" s="16">
        <f t="shared" si="5"/>
        <v>169516.6</v>
      </c>
      <c r="AM66" s="26">
        <f t="shared" si="6"/>
        <v>-39612.640000000014</v>
      </c>
    </row>
    <row r="67" spans="1:39" x14ac:dyDescent="0.25">
      <c r="A67" t="s">
        <v>553</v>
      </c>
      <c r="B67" t="s">
        <v>554</v>
      </c>
      <c r="C67" s="71">
        <v>4546</v>
      </c>
      <c r="D67" s="58" t="s">
        <v>1326</v>
      </c>
      <c r="E67" t="s">
        <v>3235</v>
      </c>
      <c r="F67">
        <v>634055.67000000004</v>
      </c>
      <c r="G67">
        <v>55000</v>
      </c>
      <c r="H67">
        <v>240330.9</v>
      </c>
      <c r="J67">
        <v>8</v>
      </c>
      <c r="K67">
        <v>437087.16</v>
      </c>
      <c r="P67">
        <v>5800</v>
      </c>
      <c r="Q67">
        <v>0</v>
      </c>
      <c r="T67">
        <v>-217371.63</v>
      </c>
      <c r="U67">
        <v>1374864.38</v>
      </c>
      <c r="V67">
        <v>195110.18</v>
      </c>
      <c r="W67">
        <v>142000</v>
      </c>
      <c r="Y67">
        <v>130745</v>
      </c>
      <c r="AA67">
        <v>163127.41</v>
      </c>
      <c r="AD67">
        <v>61056.22</v>
      </c>
      <c r="AE67">
        <v>16132.57</v>
      </c>
      <c r="AH67" s="76">
        <f t="shared" si="1"/>
        <v>929386.57000000007</v>
      </c>
      <c r="AI67" s="31">
        <f t="shared" si="2"/>
        <v>5800</v>
      </c>
      <c r="AJ67" s="21">
        <f t="shared" si="3"/>
        <v>923586.57000000007</v>
      </c>
      <c r="AK67" s="15">
        <f t="shared" si="4"/>
        <v>467855.18</v>
      </c>
      <c r="AL67" s="16">
        <f t="shared" si="5"/>
        <v>240316.2</v>
      </c>
      <c r="AM67" s="26">
        <f t="shared" si="6"/>
        <v>227538.97999999998</v>
      </c>
    </row>
    <row r="68" spans="1:39" x14ac:dyDescent="0.25">
      <c r="A68" t="s">
        <v>553</v>
      </c>
      <c r="B68" t="s">
        <v>554</v>
      </c>
      <c r="C68" s="71">
        <v>3867</v>
      </c>
      <c r="D68" s="58" t="s">
        <v>1327</v>
      </c>
      <c r="E68" t="s">
        <v>3236</v>
      </c>
      <c r="F68">
        <v>680621.6</v>
      </c>
      <c r="G68">
        <v>0</v>
      </c>
      <c r="H68">
        <v>121617.14</v>
      </c>
      <c r="J68">
        <v>278084.93</v>
      </c>
      <c r="K68">
        <v>819367.72</v>
      </c>
      <c r="P68">
        <v>30000</v>
      </c>
      <c r="Q68">
        <v>2085</v>
      </c>
      <c r="T68">
        <v>-1093095.8500000001</v>
      </c>
      <c r="U68">
        <v>2680574.06</v>
      </c>
      <c r="V68">
        <v>304990.53999999998</v>
      </c>
      <c r="Y68">
        <v>285999.40000000002</v>
      </c>
      <c r="Z68">
        <v>4500</v>
      </c>
      <c r="AA68">
        <v>330729.40000000002</v>
      </c>
      <c r="AD68">
        <v>40979.160000000003</v>
      </c>
      <c r="AE68">
        <v>40203.199999999997</v>
      </c>
      <c r="AH68" s="76">
        <f t="shared" si="1"/>
        <v>802238.74</v>
      </c>
      <c r="AI68" s="31">
        <f t="shared" si="2"/>
        <v>32085</v>
      </c>
      <c r="AJ68" s="21">
        <f t="shared" si="3"/>
        <v>770153.74</v>
      </c>
      <c r="AK68" s="15">
        <f t="shared" si="4"/>
        <v>595489.93999999994</v>
      </c>
      <c r="AL68" s="16">
        <f t="shared" si="5"/>
        <v>411911.76000000007</v>
      </c>
      <c r="AM68" s="26">
        <f t="shared" si="6"/>
        <v>183578.17999999988</v>
      </c>
    </row>
    <row r="69" spans="1:39" x14ac:dyDescent="0.25">
      <c r="A69" t="s">
        <v>553</v>
      </c>
      <c r="B69" t="s">
        <v>554</v>
      </c>
      <c r="C69" s="71">
        <v>2282</v>
      </c>
      <c r="D69" s="58" t="s">
        <v>1328</v>
      </c>
      <c r="E69" t="s">
        <v>3237</v>
      </c>
      <c r="F69">
        <v>713025.48</v>
      </c>
      <c r="G69">
        <v>5000</v>
      </c>
      <c r="H69">
        <v>156259.57</v>
      </c>
      <c r="J69">
        <v>10481.39</v>
      </c>
      <c r="K69">
        <v>418933.49</v>
      </c>
      <c r="P69">
        <v>4020</v>
      </c>
      <c r="Q69">
        <v>2990.1</v>
      </c>
      <c r="R69">
        <v>5000</v>
      </c>
      <c r="T69">
        <v>-964404.7</v>
      </c>
      <c r="U69">
        <v>2191965</v>
      </c>
      <c r="V69">
        <v>102931.42</v>
      </c>
      <c r="Y69">
        <v>114300</v>
      </c>
      <c r="AA69">
        <v>131582</v>
      </c>
      <c r="AD69">
        <v>20540.16</v>
      </c>
      <c r="AE69">
        <v>7129.73</v>
      </c>
      <c r="AH69" s="76">
        <f t="shared" ref="AH69:AH132" si="7">SUM(F69:I69)</f>
        <v>874285.05</v>
      </c>
      <c r="AI69" s="31">
        <f t="shared" ref="AI69:AI132" si="8">SUM(N69:Q69)</f>
        <v>7010.1</v>
      </c>
      <c r="AJ69" s="21">
        <f t="shared" ref="AJ69:AJ132" si="9">AH69-AI69</f>
        <v>867274.95000000007</v>
      </c>
      <c r="AK69" s="15">
        <f t="shared" ref="AK69:AK132" si="10">SUM(V69:Z69)</f>
        <v>217231.41999999998</v>
      </c>
      <c r="AL69" s="16">
        <f t="shared" ref="AL69:AL132" si="11">SUM(AA69:AG69)</f>
        <v>159251.89000000001</v>
      </c>
      <c r="AM69" s="26">
        <f t="shared" ref="AM69:AM132" si="12">AK69-AL69</f>
        <v>57979.52999999997</v>
      </c>
    </row>
    <row r="70" spans="1:39" x14ac:dyDescent="0.25">
      <c r="A70" t="s">
        <v>553</v>
      </c>
      <c r="B70" t="s">
        <v>554</v>
      </c>
      <c r="C70" s="71">
        <v>2718</v>
      </c>
      <c r="D70" s="58" t="s">
        <v>1329</v>
      </c>
      <c r="E70" t="s">
        <v>3238</v>
      </c>
      <c r="F70">
        <v>859904.56</v>
      </c>
      <c r="G70">
        <v>0</v>
      </c>
      <c r="H70">
        <v>97937.71</v>
      </c>
      <c r="J70">
        <v>10498.33</v>
      </c>
      <c r="K70">
        <v>427250.15</v>
      </c>
      <c r="Q70">
        <v>207</v>
      </c>
      <c r="T70">
        <v>157791.46</v>
      </c>
      <c r="U70">
        <v>1302561.3500000001</v>
      </c>
      <c r="V70">
        <v>18177.7</v>
      </c>
      <c r="Y70">
        <v>134914.5</v>
      </c>
      <c r="AA70">
        <v>150321.5</v>
      </c>
      <c r="AD70">
        <v>27867.02</v>
      </c>
      <c r="AE70">
        <v>13514.78</v>
      </c>
      <c r="AF70">
        <v>14222.8</v>
      </c>
      <c r="AH70" s="76">
        <f t="shared" si="7"/>
        <v>957842.27</v>
      </c>
      <c r="AI70" s="31">
        <f t="shared" si="8"/>
        <v>207</v>
      </c>
      <c r="AJ70" s="21">
        <f t="shared" si="9"/>
        <v>957635.27</v>
      </c>
      <c r="AK70" s="15">
        <f t="shared" si="10"/>
        <v>153092.20000000001</v>
      </c>
      <c r="AL70" s="16">
        <f t="shared" si="11"/>
        <v>205926.09999999998</v>
      </c>
      <c r="AM70" s="26">
        <f t="shared" si="12"/>
        <v>-52833.899999999965</v>
      </c>
    </row>
    <row r="71" spans="1:39" x14ac:dyDescent="0.25">
      <c r="A71" t="s">
        <v>553</v>
      </c>
      <c r="B71" t="s">
        <v>554</v>
      </c>
      <c r="C71" s="71">
        <v>4883</v>
      </c>
      <c r="D71" s="58" t="s">
        <v>1330</v>
      </c>
      <c r="E71" t="s">
        <v>3239</v>
      </c>
      <c r="F71">
        <v>935453.61</v>
      </c>
      <c r="G71">
        <v>0</v>
      </c>
      <c r="H71">
        <v>70380.78</v>
      </c>
      <c r="J71">
        <v>356290.52</v>
      </c>
      <c r="K71">
        <v>279633.90000000002</v>
      </c>
      <c r="P71">
        <v>82460</v>
      </c>
      <c r="Q71">
        <v>943.5</v>
      </c>
      <c r="T71">
        <v>-84732.1</v>
      </c>
      <c r="U71">
        <v>1726865.73</v>
      </c>
      <c r="V71">
        <v>25965.32</v>
      </c>
      <c r="W71">
        <v>2130</v>
      </c>
      <c r="Y71">
        <v>134036.1</v>
      </c>
      <c r="AA71">
        <v>168906.1</v>
      </c>
      <c r="AD71">
        <v>54002.26</v>
      </c>
      <c r="AE71">
        <v>7901.38</v>
      </c>
      <c r="AH71" s="76">
        <f t="shared" si="7"/>
        <v>1005834.39</v>
      </c>
      <c r="AI71" s="31">
        <f t="shared" si="8"/>
        <v>83403.5</v>
      </c>
      <c r="AJ71" s="21">
        <f t="shared" si="9"/>
        <v>922430.89</v>
      </c>
      <c r="AK71" s="15">
        <f t="shared" si="10"/>
        <v>162131.42000000001</v>
      </c>
      <c r="AL71" s="16">
        <f t="shared" si="11"/>
        <v>230809.74000000002</v>
      </c>
      <c r="AM71" s="26">
        <f t="shared" si="12"/>
        <v>-68678.320000000007</v>
      </c>
    </row>
    <row r="72" spans="1:39" x14ac:dyDescent="0.25">
      <c r="A72" t="s">
        <v>553</v>
      </c>
      <c r="B72" t="s">
        <v>554</v>
      </c>
      <c r="C72" s="71">
        <v>4275</v>
      </c>
      <c r="D72" s="58" t="s">
        <v>1331</v>
      </c>
      <c r="E72" t="s">
        <v>3240</v>
      </c>
      <c r="F72">
        <v>481249.25</v>
      </c>
      <c r="G72">
        <v>0</v>
      </c>
      <c r="H72">
        <v>201021.73</v>
      </c>
      <c r="J72">
        <v>192369.33</v>
      </c>
      <c r="K72">
        <v>406923.22</v>
      </c>
      <c r="O72">
        <v>6150</v>
      </c>
      <c r="P72">
        <v>92700</v>
      </c>
      <c r="Q72">
        <v>0</v>
      </c>
      <c r="T72">
        <v>-241310.37</v>
      </c>
      <c r="U72">
        <v>1340923.19</v>
      </c>
      <c r="V72">
        <v>164126.48000000001</v>
      </c>
      <c r="W72">
        <v>4200</v>
      </c>
      <c r="Y72">
        <v>183022</v>
      </c>
      <c r="AA72">
        <v>213260</v>
      </c>
      <c r="AD72">
        <v>36534.01</v>
      </c>
      <c r="AE72">
        <v>12603.76</v>
      </c>
      <c r="AH72" s="76">
        <f t="shared" si="7"/>
        <v>682270.98</v>
      </c>
      <c r="AI72" s="31">
        <f t="shared" si="8"/>
        <v>98850</v>
      </c>
      <c r="AJ72" s="21">
        <f t="shared" si="9"/>
        <v>583420.98</v>
      </c>
      <c r="AK72" s="15">
        <f t="shared" si="10"/>
        <v>351348.47999999998</v>
      </c>
      <c r="AL72" s="16">
        <f t="shared" si="11"/>
        <v>262397.77</v>
      </c>
      <c r="AM72" s="26">
        <f t="shared" si="12"/>
        <v>88950.709999999963</v>
      </c>
    </row>
    <row r="73" spans="1:39" x14ac:dyDescent="0.25">
      <c r="A73" t="s">
        <v>553</v>
      </c>
      <c r="B73" t="s">
        <v>554</v>
      </c>
      <c r="C73" s="71">
        <v>3121</v>
      </c>
      <c r="D73" s="58" t="s">
        <v>1332</v>
      </c>
      <c r="E73" t="s">
        <v>3241</v>
      </c>
      <c r="F73">
        <v>916703.3</v>
      </c>
      <c r="G73">
        <v>0</v>
      </c>
      <c r="H73">
        <v>230110.45</v>
      </c>
      <c r="J73">
        <v>559255.67000000004</v>
      </c>
      <c r="K73">
        <v>172625.8</v>
      </c>
      <c r="O73">
        <v>1162.22</v>
      </c>
      <c r="P73">
        <v>129954</v>
      </c>
      <c r="Q73">
        <v>33712</v>
      </c>
      <c r="S73">
        <v>-24969.200000000001</v>
      </c>
      <c r="U73">
        <v>1495302.14</v>
      </c>
      <c r="V73">
        <v>341895.56</v>
      </c>
      <c r="Y73">
        <v>122923.3</v>
      </c>
      <c r="AA73">
        <v>148271.29999999999</v>
      </c>
      <c r="AD73">
        <v>47861.760000000002</v>
      </c>
      <c r="AE73">
        <v>9851.74</v>
      </c>
      <c r="AH73" s="76">
        <f t="shared" si="7"/>
        <v>1146813.75</v>
      </c>
      <c r="AI73" s="31">
        <f t="shared" si="8"/>
        <v>164828.22</v>
      </c>
      <c r="AJ73" s="21">
        <f t="shared" si="9"/>
        <v>981985.53</v>
      </c>
      <c r="AK73" s="15">
        <f t="shared" si="10"/>
        <v>464818.86</v>
      </c>
      <c r="AL73" s="16">
        <f t="shared" si="11"/>
        <v>205984.8</v>
      </c>
      <c r="AM73" s="26">
        <f t="shared" si="12"/>
        <v>258834.06</v>
      </c>
    </row>
    <row r="74" spans="1:39" x14ac:dyDescent="0.25">
      <c r="A74" t="s">
        <v>553</v>
      </c>
      <c r="B74" t="s">
        <v>554</v>
      </c>
      <c r="C74" s="71">
        <v>1601</v>
      </c>
      <c r="D74" s="58" t="s">
        <v>1333</v>
      </c>
      <c r="E74" t="s">
        <v>3242</v>
      </c>
      <c r="F74">
        <v>895193.55</v>
      </c>
      <c r="G74">
        <v>0</v>
      </c>
      <c r="H74">
        <v>72385.070000000007</v>
      </c>
      <c r="J74">
        <v>1892712.47</v>
      </c>
      <c r="K74">
        <v>676865.37</v>
      </c>
      <c r="P74">
        <v>37106.9</v>
      </c>
      <c r="Q74">
        <v>377.9</v>
      </c>
      <c r="T74">
        <v>3004360.46</v>
      </c>
      <c r="U74">
        <v>464694.52</v>
      </c>
      <c r="V74">
        <v>8869</v>
      </c>
      <c r="Y74">
        <v>129599.1</v>
      </c>
      <c r="Z74">
        <v>95000</v>
      </c>
      <c r="AA74">
        <v>137968.1</v>
      </c>
      <c r="AD74">
        <v>23002.99</v>
      </c>
      <c r="AE74">
        <v>26414.33</v>
      </c>
      <c r="AG74">
        <v>1</v>
      </c>
      <c r="AH74" s="76">
        <f t="shared" si="7"/>
        <v>967578.62000000011</v>
      </c>
      <c r="AI74" s="31">
        <f t="shared" si="8"/>
        <v>37484.800000000003</v>
      </c>
      <c r="AJ74" s="21">
        <f t="shared" si="9"/>
        <v>930093.82000000007</v>
      </c>
      <c r="AK74" s="15">
        <f t="shared" si="10"/>
        <v>233468.1</v>
      </c>
      <c r="AL74" s="16">
        <f t="shared" si="11"/>
        <v>187386.41999999998</v>
      </c>
      <c r="AM74" s="26">
        <f t="shared" si="12"/>
        <v>46081.680000000022</v>
      </c>
    </row>
    <row r="75" spans="1:39" x14ac:dyDescent="0.25">
      <c r="A75" t="s">
        <v>553</v>
      </c>
      <c r="B75" t="s">
        <v>554</v>
      </c>
      <c r="C75" s="71">
        <v>4298</v>
      </c>
      <c r="D75" s="58" t="s">
        <v>1334</v>
      </c>
      <c r="E75" t="s">
        <v>3243</v>
      </c>
      <c r="F75">
        <v>775890.14</v>
      </c>
      <c r="G75">
        <v>0</v>
      </c>
      <c r="H75">
        <v>106239.33</v>
      </c>
      <c r="J75">
        <v>1092798.3799999999</v>
      </c>
      <c r="K75">
        <v>255207.49</v>
      </c>
      <c r="O75">
        <v>5500</v>
      </c>
      <c r="P75">
        <v>63420</v>
      </c>
      <c r="Q75">
        <v>0</v>
      </c>
      <c r="T75">
        <v>1187580.93</v>
      </c>
      <c r="U75">
        <v>961521.58</v>
      </c>
      <c r="V75">
        <v>13082.68</v>
      </c>
      <c r="W75">
        <v>6600</v>
      </c>
      <c r="Y75">
        <v>110701</v>
      </c>
      <c r="Z75">
        <v>106000</v>
      </c>
      <c r="AA75">
        <v>130822</v>
      </c>
      <c r="AD75">
        <v>26795.7</v>
      </c>
      <c r="AE75">
        <v>19046.86</v>
      </c>
      <c r="AG75">
        <v>30230</v>
      </c>
      <c r="AH75" s="76">
        <f t="shared" si="7"/>
        <v>882129.47</v>
      </c>
      <c r="AI75" s="31">
        <f t="shared" si="8"/>
        <v>68920</v>
      </c>
      <c r="AJ75" s="21">
        <f t="shared" si="9"/>
        <v>813209.47</v>
      </c>
      <c r="AK75" s="15">
        <f t="shared" si="10"/>
        <v>236383.68</v>
      </c>
      <c r="AL75" s="16">
        <f t="shared" si="11"/>
        <v>206894.56</v>
      </c>
      <c r="AM75" s="26">
        <f t="shared" si="12"/>
        <v>29489.119999999995</v>
      </c>
    </row>
    <row r="76" spans="1:39" x14ac:dyDescent="0.25">
      <c r="A76" t="s">
        <v>553</v>
      </c>
      <c r="B76" t="s">
        <v>554</v>
      </c>
      <c r="C76" s="71">
        <v>4211</v>
      </c>
      <c r="D76" s="58" t="s">
        <v>1335</v>
      </c>
      <c r="E76" t="s">
        <v>3244</v>
      </c>
      <c r="F76">
        <v>852886.03</v>
      </c>
      <c r="G76">
        <v>0</v>
      </c>
      <c r="H76">
        <v>76118.06</v>
      </c>
      <c r="J76">
        <v>1491596.11</v>
      </c>
      <c r="K76">
        <v>665340.38</v>
      </c>
      <c r="Q76">
        <v>496</v>
      </c>
      <c r="T76">
        <v>666455.65</v>
      </c>
      <c r="U76">
        <v>2317512.06</v>
      </c>
      <c r="V76">
        <v>163498.47</v>
      </c>
      <c r="Y76">
        <v>105021</v>
      </c>
      <c r="Z76">
        <v>1500</v>
      </c>
      <c r="AA76">
        <v>126877</v>
      </c>
      <c r="AD76">
        <v>23802.36</v>
      </c>
      <c r="AE76">
        <v>17863.240000000002</v>
      </c>
      <c r="AH76" s="76">
        <f t="shared" si="7"/>
        <v>929004.09000000008</v>
      </c>
      <c r="AI76" s="31">
        <f t="shared" si="8"/>
        <v>496</v>
      </c>
      <c r="AJ76" s="21">
        <f t="shared" si="9"/>
        <v>928508.09000000008</v>
      </c>
      <c r="AK76" s="15">
        <f t="shared" si="10"/>
        <v>270019.46999999997</v>
      </c>
      <c r="AL76" s="16">
        <f t="shared" si="11"/>
        <v>168542.59999999998</v>
      </c>
      <c r="AM76" s="26">
        <f t="shared" si="12"/>
        <v>101476.87</v>
      </c>
    </row>
    <row r="77" spans="1:39" x14ac:dyDescent="0.25">
      <c r="A77" t="s">
        <v>553</v>
      </c>
      <c r="B77" t="s">
        <v>554</v>
      </c>
      <c r="C77" s="71">
        <v>3166</v>
      </c>
      <c r="D77" s="58" t="s">
        <v>1336</v>
      </c>
      <c r="E77" t="s">
        <v>3245</v>
      </c>
      <c r="F77">
        <v>871063.01</v>
      </c>
      <c r="G77">
        <v>0</v>
      </c>
      <c r="H77">
        <v>27347.45</v>
      </c>
      <c r="J77">
        <v>444506.24</v>
      </c>
      <c r="K77">
        <v>270782.52</v>
      </c>
      <c r="P77">
        <v>276110</v>
      </c>
      <c r="Q77">
        <v>249</v>
      </c>
      <c r="T77">
        <v>-867626.81</v>
      </c>
      <c r="U77">
        <v>2233839.69</v>
      </c>
      <c r="V77">
        <v>24008</v>
      </c>
      <c r="Y77">
        <v>128388</v>
      </c>
      <c r="Z77">
        <v>3000</v>
      </c>
      <c r="AA77">
        <v>141577</v>
      </c>
      <c r="AD77">
        <v>29768.65</v>
      </c>
      <c r="AE77">
        <v>18028.02</v>
      </c>
      <c r="AH77" s="76">
        <f t="shared" si="7"/>
        <v>898410.46</v>
      </c>
      <c r="AI77" s="31">
        <f t="shared" si="8"/>
        <v>276359</v>
      </c>
      <c r="AJ77" s="21">
        <f t="shared" si="9"/>
        <v>622051.46</v>
      </c>
      <c r="AK77" s="15">
        <f t="shared" si="10"/>
        <v>155396</v>
      </c>
      <c r="AL77" s="16">
        <f t="shared" si="11"/>
        <v>189373.66999999998</v>
      </c>
      <c r="AM77" s="26">
        <f t="shared" si="12"/>
        <v>-33977.669999999984</v>
      </c>
    </row>
    <row r="78" spans="1:39" x14ac:dyDescent="0.25">
      <c r="A78" t="s">
        <v>553</v>
      </c>
      <c r="B78" t="s">
        <v>554</v>
      </c>
      <c r="C78" s="71">
        <v>2186</v>
      </c>
      <c r="D78" s="58" t="s">
        <v>1337</v>
      </c>
      <c r="E78" t="s">
        <v>3301</v>
      </c>
      <c r="F78">
        <v>639144.15</v>
      </c>
      <c r="G78">
        <v>0</v>
      </c>
      <c r="H78">
        <v>61666.14</v>
      </c>
      <c r="J78">
        <v>166410.4</v>
      </c>
      <c r="K78">
        <v>520874.75</v>
      </c>
      <c r="Q78">
        <v>1359</v>
      </c>
      <c r="T78">
        <v>-1257596.3899999999</v>
      </c>
      <c r="U78">
        <v>2560558.21</v>
      </c>
      <c r="V78">
        <v>146215.09</v>
      </c>
      <c r="Y78">
        <v>122484</v>
      </c>
      <c r="AA78">
        <v>140574</v>
      </c>
      <c r="AD78">
        <v>23961.200000000001</v>
      </c>
      <c r="AE78">
        <v>14539.27</v>
      </c>
      <c r="AH78" s="76">
        <f t="shared" si="7"/>
        <v>700810.29</v>
      </c>
      <c r="AI78" s="31">
        <f t="shared" si="8"/>
        <v>1359</v>
      </c>
      <c r="AJ78" s="21">
        <f t="shared" si="9"/>
        <v>699451.29</v>
      </c>
      <c r="AK78" s="15">
        <f t="shared" si="10"/>
        <v>268699.08999999997</v>
      </c>
      <c r="AL78" s="16">
        <f t="shared" si="11"/>
        <v>179074.47</v>
      </c>
      <c r="AM78" s="26">
        <f t="shared" si="12"/>
        <v>89624.619999999966</v>
      </c>
    </row>
    <row r="79" spans="1:39" x14ac:dyDescent="0.25">
      <c r="A79" t="s">
        <v>557</v>
      </c>
      <c r="B79" t="s">
        <v>558</v>
      </c>
      <c r="C79" s="71">
        <v>3311</v>
      </c>
      <c r="D79" s="58" t="s">
        <v>1338</v>
      </c>
      <c r="E79" t="s">
        <v>3246</v>
      </c>
      <c r="F79">
        <v>280261.03000000003</v>
      </c>
      <c r="G79">
        <v>8485</v>
      </c>
      <c r="H79">
        <v>47229.04</v>
      </c>
      <c r="J79">
        <v>145030.26999999999</v>
      </c>
      <c r="K79">
        <v>491248.5</v>
      </c>
      <c r="O79">
        <v>20160</v>
      </c>
      <c r="P79">
        <v>-31460</v>
      </c>
      <c r="Q79">
        <v>377.19</v>
      </c>
      <c r="T79">
        <v>-280760.81</v>
      </c>
      <c r="U79">
        <v>1212676.51</v>
      </c>
      <c r="V79">
        <v>131721.06</v>
      </c>
      <c r="W79">
        <v>31460</v>
      </c>
      <c r="AA79">
        <v>32923</v>
      </c>
      <c r="AD79">
        <v>54080</v>
      </c>
      <c r="AE79">
        <v>1458.78</v>
      </c>
      <c r="AH79" s="76">
        <f t="shared" si="7"/>
        <v>335975.07</v>
      </c>
      <c r="AI79" s="31">
        <f t="shared" si="8"/>
        <v>-10922.81</v>
      </c>
      <c r="AJ79" s="21">
        <f t="shared" si="9"/>
        <v>346897.88</v>
      </c>
      <c r="AK79" s="15">
        <f t="shared" si="10"/>
        <v>163181.06</v>
      </c>
      <c r="AL79" s="16">
        <f t="shared" si="11"/>
        <v>88461.78</v>
      </c>
      <c r="AM79" s="26">
        <f t="shared" si="12"/>
        <v>74719.28</v>
      </c>
    </row>
    <row r="80" spans="1:39" x14ac:dyDescent="0.25">
      <c r="A80" t="s">
        <v>557</v>
      </c>
      <c r="B80" t="s">
        <v>558</v>
      </c>
      <c r="C80" s="71">
        <v>2139</v>
      </c>
      <c r="D80" s="58" t="s">
        <v>1339</v>
      </c>
      <c r="E80" t="s">
        <v>3247</v>
      </c>
      <c r="F80">
        <v>97236.5</v>
      </c>
      <c r="G80">
        <v>5475</v>
      </c>
      <c r="H80">
        <v>60599.26</v>
      </c>
      <c r="J80">
        <v>54437.86</v>
      </c>
      <c r="K80">
        <v>144022.85999999999</v>
      </c>
      <c r="O80">
        <v>24600</v>
      </c>
      <c r="P80">
        <v>168000</v>
      </c>
      <c r="Q80">
        <v>999.2</v>
      </c>
      <c r="T80">
        <v>-1514594.26</v>
      </c>
      <c r="U80">
        <v>1431387.54</v>
      </c>
      <c r="V80">
        <v>91250</v>
      </c>
      <c r="Y80">
        <v>15890</v>
      </c>
      <c r="AA80">
        <v>25043</v>
      </c>
      <c r="AD80">
        <v>27870</v>
      </c>
      <c r="AE80">
        <v>10888</v>
      </c>
      <c r="AH80" s="76">
        <f t="shared" si="7"/>
        <v>163310.76</v>
      </c>
      <c r="AI80" s="31">
        <f t="shared" si="8"/>
        <v>193599.2</v>
      </c>
      <c r="AJ80" s="21">
        <f t="shared" si="9"/>
        <v>-30288.440000000002</v>
      </c>
      <c r="AK80" s="15">
        <f t="shared" si="10"/>
        <v>107140</v>
      </c>
      <c r="AL80" s="16">
        <f t="shared" si="11"/>
        <v>63801</v>
      </c>
      <c r="AM80" s="26">
        <f t="shared" si="12"/>
        <v>43339</v>
      </c>
    </row>
    <row r="81" spans="1:39" x14ac:dyDescent="0.25">
      <c r="A81" t="s">
        <v>557</v>
      </c>
      <c r="B81" t="s">
        <v>558</v>
      </c>
      <c r="C81" s="71">
        <v>4074</v>
      </c>
      <c r="D81" s="58" t="s">
        <v>1340</v>
      </c>
      <c r="E81" t="s">
        <v>3248</v>
      </c>
      <c r="F81">
        <v>595547.64</v>
      </c>
      <c r="G81">
        <v>0</v>
      </c>
      <c r="H81">
        <v>23943.99</v>
      </c>
      <c r="J81">
        <v>346661.37</v>
      </c>
      <c r="K81">
        <v>865560.7</v>
      </c>
      <c r="O81">
        <v>44086</v>
      </c>
      <c r="P81">
        <v>158850</v>
      </c>
      <c r="Q81">
        <v>13492.64</v>
      </c>
      <c r="T81">
        <v>-410689.76</v>
      </c>
      <c r="U81">
        <v>2041384.85</v>
      </c>
      <c r="V81">
        <v>18700.21</v>
      </c>
      <c r="Y81">
        <v>210920</v>
      </c>
      <c r="AA81">
        <v>234160</v>
      </c>
      <c r="AD81">
        <v>20940.27</v>
      </c>
      <c r="AE81">
        <v>13821.33</v>
      </c>
      <c r="AH81" s="76">
        <f t="shared" si="7"/>
        <v>619491.63</v>
      </c>
      <c r="AI81" s="31">
        <f t="shared" si="8"/>
        <v>216428.64</v>
      </c>
      <c r="AJ81" s="21">
        <f t="shared" si="9"/>
        <v>403062.99</v>
      </c>
      <c r="AK81" s="15">
        <f t="shared" si="10"/>
        <v>229620.21</v>
      </c>
      <c r="AL81" s="16">
        <f t="shared" si="11"/>
        <v>268921.59999999998</v>
      </c>
      <c r="AM81" s="26">
        <f t="shared" si="12"/>
        <v>-39301.389999999985</v>
      </c>
    </row>
    <row r="82" spans="1:39" x14ac:dyDescent="0.25">
      <c r="A82" t="s">
        <v>557</v>
      </c>
      <c r="B82" t="s">
        <v>558</v>
      </c>
      <c r="C82" s="71">
        <v>2831</v>
      </c>
      <c r="D82" s="58" t="s">
        <v>1341</v>
      </c>
      <c r="E82" t="s">
        <v>3249</v>
      </c>
      <c r="F82">
        <v>302077.87</v>
      </c>
      <c r="G82">
        <v>0</v>
      </c>
      <c r="H82">
        <v>117270.57</v>
      </c>
      <c r="J82">
        <v>412953.24</v>
      </c>
      <c r="K82">
        <v>375976.29</v>
      </c>
      <c r="P82">
        <v>73114.820000000007</v>
      </c>
      <c r="Q82">
        <v>466.98</v>
      </c>
      <c r="T82">
        <v>-195237.16</v>
      </c>
      <c r="U82">
        <v>1173118.0900000001</v>
      </c>
      <c r="V82">
        <v>127009.16</v>
      </c>
      <c r="W82">
        <v>42000</v>
      </c>
      <c r="Y82">
        <v>145020</v>
      </c>
      <c r="AA82">
        <v>154911</v>
      </c>
      <c r="AD82">
        <v>30749.040000000001</v>
      </c>
      <c r="AE82">
        <v>5553.88</v>
      </c>
      <c r="AH82" s="76">
        <f t="shared" si="7"/>
        <v>419348.44</v>
      </c>
      <c r="AI82" s="31">
        <f t="shared" si="8"/>
        <v>73581.8</v>
      </c>
      <c r="AJ82" s="21">
        <f t="shared" si="9"/>
        <v>345766.64</v>
      </c>
      <c r="AK82" s="15">
        <f t="shared" si="10"/>
        <v>314029.16000000003</v>
      </c>
      <c r="AL82" s="16">
        <f t="shared" si="11"/>
        <v>191213.92</v>
      </c>
      <c r="AM82" s="26">
        <f t="shared" si="12"/>
        <v>122815.24000000002</v>
      </c>
    </row>
    <row r="83" spans="1:39" x14ac:dyDescent="0.25">
      <c r="A83" t="s">
        <v>557</v>
      </c>
      <c r="B83" t="s">
        <v>558</v>
      </c>
      <c r="C83" s="71">
        <v>2983</v>
      </c>
      <c r="D83" s="58" t="s">
        <v>1342</v>
      </c>
      <c r="E83" t="s">
        <v>3250</v>
      </c>
      <c r="F83">
        <v>689662.79</v>
      </c>
      <c r="G83">
        <v>0</v>
      </c>
      <c r="H83">
        <v>15325.16</v>
      </c>
      <c r="J83">
        <v>468179.82</v>
      </c>
      <c r="K83">
        <v>157572.32999999999</v>
      </c>
      <c r="P83">
        <v>-207545</v>
      </c>
      <c r="Q83">
        <v>0</v>
      </c>
      <c r="T83">
        <v>-260305.27</v>
      </c>
      <c r="U83">
        <v>1745362.84</v>
      </c>
      <c r="V83">
        <v>126547.25</v>
      </c>
      <c r="W83">
        <v>6000</v>
      </c>
      <c r="Y83">
        <v>165750</v>
      </c>
      <c r="AA83">
        <v>187220</v>
      </c>
      <c r="AD83">
        <v>24892.02</v>
      </c>
      <c r="AE83">
        <v>25082.7</v>
      </c>
      <c r="AH83" s="76">
        <f t="shared" si="7"/>
        <v>704987.95000000007</v>
      </c>
      <c r="AI83" s="31">
        <f t="shared" si="8"/>
        <v>-207545</v>
      </c>
      <c r="AJ83" s="21">
        <f t="shared" si="9"/>
        <v>912532.95000000007</v>
      </c>
      <c r="AK83" s="15">
        <f t="shared" si="10"/>
        <v>298297.25</v>
      </c>
      <c r="AL83" s="16">
        <f t="shared" si="11"/>
        <v>237194.72</v>
      </c>
      <c r="AM83" s="26">
        <f t="shared" si="12"/>
        <v>61102.53</v>
      </c>
    </row>
    <row r="84" spans="1:39" x14ac:dyDescent="0.25">
      <c r="A84" t="s">
        <v>557</v>
      </c>
      <c r="B84" t="s">
        <v>558</v>
      </c>
      <c r="C84" s="71">
        <v>1867</v>
      </c>
      <c r="D84" s="58" t="s">
        <v>1343</v>
      </c>
      <c r="E84" t="s">
        <v>3251</v>
      </c>
      <c r="F84">
        <v>371932.24</v>
      </c>
      <c r="G84">
        <v>93233.74</v>
      </c>
      <c r="H84">
        <v>58292.05</v>
      </c>
      <c r="J84">
        <v>963383.64</v>
      </c>
      <c r="K84">
        <v>368809.25</v>
      </c>
      <c r="Q84">
        <v>0</v>
      </c>
      <c r="T84">
        <v>-126192.94</v>
      </c>
      <c r="U84">
        <v>1929262.58</v>
      </c>
      <c r="V84">
        <v>126053.23</v>
      </c>
      <c r="Y84">
        <v>129760</v>
      </c>
      <c r="Z84">
        <v>1400</v>
      </c>
      <c r="AA84">
        <v>139631</v>
      </c>
      <c r="AD84">
        <v>36238.699999999997</v>
      </c>
      <c r="AE84">
        <v>11162.25</v>
      </c>
      <c r="AG84">
        <v>1400</v>
      </c>
      <c r="AH84" s="76">
        <f t="shared" si="7"/>
        <v>523458.02999999997</v>
      </c>
      <c r="AI84" s="31">
        <f t="shared" si="8"/>
        <v>0</v>
      </c>
      <c r="AJ84" s="21">
        <f t="shared" si="9"/>
        <v>523458.02999999997</v>
      </c>
      <c r="AK84" s="15">
        <f t="shared" si="10"/>
        <v>257213.22999999998</v>
      </c>
      <c r="AL84" s="16">
        <f t="shared" si="11"/>
        <v>188431.95</v>
      </c>
      <c r="AM84" s="26">
        <f t="shared" si="12"/>
        <v>68781.27999999997</v>
      </c>
    </row>
    <row r="85" spans="1:39" x14ac:dyDescent="0.25">
      <c r="A85" t="s">
        <v>557</v>
      </c>
      <c r="B85" t="s">
        <v>558</v>
      </c>
      <c r="C85" s="71">
        <v>2692</v>
      </c>
      <c r="D85" s="58" t="s">
        <v>1344</v>
      </c>
      <c r="E85" t="s">
        <v>3252</v>
      </c>
      <c r="F85">
        <v>622170.55000000005</v>
      </c>
      <c r="G85">
        <v>11120</v>
      </c>
      <c r="H85">
        <v>13115.43</v>
      </c>
      <c r="J85">
        <v>217317.91</v>
      </c>
      <c r="K85">
        <v>250221.89</v>
      </c>
      <c r="P85">
        <v>45720</v>
      </c>
      <c r="Q85">
        <v>520.36</v>
      </c>
      <c r="T85">
        <v>-871371.42</v>
      </c>
      <c r="U85">
        <v>1851699.47</v>
      </c>
      <c r="V85">
        <v>154931.38</v>
      </c>
      <c r="Y85">
        <v>125701</v>
      </c>
      <c r="AA85">
        <v>153961</v>
      </c>
      <c r="AD85">
        <v>11369.19</v>
      </c>
      <c r="AE85">
        <v>16124.82</v>
      </c>
      <c r="AH85" s="76">
        <f t="shared" si="7"/>
        <v>646405.9800000001</v>
      </c>
      <c r="AI85" s="31">
        <f t="shared" si="8"/>
        <v>46240.36</v>
      </c>
      <c r="AJ85" s="21">
        <f t="shared" si="9"/>
        <v>600165.62000000011</v>
      </c>
      <c r="AK85" s="15">
        <f t="shared" si="10"/>
        <v>280632.38</v>
      </c>
      <c r="AL85" s="16">
        <f t="shared" si="11"/>
        <v>181455.01</v>
      </c>
      <c r="AM85" s="26">
        <f t="shared" si="12"/>
        <v>99177.37</v>
      </c>
    </row>
    <row r="86" spans="1:39" x14ac:dyDescent="0.25">
      <c r="A86" t="s">
        <v>557</v>
      </c>
      <c r="B86" t="s">
        <v>558</v>
      </c>
      <c r="C86" s="71">
        <v>1950</v>
      </c>
      <c r="D86" s="58" t="s">
        <v>1345</v>
      </c>
      <c r="E86" t="s">
        <v>3253</v>
      </c>
      <c r="F86">
        <v>40983.42</v>
      </c>
      <c r="G86">
        <v>33714.32</v>
      </c>
      <c r="H86">
        <v>37328.29</v>
      </c>
      <c r="J86">
        <v>507245.08</v>
      </c>
      <c r="K86">
        <v>329305.59999999998</v>
      </c>
      <c r="Q86">
        <v>-185931.07</v>
      </c>
      <c r="T86">
        <v>170428.74</v>
      </c>
      <c r="U86">
        <v>1211766.1200000001</v>
      </c>
      <c r="V86">
        <v>-95424.73</v>
      </c>
      <c r="Y86">
        <v>96540</v>
      </c>
      <c r="AA86">
        <v>112170</v>
      </c>
      <c r="AD86">
        <v>17143.37</v>
      </c>
      <c r="AE86">
        <v>5188.9799999999996</v>
      </c>
      <c r="AH86" s="76">
        <f t="shared" si="7"/>
        <v>112026.03</v>
      </c>
      <c r="AI86" s="31">
        <f t="shared" si="8"/>
        <v>-185931.07</v>
      </c>
      <c r="AJ86" s="21">
        <f t="shared" si="9"/>
        <v>297957.09999999998</v>
      </c>
      <c r="AK86" s="15">
        <f t="shared" si="10"/>
        <v>1115.2700000000041</v>
      </c>
      <c r="AL86" s="16">
        <f t="shared" si="11"/>
        <v>134502.35</v>
      </c>
      <c r="AM86" s="26">
        <f t="shared" si="12"/>
        <v>-133387.08000000002</v>
      </c>
    </row>
    <row r="87" spans="1:39" x14ac:dyDescent="0.25">
      <c r="A87" t="s">
        <v>557</v>
      </c>
      <c r="B87" t="s">
        <v>558</v>
      </c>
      <c r="C87" s="71">
        <v>2898</v>
      </c>
      <c r="D87" s="58" t="s">
        <v>1346</v>
      </c>
      <c r="E87" t="s">
        <v>3254</v>
      </c>
      <c r="F87">
        <v>788276.12</v>
      </c>
      <c r="G87">
        <v>0</v>
      </c>
      <c r="H87">
        <v>56467</v>
      </c>
      <c r="J87">
        <v>253418.43</v>
      </c>
      <c r="K87">
        <v>544694.84</v>
      </c>
      <c r="O87">
        <v>18810</v>
      </c>
      <c r="Q87">
        <v>250</v>
      </c>
      <c r="T87">
        <v>166452.9</v>
      </c>
      <c r="U87">
        <v>1379368.14</v>
      </c>
      <c r="V87">
        <v>144153.35</v>
      </c>
      <c r="Y87">
        <v>188780</v>
      </c>
      <c r="AA87">
        <v>211320</v>
      </c>
      <c r="AD87">
        <v>18675</v>
      </c>
      <c r="AE87">
        <v>34713</v>
      </c>
      <c r="AH87" s="76">
        <f t="shared" si="7"/>
        <v>844743.12</v>
      </c>
      <c r="AI87" s="31">
        <f t="shared" si="8"/>
        <v>19060</v>
      </c>
      <c r="AJ87" s="21">
        <f t="shared" si="9"/>
        <v>825683.12</v>
      </c>
      <c r="AK87" s="15">
        <f t="shared" si="10"/>
        <v>332933.34999999998</v>
      </c>
      <c r="AL87" s="16">
        <f t="shared" si="11"/>
        <v>264708</v>
      </c>
      <c r="AM87" s="26">
        <f t="shared" si="12"/>
        <v>68225.349999999977</v>
      </c>
    </row>
    <row r="88" spans="1:39" x14ac:dyDescent="0.25">
      <c r="A88" t="s">
        <v>557</v>
      </c>
      <c r="B88" t="s">
        <v>558</v>
      </c>
      <c r="C88" s="71">
        <v>1653</v>
      </c>
      <c r="D88" s="58" t="s">
        <v>1347</v>
      </c>
      <c r="E88" t="s">
        <v>3306</v>
      </c>
      <c r="F88">
        <v>315252.46999999997</v>
      </c>
      <c r="G88">
        <v>2630.1</v>
      </c>
      <c r="H88">
        <v>1509.07</v>
      </c>
      <c r="J88">
        <v>365737.43</v>
      </c>
      <c r="K88">
        <v>133723.01999999999</v>
      </c>
      <c r="O88">
        <v>18810</v>
      </c>
      <c r="P88">
        <v>45850</v>
      </c>
      <c r="Q88">
        <v>253</v>
      </c>
      <c r="T88">
        <v>-860089.41</v>
      </c>
      <c r="U88">
        <v>1583723.57</v>
      </c>
      <c r="V88">
        <v>98679.08</v>
      </c>
      <c r="Y88">
        <v>153610</v>
      </c>
      <c r="AA88">
        <v>176514</v>
      </c>
      <c r="AD88">
        <v>16300</v>
      </c>
      <c r="AE88">
        <v>19970.150000000001</v>
      </c>
      <c r="AG88">
        <v>9850</v>
      </c>
      <c r="AH88" s="76">
        <f t="shared" si="7"/>
        <v>319391.63999999996</v>
      </c>
      <c r="AI88" s="31">
        <f t="shared" si="8"/>
        <v>64913</v>
      </c>
      <c r="AJ88" s="21">
        <f t="shared" si="9"/>
        <v>254478.63999999996</v>
      </c>
      <c r="AK88" s="15">
        <f t="shared" si="10"/>
        <v>252289.08000000002</v>
      </c>
      <c r="AL88" s="16">
        <f t="shared" si="11"/>
        <v>222634.15</v>
      </c>
      <c r="AM88" s="26">
        <f t="shared" si="12"/>
        <v>29654.930000000022</v>
      </c>
    </row>
    <row r="89" spans="1:39" x14ac:dyDescent="0.25">
      <c r="A89" t="s">
        <v>561</v>
      </c>
      <c r="B89" t="s">
        <v>562</v>
      </c>
      <c r="C89" s="71">
        <v>3711</v>
      </c>
      <c r="D89" s="58" t="s">
        <v>1348</v>
      </c>
      <c r="E89" t="s">
        <v>3330</v>
      </c>
      <c r="F89">
        <v>301253.40000000002</v>
      </c>
      <c r="G89">
        <v>0</v>
      </c>
      <c r="H89">
        <v>6252.42</v>
      </c>
      <c r="J89">
        <v>2</v>
      </c>
      <c r="K89">
        <v>133823.39000000001</v>
      </c>
      <c r="Q89">
        <v>504</v>
      </c>
      <c r="T89">
        <v>125140.19</v>
      </c>
      <c r="U89">
        <v>378255.7</v>
      </c>
      <c r="V89">
        <v>0</v>
      </c>
      <c r="Y89">
        <v>153610</v>
      </c>
      <c r="AA89">
        <v>20634</v>
      </c>
      <c r="AD89">
        <v>25082.15</v>
      </c>
      <c r="AE89">
        <v>2202.5300000000002</v>
      </c>
      <c r="AH89" s="76">
        <f t="shared" si="7"/>
        <v>307505.82</v>
      </c>
      <c r="AI89" s="31">
        <f t="shared" si="8"/>
        <v>504</v>
      </c>
      <c r="AJ89" s="21">
        <f t="shared" si="9"/>
        <v>307001.82</v>
      </c>
      <c r="AK89" s="15">
        <f t="shared" si="10"/>
        <v>153610</v>
      </c>
      <c r="AL89" s="16">
        <f t="shared" si="11"/>
        <v>47918.68</v>
      </c>
      <c r="AM89" s="26">
        <f t="shared" si="12"/>
        <v>105691.32</v>
      </c>
    </row>
    <row r="90" spans="1:39" x14ac:dyDescent="0.25">
      <c r="A90" t="s">
        <v>561</v>
      </c>
      <c r="B90" t="s">
        <v>562</v>
      </c>
      <c r="C90" s="71">
        <v>1437</v>
      </c>
      <c r="D90" s="58" t="s">
        <v>1349</v>
      </c>
      <c r="E90" t="s">
        <v>3331</v>
      </c>
      <c r="F90">
        <v>452537.49</v>
      </c>
      <c r="G90">
        <v>0</v>
      </c>
      <c r="H90">
        <v>27529.119999999999</v>
      </c>
      <c r="J90">
        <v>57979.67</v>
      </c>
      <c r="K90">
        <v>82544.33</v>
      </c>
      <c r="N90">
        <v>6000</v>
      </c>
      <c r="Q90">
        <v>288</v>
      </c>
      <c r="T90">
        <v>-120506.48</v>
      </c>
      <c r="U90">
        <v>646850.12</v>
      </c>
      <c r="V90">
        <v>32761</v>
      </c>
      <c r="W90">
        <v>150000</v>
      </c>
      <c r="Y90">
        <v>131520</v>
      </c>
      <c r="Z90">
        <v>-18000</v>
      </c>
      <c r="AA90">
        <v>143296</v>
      </c>
      <c r="AD90">
        <v>44837.58</v>
      </c>
      <c r="AE90">
        <v>12328.45</v>
      </c>
      <c r="AH90" s="76">
        <f t="shared" si="7"/>
        <v>480066.61</v>
      </c>
      <c r="AI90" s="31">
        <f t="shared" si="8"/>
        <v>6288</v>
      </c>
      <c r="AJ90" s="21">
        <f t="shared" si="9"/>
        <v>473778.61</v>
      </c>
      <c r="AK90" s="15">
        <f t="shared" si="10"/>
        <v>296281</v>
      </c>
      <c r="AL90" s="16">
        <f t="shared" si="11"/>
        <v>200462.03000000003</v>
      </c>
      <c r="AM90" s="26">
        <f t="shared" si="12"/>
        <v>95818.969999999972</v>
      </c>
    </row>
    <row r="91" spans="1:39" x14ac:dyDescent="0.25">
      <c r="A91" t="s">
        <v>561</v>
      </c>
      <c r="B91" t="s">
        <v>562</v>
      </c>
      <c r="C91" s="71">
        <v>3388</v>
      </c>
      <c r="D91" s="58" t="s">
        <v>1350</v>
      </c>
      <c r="E91" t="s">
        <v>3332</v>
      </c>
      <c r="F91">
        <v>199997.42</v>
      </c>
      <c r="G91">
        <v>0</v>
      </c>
      <c r="H91">
        <v>44373.84</v>
      </c>
      <c r="J91">
        <v>2564828.37</v>
      </c>
      <c r="K91">
        <v>281673.28999999998</v>
      </c>
      <c r="N91">
        <v>6000</v>
      </c>
      <c r="Q91">
        <v>500</v>
      </c>
      <c r="T91">
        <v>-170201.41</v>
      </c>
      <c r="U91">
        <v>3382854.97</v>
      </c>
      <c r="V91">
        <v>50</v>
      </c>
      <c r="Y91">
        <v>165170</v>
      </c>
      <c r="AA91">
        <v>185709</v>
      </c>
      <c r="AD91">
        <v>34977.47</v>
      </c>
      <c r="AE91">
        <v>25174.17</v>
      </c>
      <c r="AH91" s="76">
        <f t="shared" si="7"/>
        <v>244371.26</v>
      </c>
      <c r="AI91" s="31">
        <f t="shared" si="8"/>
        <v>6500</v>
      </c>
      <c r="AJ91" s="21">
        <f t="shared" si="9"/>
        <v>237871.26</v>
      </c>
      <c r="AK91" s="15">
        <f t="shared" si="10"/>
        <v>165220</v>
      </c>
      <c r="AL91" s="16">
        <f t="shared" si="11"/>
        <v>245860.64</v>
      </c>
      <c r="AM91" s="26">
        <f t="shared" si="12"/>
        <v>-80640.640000000014</v>
      </c>
    </row>
    <row r="92" spans="1:39" x14ac:dyDescent="0.25">
      <c r="A92" t="s">
        <v>561</v>
      </c>
      <c r="B92" t="s">
        <v>562</v>
      </c>
      <c r="C92" s="71">
        <v>2340</v>
      </c>
      <c r="D92" s="58" t="s">
        <v>1351</v>
      </c>
      <c r="E92" t="s">
        <v>3333</v>
      </c>
      <c r="F92">
        <v>245742.19</v>
      </c>
      <c r="G92">
        <v>0</v>
      </c>
      <c r="H92">
        <v>95576.69</v>
      </c>
      <c r="J92">
        <v>380730.11</v>
      </c>
      <c r="K92">
        <v>254205.56</v>
      </c>
      <c r="N92">
        <v>5800</v>
      </c>
      <c r="Q92">
        <v>289</v>
      </c>
      <c r="T92">
        <v>-5696.92</v>
      </c>
      <c r="U92">
        <v>1045747.78</v>
      </c>
      <c r="V92">
        <v>0</v>
      </c>
      <c r="Y92">
        <v>116290</v>
      </c>
      <c r="AA92">
        <v>127336</v>
      </c>
      <c r="AD92">
        <v>16969.93</v>
      </c>
      <c r="AE92">
        <v>14069.38</v>
      </c>
      <c r="AH92" s="76">
        <f t="shared" si="7"/>
        <v>341318.88</v>
      </c>
      <c r="AI92" s="31">
        <f t="shared" si="8"/>
        <v>6089</v>
      </c>
      <c r="AJ92" s="21">
        <f t="shared" si="9"/>
        <v>335229.88</v>
      </c>
      <c r="AK92" s="15">
        <f t="shared" si="10"/>
        <v>116290</v>
      </c>
      <c r="AL92" s="16">
        <f t="shared" si="11"/>
        <v>158375.31</v>
      </c>
      <c r="AM92" s="26">
        <f t="shared" si="12"/>
        <v>-42085.31</v>
      </c>
    </row>
    <row r="93" spans="1:39" x14ac:dyDescent="0.25">
      <c r="A93" t="s">
        <v>561</v>
      </c>
      <c r="B93" t="s">
        <v>562</v>
      </c>
      <c r="C93" s="71">
        <v>2160</v>
      </c>
      <c r="D93" s="58" t="s">
        <v>1352</v>
      </c>
      <c r="E93" t="s">
        <v>3334</v>
      </c>
      <c r="F93">
        <v>189620.55</v>
      </c>
      <c r="G93">
        <v>0</v>
      </c>
      <c r="H93">
        <v>18345.11</v>
      </c>
      <c r="J93">
        <v>27816.11</v>
      </c>
      <c r="K93">
        <v>275776.34999999998</v>
      </c>
      <c r="Q93">
        <v>1477</v>
      </c>
      <c r="T93">
        <v>302644.17</v>
      </c>
      <c r="U93">
        <v>320699.84999999998</v>
      </c>
      <c r="V93">
        <v>42547.97</v>
      </c>
      <c r="Y93">
        <v>97197</v>
      </c>
      <c r="AA93">
        <v>130485</v>
      </c>
      <c r="AD93">
        <v>75058.710000000006</v>
      </c>
      <c r="AE93">
        <v>3664.16</v>
      </c>
      <c r="AH93" s="76">
        <f t="shared" si="7"/>
        <v>207965.65999999997</v>
      </c>
      <c r="AI93" s="31">
        <f t="shared" si="8"/>
        <v>1477</v>
      </c>
      <c r="AJ93" s="21">
        <f t="shared" si="9"/>
        <v>206488.65999999997</v>
      </c>
      <c r="AK93" s="15">
        <f t="shared" si="10"/>
        <v>139744.97</v>
      </c>
      <c r="AL93" s="16">
        <f t="shared" si="11"/>
        <v>209207.87000000002</v>
      </c>
      <c r="AM93" s="26">
        <f t="shared" si="12"/>
        <v>-69462.900000000023</v>
      </c>
    </row>
    <row r="94" spans="1:39" x14ac:dyDescent="0.25">
      <c r="A94" t="s">
        <v>561</v>
      </c>
      <c r="B94" t="s">
        <v>562</v>
      </c>
      <c r="C94" s="71">
        <v>1723</v>
      </c>
      <c r="D94" s="58" t="s">
        <v>1353</v>
      </c>
      <c r="E94" t="s">
        <v>3335</v>
      </c>
      <c r="F94">
        <v>281115.37</v>
      </c>
      <c r="G94">
        <v>19600</v>
      </c>
      <c r="H94">
        <v>18049.21</v>
      </c>
      <c r="J94">
        <v>514675.18</v>
      </c>
      <c r="K94">
        <v>19294.650000000001</v>
      </c>
      <c r="Q94">
        <v>265</v>
      </c>
      <c r="T94">
        <v>100689.64</v>
      </c>
      <c r="U94">
        <v>810688.21</v>
      </c>
      <c r="V94">
        <v>0</v>
      </c>
      <c r="Y94">
        <v>97197</v>
      </c>
      <c r="AA94">
        <v>10855</v>
      </c>
      <c r="AD94">
        <v>26012.22</v>
      </c>
      <c r="AE94">
        <v>8641.2199999999993</v>
      </c>
      <c r="AH94" s="76">
        <f t="shared" si="7"/>
        <v>318764.58</v>
      </c>
      <c r="AI94" s="31">
        <f t="shared" si="8"/>
        <v>265</v>
      </c>
      <c r="AJ94" s="21">
        <f t="shared" si="9"/>
        <v>318499.58</v>
      </c>
      <c r="AK94" s="15">
        <f t="shared" si="10"/>
        <v>97197</v>
      </c>
      <c r="AL94" s="16">
        <f t="shared" si="11"/>
        <v>45508.44</v>
      </c>
      <c r="AM94" s="26">
        <f t="shared" si="12"/>
        <v>51688.56</v>
      </c>
    </row>
    <row r="95" spans="1:39" x14ac:dyDescent="0.25">
      <c r="A95" t="s">
        <v>561</v>
      </c>
      <c r="B95" t="s">
        <v>562</v>
      </c>
      <c r="C95" s="71">
        <v>2675</v>
      </c>
      <c r="D95" s="58" t="s">
        <v>1354</v>
      </c>
      <c r="E95" t="s">
        <v>3336</v>
      </c>
      <c r="F95">
        <v>316466.78999999998</v>
      </c>
      <c r="G95">
        <v>0</v>
      </c>
      <c r="H95">
        <v>145460.57</v>
      </c>
      <c r="J95">
        <v>3</v>
      </c>
      <c r="K95">
        <v>681739.18</v>
      </c>
      <c r="N95">
        <v>6000</v>
      </c>
      <c r="Q95">
        <v>197</v>
      </c>
      <c r="T95">
        <v>622517.82999999996</v>
      </c>
      <c r="U95">
        <v>573056.03</v>
      </c>
      <c r="V95">
        <v>0</v>
      </c>
      <c r="Y95">
        <v>146205</v>
      </c>
      <c r="AA95">
        <v>159255</v>
      </c>
      <c r="AD95">
        <v>15460.34</v>
      </c>
      <c r="AE95">
        <v>17350.98</v>
      </c>
      <c r="AH95" s="76">
        <f t="shared" si="7"/>
        <v>461927.36</v>
      </c>
      <c r="AI95" s="31">
        <f t="shared" si="8"/>
        <v>6197</v>
      </c>
      <c r="AJ95" s="21">
        <f t="shared" si="9"/>
        <v>455730.36</v>
      </c>
      <c r="AK95" s="15">
        <f t="shared" si="10"/>
        <v>146205</v>
      </c>
      <c r="AL95" s="16">
        <f t="shared" si="11"/>
        <v>192066.32</v>
      </c>
      <c r="AM95" s="26">
        <f t="shared" si="12"/>
        <v>-45861.320000000007</v>
      </c>
    </row>
    <row r="96" spans="1:39" x14ac:dyDescent="0.25">
      <c r="A96" t="s">
        <v>561</v>
      </c>
      <c r="B96" t="s">
        <v>562</v>
      </c>
      <c r="C96" s="71">
        <v>1715</v>
      </c>
      <c r="D96" s="58" t="s">
        <v>1355</v>
      </c>
      <c r="E96" t="s">
        <v>3337</v>
      </c>
      <c r="F96">
        <v>164296.53</v>
      </c>
      <c r="G96">
        <v>0</v>
      </c>
      <c r="H96">
        <v>78444.42</v>
      </c>
      <c r="J96">
        <v>1382193.06</v>
      </c>
      <c r="K96">
        <v>153926.76999999999</v>
      </c>
      <c r="N96">
        <v>6000</v>
      </c>
      <c r="Q96">
        <v>2616.88</v>
      </c>
      <c r="T96">
        <v>-201215.75</v>
      </c>
      <c r="U96">
        <v>1997218.5</v>
      </c>
      <c r="V96">
        <v>0</v>
      </c>
      <c r="W96">
        <v>74000</v>
      </c>
      <c r="Y96">
        <v>114040</v>
      </c>
      <c r="AA96">
        <v>125356</v>
      </c>
      <c r="AD96">
        <v>55170</v>
      </c>
      <c r="AE96">
        <v>15372.85</v>
      </c>
      <c r="AH96" s="76">
        <f t="shared" si="7"/>
        <v>242740.95</v>
      </c>
      <c r="AI96" s="31">
        <f t="shared" si="8"/>
        <v>8616.880000000001</v>
      </c>
      <c r="AJ96" s="21">
        <f t="shared" si="9"/>
        <v>234124.07</v>
      </c>
      <c r="AK96" s="15">
        <f t="shared" si="10"/>
        <v>188040</v>
      </c>
      <c r="AL96" s="16">
        <f t="shared" si="11"/>
        <v>195898.85</v>
      </c>
      <c r="AM96" s="26">
        <f t="shared" si="12"/>
        <v>-7858.8500000000058</v>
      </c>
    </row>
    <row r="97" spans="1:39" x14ac:dyDescent="0.25">
      <c r="A97" t="s">
        <v>561</v>
      </c>
      <c r="B97" t="s">
        <v>562</v>
      </c>
      <c r="C97" s="71">
        <v>3187</v>
      </c>
      <c r="D97" s="58" t="s">
        <v>1356</v>
      </c>
      <c r="E97" t="s">
        <v>3338</v>
      </c>
      <c r="F97">
        <v>654925.4</v>
      </c>
      <c r="G97">
        <v>116520</v>
      </c>
      <c r="H97">
        <v>11691.12</v>
      </c>
      <c r="J97">
        <v>158321.32999999999</v>
      </c>
      <c r="K97">
        <v>276013.77</v>
      </c>
      <c r="N97">
        <v>6000</v>
      </c>
      <c r="Q97">
        <v>63</v>
      </c>
      <c r="T97">
        <v>363663.43</v>
      </c>
      <c r="U97">
        <v>569833.9</v>
      </c>
      <c r="V97">
        <v>0</v>
      </c>
      <c r="W97">
        <v>366000</v>
      </c>
      <c r="AA97">
        <v>19635</v>
      </c>
      <c r="AD97">
        <v>13486.15</v>
      </c>
      <c r="AE97">
        <v>4047.56</v>
      </c>
      <c r="AH97" s="76">
        <f t="shared" si="7"/>
        <v>783136.52</v>
      </c>
      <c r="AI97" s="31">
        <f t="shared" si="8"/>
        <v>6063</v>
      </c>
      <c r="AJ97" s="21">
        <f t="shared" si="9"/>
        <v>777073.52</v>
      </c>
      <c r="AK97" s="15">
        <f t="shared" si="10"/>
        <v>366000</v>
      </c>
      <c r="AL97" s="16">
        <f t="shared" si="11"/>
        <v>37168.71</v>
      </c>
      <c r="AM97" s="26">
        <f t="shared" si="12"/>
        <v>328831.28999999998</v>
      </c>
    </row>
    <row r="98" spans="1:39" x14ac:dyDescent="0.25">
      <c r="A98" t="s">
        <v>561</v>
      </c>
      <c r="B98" t="s">
        <v>562</v>
      </c>
      <c r="C98" s="71">
        <v>2867</v>
      </c>
      <c r="D98" s="58" t="s">
        <v>1357</v>
      </c>
      <c r="E98" t="s">
        <v>3339</v>
      </c>
      <c r="F98">
        <v>264535.52</v>
      </c>
      <c r="G98">
        <v>0</v>
      </c>
      <c r="H98">
        <v>22127.13</v>
      </c>
      <c r="J98">
        <v>9582.67</v>
      </c>
      <c r="K98">
        <v>531872.38</v>
      </c>
      <c r="N98">
        <v>6000</v>
      </c>
      <c r="Q98">
        <v>936.5</v>
      </c>
      <c r="T98">
        <v>306953.2</v>
      </c>
      <c r="U98">
        <v>528870.26</v>
      </c>
      <c r="V98">
        <v>0</v>
      </c>
      <c r="Y98">
        <v>99740</v>
      </c>
      <c r="Z98">
        <v>1500</v>
      </c>
      <c r="AA98">
        <v>132130</v>
      </c>
      <c r="AD98">
        <v>26609.45</v>
      </c>
      <c r="AE98">
        <v>13873.5</v>
      </c>
      <c r="AH98" s="76">
        <f t="shared" si="7"/>
        <v>286662.65000000002</v>
      </c>
      <c r="AI98" s="31">
        <f t="shared" si="8"/>
        <v>6936.5</v>
      </c>
      <c r="AJ98" s="21">
        <f t="shared" si="9"/>
        <v>279726.15000000002</v>
      </c>
      <c r="AK98" s="15">
        <f t="shared" si="10"/>
        <v>101240</v>
      </c>
      <c r="AL98" s="16">
        <f t="shared" si="11"/>
        <v>172612.95</v>
      </c>
      <c r="AM98" s="26">
        <f t="shared" si="12"/>
        <v>-71372.950000000012</v>
      </c>
    </row>
    <row r="99" spans="1:39" x14ac:dyDescent="0.25">
      <c r="A99" t="s">
        <v>561</v>
      </c>
      <c r="B99" t="s">
        <v>562</v>
      </c>
      <c r="C99" s="71">
        <v>3076</v>
      </c>
      <c r="D99" s="58" t="s">
        <v>1358</v>
      </c>
      <c r="E99" t="s">
        <v>3340</v>
      </c>
      <c r="F99">
        <v>158986.62</v>
      </c>
      <c r="G99">
        <v>0</v>
      </c>
      <c r="H99">
        <v>55563.27</v>
      </c>
      <c r="J99">
        <v>8168.25</v>
      </c>
      <c r="K99">
        <v>221104.37</v>
      </c>
      <c r="N99">
        <v>5500</v>
      </c>
      <c r="Q99">
        <v>1046</v>
      </c>
      <c r="T99">
        <v>-222460.11</v>
      </c>
      <c r="U99">
        <v>713142.2</v>
      </c>
      <c r="V99">
        <v>0</v>
      </c>
      <c r="Y99">
        <v>146947.20000000001</v>
      </c>
      <c r="Z99">
        <v>4400</v>
      </c>
      <c r="AA99">
        <v>168082.2</v>
      </c>
      <c r="AD99">
        <v>18288.34</v>
      </c>
      <c r="AE99">
        <v>5282.24</v>
      </c>
      <c r="AH99" s="76">
        <f t="shared" si="7"/>
        <v>214549.88999999998</v>
      </c>
      <c r="AI99" s="31">
        <f t="shared" si="8"/>
        <v>6546</v>
      </c>
      <c r="AJ99" s="21">
        <f t="shared" si="9"/>
        <v>208003.88999999998</v>
      </c>
      <c r="AK99" s="15">
        <f t="shared" si="10"/>
        <v>151347.20000000001</v>
      </c>
      <c r="AL99" s="16">
        <f t="shared" si="11"/>
        <v>191652.78</v>
      </c>
      <c r="AM99" s="26">
        <f t="shared" si="12"/>
        <v>-40305.579999999987</v>
      </c>
    </row>
    <row r="100" spans="1:39" x14ac:dyDescent="0.25">
      <c r="A100" t="s">
        <v>561</v>
      </c>
      <c r="B100" t="s">
        <v>562</v>
      </c>
      <c r="C100" s="71">
        <v>2086</v>
      </c>
      <c r="D100" s="58" t="s">
        <v>1359</v>
      </c>
      <c r="E100" t="s">
        <v>3341</v>
      </c>
      <c r="F100">
        <v>237569.9</v>
      </c>
      <c r="G100">
        <v>0</v>
      </c>
      <c r="H100">
        <v>182530.8</v>
      </c>
      <c r="J100">
        <v>201514.34</v>
      </c>
      <c r="K100">
        <v>235399.85</v>
      </c>
      <c r="N100">
        <v>6000</v>
      </c>
      <c r="Q100">
        <v>549</v>
      </c>
      <c r="T100">
        <v>271844.74</v>
      </c>
      <c r="U100">
        <v>673323.61</v>
      </c>
      <c r="V100">
        <v>0</v>
      </c>
      <c r="Y100">
        <v>41860</v>
      </c>
      <c r="AA100">
        <v>64306</v>
      </c>
      <c r="AD100">
        <v>46680.6</v>
      </c>
      <c r="AE100">
        <v>13875.86</v>
      </c>
      <c r="AH100" s="76">
        <f t="shared" si="7"/>
        <v>420100.69999999995</v>
      </c>
      <c r="AI100" s="31">
        <f t="shared" si="8"/>
        <v>6549</v>
      </c>
      <c r="AJ100" s="21">
        <f t="shared" si="9"/>
        <v>413551.69999999995</v>
      </c>
      <c r="AK100" s="15">
        <f t="shared" si="10"/>
        <v>41860</v>
      </c>
      <c r="AL100" s="16">
        <f t="shared" si="11"/>
        <v>124862.46</v>
      </c>
      <c r="AM100" s="26">
        <f t="shared" si="12"/>
        <v>-83002.460000000006</v>
      </c>
    </row>
    <row r="101" spans="1:39" x14ac:dyDescent="0.25">
      <c r="A101" t="s">
        <v>561</v>
      </c>
      <c r="B101" t="s">
        <v>562</v>
      </c>
      <c r="C101" s="71">
        <v>1893</v>
      </c>
      <c r="D101" s="58" t="s">
        <v>1360</v>
      </c>
      <c r="E101" t="s">
        <v>3342</v>
      </c>
      <c r="F101">
        <v>347607.23</v>
      </c>
      <c r="G101">
        <v>0</v>
      </c>
      <c r="H101">
        <v>6444.62</v>
      </c>
      <c r="J101">
        <v>3</v>
      </c>
      <c r="K101">
        <v>252189.58</v>
      </c>
      <c r="N101">
        <v>5000</v>
      </c>
      <c r="Q101">
        <v>1874</v>
      </c>
      <c r="T101">
        <v>-574905.38</v>
      </c>
      <c r="U101">
        <v>1404582.07</v>
      </c>
      <c r="V101">
        <v>0</v>
      </c>
      <c r="Y101">
        <v>103350</v>
      </c>
      <c r="Z101">
        <v>1500</v>
      </c>
      <c r="AA101">
        <v>113677</v>
      </c>
      <c r="AD101">
        <v>198044.93</v>
      </c>
      <c r="AE101">
        <v>7034.33</v>
      </c>
      <c r="AH101" s="76">
        <f t="shared" si="7"/>
        <v>354051.85</v>
      </c>
      <c r="AI101" s="31">
        <f t="shared" si="8"/>
        <v>6874</v>
      </c>
      <c r="AJ101" s="21">
        <f t="shared" si="9"/>
        <v>347177.85</v>
      </c>
      <c r="AK101" s="15">
        <f t="shared" si="10"/>
        <v>104850</v>
      </c>
      <c r="AL101" s="16">
        <f t="shared" si="11"/>
        <v>318756.26</v>
      </c>
      <c r="AM101" s="26">
        <f t="shared" si="12"/>
        <v>-213906.26</v>
      </c>
    </row>
    <row r="102" spans="1:39" x14ac:dyDescent="0.25">
      <c r="A102" t="s">
        <v>561</v>
      </c>
      <c r="B102" t="s">
        <v>562</v>
      </c>
      <c r="C102" s="71">
        <v>2677</v>
      </c>
      <c r="D102" s="58" t="s">
        <v>1361</v>
      </c>
      <c r="E102" t="s">
        <v>3343</v>
      </c>
      <c r="F102">
        <v>302294.94</v>
      </c>
      <c r="G102">
        <v>0</v>
      </c>
      <c r="H102">
        <v>92195.73</v>
      </c>
      <c r="J102">
        <v>184692.53</v>
      </c>
      <c r="K102">
        <v>199727.71</v>
      </c>
      <c r="Q102">
        <v>40320.68</v>
      </c>
      <c r="T102">
        <v>-2604.9</v>
      </c>
      <c r="U102">
        <v>819557.49</v>
      </c>
      <c r="V102">
        <v>0</v>
      </c>
      <c r="Y102">
        <v>138900</v>
      </c>
      <c r="AA102">
        <v>138900</v>
      </c>
      <c r="AD102">
        <v>7828.25</v>
      </c>
      <c r="AE102">
        <v>6464.11</v>
      </c>
      <c r="AH102" s="76">
        <f t="shared" si="7"/>
        <v>394490.67</v>
      </c>
      <c r="AI102" s="31">
        <f t="shared" si="8"/>
        <v>40320.68</v>
      </c>
      <c r="AJ102" s="21">
        <f t="shared" si="9"/>
        <v>354169.99</v>
      </c>
      <c r="AK102" s="15">
        <f t="shared" si="10"/>
        <v>138900</v>
      </c>
      <c r="AL102" s="16">
        <f t="shared" si="11"/>
        <v>153192.35999999999</v>
      </c>
      <c r="AM102" s="26">
        <f t="shared" si="12"/>
        <v>-14292.359999999986</v>
      </c>
    </row>
    <row r="103" spans="1:39" x14ac:dyDescent="0.25">
      <c r="A103" t="s">
        <v>561</v>
      </c>
      <c r="B103" t="s">
        <v>562</v>
      </c>
      <c r="C103" s="71">
        <v>2827</v>
      </c>
      <c r="D103" s="58" t="s">
        <v>1362</v>
      </c>
      <c r="E103" t="s">
        <v>3344</v>
      </c>
      <c r="F103">
        <v>89368.56</v>
      </c>
      <c r="G103">
        <v>0</v>
      </c>
      <c r="H103">
        <v>131989.17000000001</v>
      </c>
      <c r="J103">
        <v>2</v>
      </c>
      <c r="K103">
        <v>392138.73</v>
      </c>
      <c r="N103">
        <v>6300</v>
      </c>
      <c r="Q103">
        <v>0</v>
      </c>
      <c r="T103">
        <v>186711.36</v>
      </c>
      <c r="U103">
        <v>474645.55</v>
      </c>
      <c r="V103">
        <v>0</v>
      </c>
      <c r="Y103">
        <v>152852</v>
      </c>
      <c r="Z103">
        <v>-13400</v>
      </c>
      <c r="AA103">
        <v>162415</v>
      </c>
      <c r="AD103">
        <v>17859.75</v>
      </c>
      <c r="AE103">
        <v>14865.7</v>
      </c>
      <c r="AH103" s="76">
        <f t="shared" si="7"/>
        <v>221357.73</v>
      </c>
      <c r="AI103" s="31">
        <f t="shared" si="8"/>
        <v>6300</v>
      </c>
      <c r="AJ103" s="21">
        <f t="shared" si="9"/>
        <v>215057.73</v>
      </c>
      <c r="AK103" s="15">
        <f t="shared" si="10"/>
        <v>139452</v>
      </c>
      <c r="AL103" s="16">
        <f t="shared" si="11"/>
        <v>195140.45</v>
      </c>
      <c r="AM103" s="26">
        <f t="shared" si="12"/>
        <v>-55688.450000000012</v>
      </c>
    </row>
    <row r="104" spans="1:39" x14ac:dyDescent="0.25">
      <c r="A104" t="s">
        <v>561</v>
      </c>
      <c r="B104" t="s">
        <v>562</v>
      </c>
      <c r="C104" s="71">
        <v>3372</v>
      </c>
      <c r="D104" s="58" t="s">
        <v>1363</v>
      </c>
      <c r="E104" t="s">
        <v>3345</v>
      </c>
      <c r="F104">
        <v>380521.95</v>
      </c>
      <c r="G104">
        <v>15000</v>
      </c>
      <c r="H104">
        <v>420720.81</v>
      </c>
      <c r="J104">
        <v>1983.52</v>
      </c>
      <c r="K104">
        <v>306224.25</v>
      </c>
      <c r="N104">
        <v>5000</v>
      </c>
      <c r="Q104">
        <v>3728.14</v>
      </c>
      <c r="T104">
        <v>286587.34000000003</v>
      </c>
      <c r="U104">
        <v>1172968.6100000001</v>
      </c>
      <c r="V104">
        <v>76356.88</v>
      </c>
      <c r="AA104">
        <v>32180</v>
      </c>
      <c r="AD104">
        <v>345656.44</v>
      </c>
      <c r="AE104">
        <v>5609</v>
      </c>
      <c r="AG104">
        <v>5845</v>
      </c>
      <c r="AH104" s="76">
        <f t="shared" si="7"/>
        <v>816242.76</v>
      </c>
      <c r="AI104" s="31">
        <f t="shared" si="8"/>
        <v>8728.14</v>
      </c>
      <c r="AJ104" s="21">
        <f t="shared" si="9"/>
        <v>807514.62</v>
      </c>
      <c r="AK104" s="15">
        <f t="shared" si="10"/>
        <v>76356.88</v>
      </c>
      <c r="AL104" s="16">
        <f t="shared" si="11"/>
        <v>389290.44</v>
      </c>
      <c r="AM104" s="26">
        <f t="shared" si="12"/>
        <v>-312933.56</v>
      </c>
    </row>
    <row r="105" spans="1:39" x14ac:dyDescent="0.25">
      <c r="A105" t="s">
        <v>561</v>
      </c>
      <c r="B105" t="s">
        <v>562</v>
      </c>
      <c r="C105" s="71">
        <v>1747</v>
      </c>
      <c r="D105" s="58" t="s">
        <v>1364</v>
      </c>
      <c r="E105" t="s">
        <v>3346</v>
      </c>
      <c r="F105">
        <v>287257.81</v>
      </c>
      <c r="G105">
        <v>0</v>
      </c>
      <c r="H105">
        <v>46142.7</v>
      </c>
      <c r="J105">
        <v>339753.41</v>
      </c>
      <c r="K105">
        <v>201048.37</v>
      </c>
      <c r="N105">
        <v>6000</v>
      </c>
      <c r="Q105">
        <v>375</v>
      </c>
      <c r="T105">
        <v>198186.06</v>
      </c>
      <c r="U105">
        <v>764461.81</v>
      </c>
      <c r="V105">
        <v>0</v>
      </c>
      <c r="Y105">
        <v>174500</v>
      </c>
      <c r="Z105">
        <v>-14200</v>
      </c>
      <c r="AA105">
        <v>190835</v>
      </c>
      <c r="AD105">
        <v>29369.42</v>
      </c>
      <c r="AE105">
        <v>18866.16</v>
      </c>
      <c r="AH105" s="76">
        <f t="shared" si="7"/>
        <v>333400.51</v>
      </c>
      <c r="AI105" s="31">
        <f t="shared" si="8"/>
        <v>6375</v>
      </c>
      <c r="AJ105" s="21">
        <f t="shared" si="9"/>
        <v>327025.51</v>
      </c>
      <c r="AK105" s="15">
        <f t="shared" si="10"/>
        <v>160300</v>
      </c>
      <c r="AL105" s="16">
        <f t="shared" si="11"/>
        <v>239070.58</v>
      </c>
      <c r="AM105" s="26">
        <f t="shared" si="12"/>
        <v>-78770.579999999987</v>
      </c>
    </row>
    <row r="106" spans="1:39" x14ac:dyDescent="0.25">
      <c r="A106" t="s">
        <v>561</v>
      </c>
      <c r="B106" t="s">
        <v>562</v>
      </c>
      <c r="C106" s="71">
        <v>2607</v>
      </c>
      <c r="D106" s="58" t="s">
        <v>1365</v>
      </c>
      <c r="E106" t="s">
        <v>3347</v>
      </c>
      <c r="F106">
        <v>97467.55</v>
      </c>
      <c r="G106">
        <v>0</v>
      </c>
      <c r="H106">
        <v>58502.04</v>
      </c>
      <c r="J106">
        <v>965398.7</v>
      </c>
      <c r="K106">
        <v>193216.95</v>
      </c>
      <c r="N106">
        <v>6000</v>
      </c>
      <c r="Q106">
        <v>3063</v>
      </c>
      <c r="T106">
        <v>-68530.87</v>
      </c>
      <c r="U106">
        <v>1440238.21</v>
      </c>
      <c r="V106">
        <v>0</v>
      </c>
      <c r="Y106">
        <v>144390</v>
      </c>
      <c r="AA106">
        <v>163732</v>
      </c>
      <c r="AD106">
        <v>14650</v>
      </c>
      <c r="AE106">
        <v>16993.099999999999</v>
      </c>
      <c r="AH106" s="76">
        <f t="shared" si="7"/>
        <v>155969.59</v>
      </c>
      <c r="AI106" s="31">
        <f t="shared" si="8"/>
        <v>9063</v>
      </c>
      <c r="AJ106" s="21">
        <f t="shared" si="9"/>
        <v>146906.59</v>
      </c>
      <c r="AK106" s="15">
        <f t="shared" si="10"/>
        <v>144390</v>
      </c>
      <c r="AL106" s="16">
        <f t="shared" si="11"/>
        <v>195375.1</v>
      </c>
      <c r="AM106" s="26">
        <f t="shared" si="12"/>
        <v>-50985.100000000006</v>
      </c>
    </row>
    <row r="107" spans="1:39" x14ac:dyDescent="0.25">
      <c r="A107" t="s">
        <v>561</v>
      </c>
      <c r="B107" t="s">
        <v>562</v>
      </c>
      <c r="C107" s="71">
        <v>2124</v>
      </c>
      <c r="D107" s="58" t="s">
        <v>1366</v>
      </c>
      <c r="E107" t="s">
        <v>3308</v>
      </c>
      <c r="F107">
        <v>898456.93</v>
      </c>
      <c r="G107">
        <v>0</v>
      </c>
      <c r="H107">
        <v>55891.12</v>
      </c>
      <c r="J107">
        <v>1791867.71</v>
      </c>
      <c r="K107">
        <v>149577.35</v>
      </c>
      <c r="N107">
        <v>11300</v>
      </c>
      <c r="Q107">
        <v>375</v>
      </c>
      <c r="R107">
        <v>100</v>
      </c>
      <c r="T107">
        <v>356557.77</v>
      </c>
      <c r="U107">
        <v>2616413.23</v>
      </c>
      <c r="V107">
        <v>0</v>
      </c>
      <c r="Y107">
        <v>144390</v>
      </c>
      <c r="AA107">
        <v>16335</v>
      </c>
      <c r="AD107">
        <v>23738.99</v>
      </c>
      <c r="AE107">
        <v>21178.9</v>
      </c>
      <c r="AH107" s="76">
        <f t="shared" si="7"/>
        <v>954348.05</v>
      </c>
      <c r="AI107" s="31">
        <f t="shared" si="8"/>
        <v>11675</v>
      </c>
      <c r="AJ107" s="21">
        <f t="shared" si="9"/>
        <v>942673.05</v>
      </c>
      <c r="AK107" s="15">
        <f t="shared" si="10"/>
        <v>144390</v>
      </c>
      <c r="AL107" s="16">
        <f t="shared" si="11"/>
        <v>61252.890000000007</v>
      </c>
      <c r="AM107" s="26">
        <f t="shared" si="12"/>
        <v>83137.109999999986</v>
      </c>
    </row>
    <row r="108" spans="1:39" x14ac:dyDescent="0.25">
      <c r="A108" t="s">
        <v>565</v>
      </c>
      <c r="B108" t="s">
        <v>566</v>
      </c>
      <c r="C108" s="71">
        <v>2908</v>
      </c>
      <c r="D108" s="58" t="s">
        <v>1367</v>
      </c>
      <c r="E108" t="s">
        <v>3258</v>
      </c>
      <c r="F108">
        <v>183042.55</v>
      </c>
      <c r="G108">
        <v>0</v>
      </c>
      <c r="H108">
        <v>32262.91</v>
      </c>
      <c r="J108">
        <v>11501.34</v>
      </c>
      <c r="K108">
        <v>115721.74</v>
      </c>
      <c r="Q108">
        <v>1145.52</v>
      </c>
      <c r="T108">
        <v>-1905053.59</v>
      </c>
      <c r="U108">
        <v>2310952.34</v>
      </c>
      <c r="V108">
        <v>33616.82</v>
      </c>
      <c r="Y108">
        <v>98250</v>
      </c>
      <c r="AA108">
        <v>115536.64</v>
      </c>
      <c r="AD108">
        <v>54899.13</v>
      </c>
      <c r="AE108">
        <v>3671.78</v>
      </c>
      <c r="AH108" s="76">
        <f t="shared" si="7"/>
        <v>215305.46</v>
      </c>
      <c r="AI108" s="31">
        <f t="shared" si="8"/>
        <v>1145.52</v>
      </c>
      <c r="AJ108" s="21">
        <f t="shared" si="9"/>
        <v>214159.94</v>
      </c>
      <c r="AK108" s="15">
        <f t="shared" si="10"/>
        <v>131866.82</v>
      </c>
      <c r="AL108" s="16">
        <f t="shared" si="11"/>
        <v>174107.55</v>
      </c>
      <c r="AM108" s="26">
        <f t="shared" si="12"/>
        <v>-42240.729999999981</v>
      </c>
    </row>
    <row r="109" spans="1:39" x14ac:dyDescent="0.25">
      <c r="A109" t="s">
        <v>565</v>
      </c>
      <c r="B109" t="s">
        <v>566</v>
      </c>
      <c r="C109" s="71">
        <v>2944</v>
      </c>
      <c r="D109" s="58" t="s">
        <v>1368</v>
      </c>
      <c r="E109" t="s">
        <v>3259</v>
      </c>
      <c r="F109">
        <v>582539.35</v>
      </c>
      <c r="G109">
        <v>0</v>
      </c>
      <c r="H109">
        <v>11529.21</v>
      </c>
      <c r="J109">
        <v>1310352.3600000001</v>
      </c>
      <c r="K109">
        <v>107131.16</v>
      </c>
      <c r="O109">
        <v>6000</v>
      </c>
      <c r="Q109">
        <v>532.72</v>
      </c>
      <c r="T109">
        <v>794380.63</v>
      </c>
      <c r="U109">
        <v>1228203.58</v>
      </c>
      <c r="V109">
        <v>0</v>
      </c>
      <c r="Y109">
        <v>82820</v>
      </c>
      <c r="AA109">
        <v>100512</v>
      </c>
      <c r="AD109">
        <v>11785</v>
      </c>
      <c r="AE109">
        <v>12347.85</v>
      </c>
      <c r="AH109" s="76">
        <f t="shared" si="7"/>
        <v>594068.55999999994</v>
      </c>
      <c r="AI109" s="31">
        <f t="shared" si="8"/>
        <v>6532.72</v>
      </c>
      <c r="AJ109" s="21">
        <f t="shared" si="9"/>
        <v>587535.84</v>
      </c>
      <c r="AK109" s="15">
        <f t="shared" si="10"/>
        <v>82820</v>
      </c>
      <c r="AL109" s="16">
        <f t="shared" si="11"/>
        <v>124644.85</v>
      </c>
      <c r="AM109" s="26">
        <f t="shared" si="12"/>
        <v>-41824.850000000006</v>
      </c>
    </row>
    <row r="110" spans="1:39" x14ac:dyDescent="0.25">
      <c r="A110" t="s">
        <v>565</v>
      </c>
      <c r="B110" t="s">
        <v>566</v>
      </c>
      <c r="C110" s="71">
        <v>4209</v>
      </c>
      <c r="D110" s="58" t="s">
        <v>1369</v>
      </c>
      <c r="E110" t="s">
        <v>3260</v>
      </c>
      <c r="F110">
        <v>163808.10999999999</v>
      </c>
      <c r="G110">
        <v>0</v>
      </c>
      <c r="H110">
        <v>26882.34</v>
      </c>
      <c r="J110">
        <v>1277505.53</v>
      </c>
      <c r="K110">
        <v>96997.36</v>
      </c>
      <c r="O110">
        <v>6000</v>
      </c>
      <c r="Q110">
        <v>0</v>
      </c>
      <c r="T110">
        <v>302595.07</v>
      </c>
      <c r="U110">
        <v>1322855.6000000001</v>
      </c>
      <c r="V110">
        <v>20601.12</v>
      </c>
      <c r="Y110">
        <v>95550</v>
      </c>
      <c r="AA110">
        <v>110234</v>
      </c>
      <c r="AD110">
        <v>48701.93</v>
      </c>
      <c r="AE110">
        <v>11575.52</v>
      </c>
      <c r="AH110" s="76">
        <f t="shared" si="7"/>
        <v>190690.44999999998</v>
      </c>
      <c r="AI110" s="31">
        <f t="shared" si="8"/>
        <v>6000</v>
      </c>
      <c r="AJ110" s="21">
        <f t="shared" si="9"/>
        <v>184690.44999999998</v>
      </c>
      <c r="AK110" s="15">
        <f t="shared" si="10"/>
        <v>116151.12</v>
      </c>
      <c r="AL110" s="16">
        <f t="shared" si="11"/>
        <v>170511.44999999998</v>
      </c>
      <c r="AM110" s="26">
        <f t="shared" si="12"/>
        <v>-54360.329999999987</v>
      </c>
    </row>
    <row r="111" spans="1:39" x14ac:dyDescent="0.25">
      <c r="A111" t="s">
        <v>565</v>
      </c>
      <c r="B111" t="s">
        <v>566</v>
      </c>
      <c r="C111" s="71">
        <v>4669</v>
      </c>
      <c r="D111" s="58" t="s">
        <v>1370</v>
      </c>
      <c r="E111" t="s">
        <v>3261</v>
      </c>
      <c r="F111">
        <v>307306.86</v>
      </c>
      <c r="G111">
        <v>0</v>
      </c>
      <c r="H111">
        <v>158727.24</v>
      </c>
      <c r="J111">
        <v>1161432.03</v>
      </c>
      <c r="K111">
        <v>320762.89</v>
      </c>
      <c r="Q111">
        <v>0</v>
      </c>
      <c r="T111">
        <v>-195022.42</v>
      </c>
      <c r="U111">
        <v>2235714.37</v>
      </c>
      <c r="V111">
        <v>40118.959999999999</v>
      </c>
      <c r="Y111">
        <v>132752.1</v>
      </c>
      <c r="Z111">
        <v>3000</v>
      </c>
      <c r="AA111">
        <v>152153.1</v>
      </c>
      <c r="AD111">
        <v>52239.98</v>
      </c>
      <c r="AE111">
        <v>32208.91</v>
      </c>
      <c r="AH111" s="76">
        <f t="shared" si="7"/>
        <v>466034.1</v>
      </c>
      <c r="AI111" s="31">
        <f t="shared" si="8"/>
        <v>0</v>
      </c>
      <c r="AJ111" s="21">
        <f t="shared" si="9"/>
        <v>466034.1</v>
      </c>
      <c r="AK111" s="15">
        <f t="shared" si="10"/>
        <v>175871.06</v>
      </c>
      <c r="AL111" s="16">
        <f t="shared" si="11"/>
        <v>236601.99000000002</v>
      </c>
      <c r="AM111" s="26">
        <f t="shared" si="12"/>
        <v>-60730.930000000022</v>
      </c>
    </row>
    <row r="112" spans="1:39" x14ac:dyDescent="0.25">
      <c r="A112" t="s">
        <v>565</v>
      </c>
      <c r="B112" t="s">
        <v>566</v>
      </c>
      <c r="C112" s="71">
        <v>2279</v>
      </c>
      <c r="D112" s="58" t="s">
        <v>1371</v>
      </c>
      <c r="E112" t="s">
        <v>3262</v>
      </c>
      <c r="F112">
        <v>241071.82</v>
      </c>
      <c r="G112">
        <v>0</v>
      </c>
      <c r="H112">
        <v>74132.009999999995</v>
      </c>
      <c r="J112">
        <v>475256.04</v>
      </c>
      <c r="K112">
        <v>71725.23</v>
      </c>
      <c r="N112">
        <v>37200</v>
      </c>
      <c r="Q112">
        <v>1379.4</v>
      </c>
      <c r="T112">
        <v>-888568.31</v>
      </c>
      <c r="U112">
        <v>1762414.5</v>
      </c>
      <c r="V112">
        <v>13547.25</v>
      </c>
      <c r="Y112">
        <v>76890.100000000006</v>
      </c>
      <c r="AA112">
        <v>94561.1</v>
      </c>
      <c r="AD112">
        <v>25485.98</v>
      </c>
      <c r="AE112">
        <v>14230.76</v>
      </c>
      <c r="AH112" s="76">
        <f t="shared" si="7"/>
        <v>315203.83</v>
      </c>
      <c r="AI112" s="31">
        <f t="shared" si="8"/>
        <v>38579.4</v>
      </c>
      <c r="AJ112" s="21">
        <f t="shared" si="9"/>
        <v>276624.43</v>
      </c>
      <c r="AK112" s="15">
        <f t="shared" si="10"/>
        <v>90437.35</v>
      </c>
      <c r="AL112" s="16">
        <f t="shared" si="11"/>
        <v>134277.84</v>
      </c>
      <c r="AM112" s="26">
        <f t="shared" si="12"/>
        <v>-43840.489999999991</v>
      </c>
    </row>
    <row r="113" spans="1:39" x14ac:dyDescent="0.25">
      <c r="A113" t="s">
        <v>565</v>
      </c>
      <c r="B113" t="s">
        <v>566</v>
      </c>
      <c r="C113" s="71">
        <v>723</v>
      </c>
      <c r="D113" s="58" t="s">
        <v>1372</v>
      </c>
      <c r="E113" t="s">
        <v>3263</v>
      </c>
      <c r="F113">
        <v>275848.59000000003</v>
      </c>
      <c r="G113">
        <v>0</v>
      </c>
      <c r="H113">
        <v>22275.14</v>
      </c>
      <c r="J113">
        <v>1962590.47</v>
      </c>
      <c r="K113">
        <v>176184.91</v>
      </c>
      <c r="L113">
        <v>1</v>
      </c>
      <c r="Q113">
        <v>1310</v>
      </c>
      <c r="T113">
        <v>1948609.62</v>
      </c>
      <c r="U113">
        <v>513834.47</v>
      </c>
      <c r="V113">
        <v>20510.32</v>
      </c>
      <c r="Y113">
        <v>73760</v>
      </c>
      <c r="AA113">
        <v>88644</v>
      </c>
      <c r="AD113">
        <v>20668.37</v>
      </c>
      <c r="AE113">
        <v>3986.93</v>
      </c>
      <c r="AH113" s="76">
        <f t="shared" si="7"/>
        <v>298123.73000000004</v>
      </c>
      <c r="AI113" s="31">
        <f t="shared" si="8"/>
        <v>1310</v>
      </c>
      <c r="AJ113" s="21">
        <f t="shared" si="9"/>
        <v>296813.73000000004</v>
      </c>
      <c r="AK113" s="15">
        <f t="shared" si="10"/>
        <v>94270.32</v>
      </c>
      <c r="AL113" s="16">
        <f t="shared" si="11"/>
        <v>113299.29999999999</v>
      </c>
      <c r="AM113" s="26">
        <f t="shared" si="12"/>
        <v>-19028.979999999981</v>
      </c>
    </row>
    <row r="114" spans="1:39" x14ac:dyDescent="0.25">
      <c r="A114" t="s">
        <v>565</v>
      </c>
      <c r="B114" t="s">
        <v>566</v>
      </c>
      <c r="C114" s="71">
        <v>3567</v>
      </c>
      <c r="D114" s="58" t="s">
        <v>1373</v>
      </c>
      <c r="E114" t="s">
        <v>3264</v>
      </c>
      <c r="F114">
        <v>102540.94</v>
      </c>
      <c r="G114">
        <v>46008.67</v>
      </c>
      <c r="H114">
        <v>154411.70000000001</v>
      </c>
      <c r="J114">
        <v>501857.83</v>
      </c>
      <c r="K114">
        <v>237816.63</v>
      </c>
      <c r="O114">
        <v>659.26</v>
      </c>
      <c r="Q114">
        <v>-901</v>
      </c>
      <c r="T114">
        <v>-2668378.7799999998</v>
      </c>
      <c r="U114">
        <v>3774792.24</v>
      </c>
      <c r="V114">
        <v>40617.25</v>
      </c>
      <c r="Y114">
        <v>4640</v>
      </c>
      <c r="AA114">
        <v>25151</v>
      </c>
      <c r="AD114">
        <v>52323.02</v>
      </c>
      <c r="AE114">
        <v>17419.18</v>
      </c>
      <c r="AH114" s="76">
        <f t="shared" si="7"/>
        <v>302961.31</v>
      </c>
      <c r="AI114" s="31">
        <f t="shared" si="8"/>
        <v>-241.74</v>
      </c>
      <c r="AJ114" s="21">
        <f t="shared" si="9"/>
        <v>303203.05</v>
      </c>
      <c r="AK114" s="15">
        <f t="shared" si="10"/>
        <v>45257.25</v>
      </c>
      <c r="AL114" s="16">
        <f t="shared" si="11"/>
        <v>94893.199999999983</v>
      </c>
      <c r="AM114" s="26">
        <f t="shared" si="12"/>
        <v>-49635.949999999983</v>
      </c>
    </row>
    <row r="115" spans="1:39" x14ac:dyDescent="0.25">
      <c r="A115" t="s">
        <v>565</v>
      </c>
      <c r="B115" t="s">
        <v>566</v>
      </c>
      <c r="C115" s="71">
        <v>2416</v>
      </c>
      <c r="D115" s="58" t="s">
        <v>1374</v>
      </c>
      <c r="E115" t="s">
        <v>3265</v>
      </c>
      <c r="F115">
        <v>273490.77</v>
      </c>
      <c r="G115">
        <v>0</v>
      </c>
      <c r="H115">
        <v>38238.32</v>
      </c>
      <c r="J115">
        <v>261132.75</v>
      </c>
      <c r="K115">
        <v>345676.25</v>
      </c>
      <c r="Q115">
        <v>-7407.5</v>
      </c>
      <c r="T115">
        <v>-911010.05</v>
      </c>
      <c r="U115">
        <v>1908283.93</v>
      </c>
      <c r="V115">
        <v>11037.7</v>
      </c>
      <c r="Y115">
        <v>100900</v>
      </c>
      <c r="AA115">
        <v>101818</v>
      </c>
      <c r="AD115">
        <v>52864.7</v>
      </c>
      <c r="AE115">
        <v>9458.2900000000009</v>
      </c>
      <c r="AH115" s="76">
        <f t="shared" si="7"/>
        <v>311729.09000000003</v>
      </c>
      <c r="AI115" s="31">
        <f t="shared" si="8"/>
        <v>-7407.5</v>
      </c>
      <c r="AJ115" s="21">
        <f t="shared" si="9"/>
        <v>319136.59000000003</v>
      </c>
      <c r="AK115" s="15">
        <f t="shared" si="10"/>
        <v>111937.7</v>
      </c>
      <c r="AL115" s="16">
        <f t="shared" si="11"/>
        <v>164140.99000000002</v>
      </c>
      <c r="AM115" s="26">
        <f t="shared" si="12"/>
        <v>-52203.290000000023</v>
      </c>
    </row>
    <row r="116" spans="1:39" x14ac:dyDescent="0.25">
      <c r="A116" t="s">
        <v>565</v>
      </c>
      <c r="B116" t="s">
        <v>566</v>
      </c>
      <c r="C116" s="71">
        <v>1268</v>
      </c>
      <c r="D116" s="58" t="s">
        <v>1375</v>
      </c>
      <c r="E116" t="s">
        <v>3266</v>
      </c>
      <c r="F116">
        <v>278841.59000000003</v>
      </c>
      <c r="G116">
        <v>0</v>
      </c>
      <c r="H116">
        <v>35921.75</v>
      </c>
      <c r="J116">
        <v>962243.4</v>
      </c>
      <c r="K116">
        <v>221873.24</v>
      </c>
      <c r="Q116">
        <v>-18.72</v>
      </c>
      <c r="T116">
        <v>-437847.08</v>
      </c>
      <c r="U116">
        <v>1980426.11</v>
      </c>
      <c r="V116">
        <v>13938.08</v>
      </c>
      <c r="Y116">
        <v>83240.399999999994</v>
      </c>
      <c r="AA116">
        <v>91348.4</v>
      </c>
      <c r="AD116">
        <v>36264.71</v>
      </c>
      <c r="AE116">
        <v>14631.59</v>
      </c>
      <c r="AH116" s="76">
        <f t="shared" si="7"/>
        <v>314763.34000000003</v>
      </c>
      <c r="AI116" s="31">
        <f t="shared" si="8"/>
        <v>-18.72</v>
      </c>
      <c r="AJ116" s="21">
        <f t="shared" si="9"/>
        <v>314782.06</v>
      </c>
      <c r="AK116" s="15">
        <f t="shared" si="10"/>
        <v>97178.48</v>
      </c>
      <c r="AL116" s="16">
        <f t="shared" si="11"/>
        <v>142244.69999999998</v>
      </c>
      <c r="AM116" s="26">
        <f t="shared" si="12"/>
        <v>-45066.219999999987</v>
      </c>
    </row>
    <row r="117" spans="1:39" x14ac:dyDescent="0.25">
      <c r="A117" t="s">
        <v>565</v>
      </c>
      <c r="B117" t="s">
        <v>566</v>
      </c>
      <c r="C117" s="71">
        <v>3345</v>
      </c>
      <c r="D117" s="58" t="s">
        <v>1376</v>
      </c>
      <c r="E117" t="s">
        <v>3267</v>
      </c>
      <c r="F117">
        <v>346372.67</v>
      </c>
      <c r="G117">
        <v>18325.82</v>
      </c>
      <c r="H117">
        <v>31212.93</v>
      </c>
      <c r="J117">
        <v>194591.42</v>
      </c>
      <c r="K117">
        <v>370401.63</v>
      </c>
      <c r="Q117">
        <v>-404</v>
      </c>
      <c r="T117">
        <v>-1054951.97</v>
      </c>
      <c r="U117">
        <v>2133398.12</v>
      </c>
      <c r="V117">
        <v>12333.4</v>
      </c>
      <c r="Y117">
        <v>153325.79999999999</v>
      </c>
      <c r="AA117">
        <v>174000.8</v>
      </c>
      <c r="AD117">
        <v>105600.38</v>
      </c>
      <c r="AE117">
        <v>12847.5</v>
      </c>
      <c r="AH117" s="76">
        <f t="shared" si="7"/>
        <v>395911.42</v>
      </c>
      <c r="AI117" s="31">
        <f t="shared" si="8"/>
        <v>-404</v>
      </c>
      <c r="AJ117" s="21">
        <f t="shared" si="9"/>
        <v>396315.42</v>
      </c>
      <c r="AK117" s="15">
        <f t="shared" si="10"/>
        <v>165659.19999999998</v>
      </c>
      <c r="AL117" s="16">
        <f t="shared" si="11"/>
        <v>292448.68</v>
      </c>
      <c r="AM117" s="26">
        <f t="shared" si="12"/>
        <v>-126789.48000000001</v>
      </c>
    </row>
    <row r="118" spans="1:39" x14ac:dyDescent="0.25">
      <c r="A118" t="s">
        <v>565</v>
      </c>
      <c r="B118" t="s">
        <v>566</v>
      </c>
      <c r="C118" s="71">
        <v>1431</v>
      </c>
      <c r="D118" s="58" t="s">
        <v>1377</v>
      </c>
      <c r="E118" t="s">
        <v>3268</v>
      </c>
      <c r="F118">
        <v>168883.53</v>
      </c>
      <c r="G118">
        <v>0</v>
      </c>
      <c r="H118">
        <v>38996.300000000003</v>
      </c>
      <c r="J118">
        <v>5</v>
      </c>
      <c r="K118">
        <v>160969.68</v>
      </c>
      <c r="O118">
        <v>6000</v>
      </c>
      <c r="Q118">
        <v>0</v>
      </c>
      <c r="T118">
        <v>-1511542.96</v>
      </c>
      <c r="U118">
        <v>1945240.49</v>
      </c>
      <c r="V118">
        <v>0</v>
      </c>
      <c r="Y118">
        <v>93650.3</v>
      </c>
      <c r="Z118">
        <v>1500</v>
      </c>
      <c r="AA118">
        <v>115804.3</v>
      </c>
      <c r="AD118">
        <v>19450.37</v>
      </c>
      <c r="AE118">
        <v>3549.65</v>
      </c>
      <c r="AH118" s="76">
        <f t="shared" si="7"/>
        <v>207879.83000000002</v>
      </c>
      <c r="AI118" s="31">
        <f t="shared" si="8"/>
        <v>6000</v>
      </c>
      <c r="AJ118" s="21">
        <f t="shared" si="9"/>
        <v>201879.83000000002</v>
      </c>
      <c r="AK118" s="15">
        <f t="shared" si="10"/>
        <v>95150.3</v>
      </c>
      <c r="AL118" s="16">
        <f t="shared" si="11"/>
        <v>138804.32</v>
      </c>
      <c r="AM118" s="26">
        <f t="shared" si="12"/>
        <v>-43654.020000000004</v>
      </c>
    </row>
    <row r="119" spans="1:39" x14ac:dyDescent="0.25">
      <c r="A119" t="s">
        <v>565</v>
      </c>
      <c r="B119" t="s">
        <v>566</v>
      </c>
      <c r="C119" s="71">
        <v>2020</v>
      </c>
      <c r="D119" s="58" t="s">
        <v>1378</v>
      </c>
      <c r="E119" t="s">
        <v>3269</v>
      </c>
      <c r="F119">
        <v>92116.99</v>
      </c>
      <c r="G119">
        <v>0</v>
      </c>
      <c r="H119">
        <v>15989.75</v>
      </c>
      <c r="J119">
        <v>318935.33</v>
      </c>
      <c r="K119">
        <v>151517.42000000001</v>
      </c>
      <c r="O119">
        <v>6000</v>
      </c>
      <c r="Q119">
        <v>-2005.5</v>
      </c>
      <c r="T119">
        <v>-1801729.49</v>
      </c>
      <c r="U119">
        <v>2404357.2799999998</v>
      </c>
      <c r="V119">
        <v>10075.969999999999</v>
      </c>
      <c r="Y119">
        <v>72130</v>
      </c>
      <c r="AA119">
        <v>82498</v>
      </c>
      <c r="AD119">
        <v>18237.75</v>
      </c>
      <c r="AE119">
        <v>9108.02</v>
      </c>
      <c r="AH119" s="76">
        <f t="shared" si="7"/>
        <v>108106.74</v>
      </c>
      <c r="AI119" s="31">
        <f t="shared" si="8"/>
        <v>3994.5</v>
      </c>
      <c r="AJ119" s="21">
        <f t="shared" si="9"/>
        <v>104112.24</v>
      </c>
      <c r="AK119" s="15">
        <f t="shared" si="10"/>
        <v>82205.97</v>
      </c>
      <c r="AL119" s="16">
        <f t="shared" si="11"/>
        <v>109843.77</v>
      </c>
      <c r="AM119" s="26">
        <f t="shared" si="12"/>
        <v>-27637.800000000003</v>
      </c>
    </row>
    <row r="120" spans="1:39" x14ac:dyDescent="0.25">
      <c r="A120" t="s">
        <v>565</v>
      </c>
      <c r="B120" t="s">
        <v>566</v>
      </c>
      <c r="C120" s="71">
        <v>3005</v>
      </c>
      <c r="D120" s="58" t="s">
        <v>1379</v>
      </c>
      <c r="E120" t="s">
        <v>3270</v>
      </c>
      <c r="F120">
        <v>203687.24</v>
      </c>
      <c r="G120">
        <v>0</v>
      </c>
      <c r="H120">
        <v>17502.759999999998</v>
      </c>
      <c r="J120">
        <v>7</v>
      </c>
      <c r="K120">
        <v>150306.35999999999</v>
      </c>
      <c r="Q120">
        <v>-4326.2700000000004</v>
      </c>
      <c r="T120">
        <v>-2700059.1</v>
      </c>
      <c r="U120">
        <v>3154007.83</v>
      </c>
      <c r="V120">
        <v>0</v>
      </c>
      <c r="Y120">
        <v>113520</v>
      </c>
      <c r="AA120">
        <v>138954</v>
      </c>
      <c r="AD120">
        <v>29341.11</v>
      </c>
      <c r="AE120">
        <v>2818.99</v>
      </c>
      <c r="AH120" s="76">
        <f t="shared" si="7"/>
        <v>221190</v>
      </c>
      <c r="AI120" s="31">
        <f t="shared" si="8"/>
        <v>-4326.2700000000004</v>
      </c>
      <c r="AJ120" s="21">
        <f t="shared" si="9"/>
        <v>225516.27</v>
      </c>
      <c r="AK120" s="15">
        <f t="shared" si="10"/>
        <v>113520</v>
      </c>
      <c r="AL120" s="16">
        <f t="shared" si="11"/>
        <v>171114.09999999998</v>
      </c>
      <c r="AM120" s="26">
        <f t="shared" si="12"/>
        <v>-57594.099999999977</v>
      </c>
    </row>
    <row r="121" spans="1:39" x14ac:dyDescent="0.25">
      <c r="A121" t="s">
        <v>565</v>
      </c>
      <c r="B121" t="s">
        <v>566</v>
      </c>
      <c r="C121" s="71">
        <v>2671</v>
      </c>
      <c r="D121" s="58" t="s">
        <v>1380</v>
      </c>
      <c r="E121" t="s">
        <v>3271</v>
      </c>
      <c r="F121">
        <v>275007.38</v>
      </c>
      <c r="G121">
        <v>0</v>
      </c>
      <c r="H121">
        <v>52096.03</v>
      </c>
      <c r="J121">
        <v>589844.47999999998</v>
      </c>
      <c r="K121">
        <v>229893.02</v>
      </c>
      <c r="P121">
        <v>251395</v>
      </c>
      <c r="Q121">
        <v>199</v>
      </c>
      <c r="T121">
        <v>-1330097.3500000001</v>
      </c>
      <c r="U121">
        <v>2272032.2400000002</v>
      </c>
      <c r="V121">
        <v>35232.620000000003</v>
      </c>
      <c r="Y121">
        <v>92254.8</v>
      </c>
      <c r="AA121">
        <v>106393.8</v>
      </c>
      <c r="AD121">
        <v>45354.03</v>
      </c>
      <c r="AE121">
        <v>16298.57</v>
      </c>
      <c r="AH121" s="76">
        <f t="shared" si="7"/>
        <v>327103.41000000003</v>
      </c>
      <c r="AI121" s="31">
        <f t="shared" si="8"/>
        <v>251594</v>
      </c>
      <c r="AJ121" s="21">
        <f t="shared" si="9"/>
        <v>75509.410000000033</v>
      </c>
      <c r="AK121" s="15">
        <f t="shared" si="10"/>
        <v>127487.42000000001</v>
      </c>
      <c r="AL121" s="16">
        <f t="shared" si="11"/>
        <v>168046.40000000002</v>
      </c>
      <c r="AM121" s="26">
        <f t="shared" si="12"/>
        <v>-40558.98000000001</v>
      </c>
    </row>
    <row r="122" spans="1:39" x14ac:dyDescent="0.25">
      <c r="A122" t="s">
        <v>565</v>
      </c>
      <c r="B122" t="s">
        <v>566</v>
      </c>
      <c r="C122" s="71">
        <v>1913</v>
      </c>
      <c r="D122" s="58" t="s">
        <v>1381</v>
      </c>
      <c r="E122" t="s">
        <v>3272</v>
      </c>
      <c r="F122">
        <v>317657.34999999998</v>
      </c>
      <c r="G122">
        <v>0</v>
      </c>
      <c r="H122">
        <v>213441.61</v>
      </c>
      <c r="J122">
        <v>250519.33</v>
      </c>
      <c r="K122">
        <v>13633.03</v>
      </c>
      <c r="O122">
        <v>5000</v>
      </c>
      <c r="Q122">
        <v>705</v>
      </c>
      <c r="T122">
        <v>-1079534</v>
      </c>
      <c r="U122">
        <v>1679735.01</v>
      </c>
      <c r="V122">
        <v>10148.98</v>
      </c>
      <c r="W122">
        <v>277000</v>
      </c>
      <c r="Y122">
        <v>43860</v>
      </c>
      <c r="AA122">
        <v>61941</v>
      </c>
      <c r="AD122">
        <v>16070.48</v>
      </c>
      <c r="AE122">
        <v>36222.080000000002</v>
      </c>
      <c r="AH122" s="76">
        <f t="shared" si="7"/>
        <v>531098.96</v>
      </c>
      <c r="AI122" s="31">
        <f t="shared" si="8"/>
        <v>5705</v>
      </c>
      <c r="AJ122" s="21">
        <f t="shared" si="9"/>
        <v>525393.96</v>
      </c>
      <c r="AK122" s="15">
        <f t="shared" si="10"/>
        <v>331008.98</v>
      </c>
      <c r="AL122" s="16">
        <f t="shared" si="11"/>
        <v>114233.56</v>
      </c>
      <c r="AM122" s="26">
        <f t="shared" si="12"/>
        <v>216775.41999999998</v>
      </c>
    </row>
    <row r="123" spans="1:39" x14ac:dyDescent="0.25">
      <c r="A123" t="s">
        <v>565</v>
      </c>
      <c r="B123" t="s">
        <v>566</v>
      </c>
      <c r="C123" s="71">
        <v>2409</v>
      </c>
      <c r="D123" s="58" t="s">
        <v>1382</v>
      </c>
      <c r="E123" t="s">
        <v>3273</v>
      </c>
      <c r="F123">
        <v>186108.83</v>
      </c>
      <c r="G123">
        <v>0</v>
      </c>
      <c r="H123">
        <v>43811.83</v>
      </c>
      <c r="J123">
        <v>-33647.32</v>
      </c>
      <c r="K123">
        <v>134153.57999999999</v>
      </c>
      <c r="O123">
        <v>0</v>
      </c>
      <c r="Q123">
        <v>205.61</v>
      </c>
      <c r="T123">
        <v>-1241478.57</v>
      </c>
      <c r="U123">
        <v>1611506.92</v>
      </c>
      <c r="V123">
        <v>14463.67</v>
      </c>
      <c r="W123">
        <v>0</v>
      </c>
      <c r="Y123">
        <v>97880</v>
      </c>
      <c r="AA123">
        <v>116581</v>
      </c>
      <c r="AD123">
        <v>12269.61</v>
      </c>
      <c r="AE123">
        <v>10331.1</v>
      </c>
      <c r="AH123" s="76">
        <f t="shared" si="7"/>
        <v>229920.65999999997</v>
      </c>
      <c r="AI123" s="31">
        <f t="shared" si="8"/>
        <v>205.61</v>
      </c>
      <c r="AJ123" s="21">
        <f t="shared" si="9"/>
        <v>229715.05</v>
      </c>
      <c r="AK123" s="15">
        <f t="shared" si="10"/>
        <v>112343.67</v>
      </c>
      <c r="AL123" s="16">
        <f t="shared" si="11"/>
        <v>139181.71</v>
      </c>
      <c r="AM123" s="26">
        <f t="shared" si="12"/>
        <v>-26838.039999999994</v>
      </c>
    </row>
    <row r="124" spans="1:39" x14ac:dyDescent="0.25">
      <c r="A124" t="s">
        <v>565</v>
      </c>
      <c r="B124" t="s">
        <v>566</v>
      </c>
      <c r="C124" s="71">
        <v>1702</v>
      </c>
      <c r="D124" s="58" t="s">
        <v>1383</v>
      </c>
      <c r="E124" t="s">
        <v>3274</v>
      </c>
      <c r="F124">
        <v>151454.34</v>
      </c>
      <c r="G124">
        <v>84522.46</v>
      </c>
      <c r="H124">
        <v>272240.93</v>
      </c>
      <c r="J124">
        <v>-13858.37</v>
      </c>
      <c r="K124">
        <v>511421.04</v>
      </c>
      <c r="N124">
        <v>59800</v>
      </c>
      <c r="Q124">
        <v>1709.34</v>
      </c>
      <c r="T124">
        <v>323510.74</v>
      </c>
      <c r="U124">
        <v>667875.67000000004</v>
      </c>
      <c r="V124">
        <v>973</v>
      </c>
      <c r="Y124">
        <v>18663.599999999999</v>
      </c>
      <c r="AA124">
        <v>26543.599999999999</v>
      </c>
      <c r="AD124">
        <v>20544.13</v>
      </c>
      <c r="AE124">
        <v>6114.22</v>
      </c>
      <c r="AH124" s="76">
        <f t="shared" si="7"/>
        <v>508217.73</v>
      </c>
      <c r="AI124" s="31">
        <f t="shared" si="8"/>
        <v>61509.34</v>
      </c>
      <c r="AJ124" s="21">
        <f t="shared" si="9"/>
        <v>446708.39</v>
      </c>
      <c r="AK124" s="15">
        <f t="shared" si="10"/>
        <v>19636.599999999999</v>
      </c>
      <c r="AL124" s="16">
        <f t="shared" si="11"/>
        <v>53201.95</v>
      </c>
      <c r="AM124" s="26">
        <f t="shared" si="12"/>
        <v>-33565.35</v>
      </c>
    </row>
    <row r="125" spans="1:39" x14ac:dyDescent="0.25">
      <c r="A125" t="s">
        <v>565</v>
      </c>
      <c r="B125" t="s">
        <v>566</v>
      </c>
      <c r="C125" s="71">
        <v>2179</v>
      </c>
      <c r="D125" s="58" t="s">
        <v>1384</v>
      </c>
      <c r="E125" t="s">
        <v>3275</v>
      </c>
      <c r="F125">
        <v>158016.67000000001</v>
      </c>
      <c r="G125">
        <v>0</v>
      </c>
      <c r="H125">
        <v>40420.629999999997</v>
      </c>
      <c r="J125">
        <v>582255.34</v>
      </c>
      <c r="K125">
        <v>266602.56</v>
      </c>
      <c r="L125">
        <v>1</v>
      </c>
      <c r="O125">
        <v>440</v>
      </c>
      <c r="Q125">
        <v>-1754.37</v>
      </c>
      <c r="T125">
        <v>459354.27</v>
      </c>
      <c r="U125">
        <v>654977.96</v>
      </c>
      <c r="V125">
        <v>8509.4599999999991</v>
      </c>
      <c r="Y125">
        <v>82513.3</v>
      </c>
      <c r="AA125">
        <v>101773.3</v>
      </c>
      <c r="AD125">
        <v>27805.79</v>
      </c>
      <c r="AE125">
        <v>20010.330000000002</v>
      </c>
      <c r="AH125" s="76">
        <f t="shared" si="7"/>
        <v>198437.30000000002</v>
      </c>
      <c r="AI125" s="31">
        <f t="shared" si="8"/>
        <v>-1314.37</v>
      </c>
      <c r="AJ125" s="21">
        <f t="shared" si="9"/>
        <v>199751.67</v>
      </c>
      <c r="AK125" s="15">
        <f t="shared" si="10"/>
        <v>91022.760000000009</v>
      </c>
      <c r="AL125" s="16">
        <f t="shared" si="11"/>
        <v>149589.41999999998</v>
      </c>
      <c r="AM125" s="26">
        <f t="shared" si="12"/>
        <v>-58566.659999999974</v>
      </c>
    </row>
    <row r="126" spans="1:39" x14ac:dyDescent="0.25">
      <c r="A126" t="s">
        <v>569</v>
      </c>
      <c r="B126" t="s">
        <v>570</v>
      </c>
      <c r="C126" s="71">
        <v>3793</v>
      </c>
      <c r="D126" s="58" t="s">
        <v>1385</v>
      </c>
      <c r="E126" t="s">
        <v>3276</v>
      </c>
      <c r="F126">
        <v>331368.90000000002</v>
      </c>
      <c r="G126">
        <v>0</v>
      </c>
      <c r="H126">
        <v>223466.95</v>
      </c>
      <c r="J126">
        <v>158226.16</v>
      </c>
      <c r="K126">
        <v>121142.41</v>
      </c>
      <c r="Q126">
        <v>0</v>
      </c>
      <c r="T126">
        <v>-2296779.96</v>
      </c>
      <c r="U126">
        <v>3175397.16</v>
      </c>
      <c r="V126">
        <v>30571.21</v>
      </c>
      <c r="X126">
        <v>2.42</v>
      </c>
      <c r="Y126">
        <v>154240</v>
      </c>
      <c r="AA126">
        <v>182994</v>
      </c>
      <c r="AD126">
        <v>26491.39</v>
      </c>
      <c r="AE126">
        <v>17791.02</v>
      </c>
      <c r="AH126" s="76">
        <f t="shared" si="7"/>
        <v>554835.85000000009</v>
      </c>
      <c r="AI126" s="31">
        <f t="shared" si="8"/>
        <v>0</v>
      </c>
      <c r="AJ126" s="21">
        <f t="shared" si="9"/>
        <v>554835.85000000009</v>
      </c>
      <c r="AK126" s="15">
        <f t="shared" si="10"/>
        <v>184813.63</v>
      </c>
      <c r="AL126" s="16">
        <f t="shared" si="11"/>
        <v>227276.41</v>
      </c>
      <c r="AM126" s="26">
        <f t="shared" si="12"/>
        <v>-42462.78</v>
      </c>
    </row>
    <row r="127" spans="1:39" x14ac:dyDescent="0.25">
      <c r="A127" t="s">
        <v>569</v>
      </c>
      <c r="B127" t="s">
        <v>570</v>
      </c>
      <c r="C127" s="71">
        <v>1435</v>
      </c>
      <c r="D127" s="58" t="s">
        <v>1386</v>
      </c>
      <c r="E127" t="s">
        <v>3277</v>
      </c>
      <c r="F127">
        <v>200200.33</v>
      </c>
      <c r="G127">
        <v>7000</v>
      </c>
      <c r="H127">
        <v>117281.43</v>
      </c>
      <c r="J127">
        <v>90521.53</v>
      </c>
      <c r="K127">
        <v>81352.53</v>
      </c>
      <c r="Q127">
        <v>0</v>
      </c>
      <c r="T127">
        <v>-636130.38</v>
      </c>
      <c r="U127">
        <v>1191484.79</v>
      </c>
      <c r="V127">
        <v>7353.77</v>
      </c>
      <c r="W127">
        <v>0</v>
      </c>
      <c r="X127">
        <v>0.43</v>
      </c>
      <c r="Y127">
        <v>84740</v>
      </c>
      <c r="AA127">
        <v>118606</v>
      </c>
      <c r="AD127">
        <v>11217.78</v>
      </c>
      <c r="AE127">
        <v>6869.01</v>
      </c>
      <c r="AH127" s="76">
        <f t="shared" si="7"/>
        <v>324481.76</v>
      </c>
      <c r="AI127" s="31">
        <f t="shared" si="8"/>
        <v>0</v>
      </c>
      <c r="AJ127" s="21">
        <f t="shared" si="9"/>
        <v>324481.76</v>
      </c>
      <c r="AK127" s="15">
        <f t="shared" si="10"/>
        <v>92094.2</v>
      </c>
      <c r="AL127" s="16">
        <f t="shared" si="11"/>
        <v>136692.79</v>
      </c>
      <c r="AM127" s="26">
        <f t="shared" si="12"/>
        <v>-44598.590000000011</v>
      </c>
    </row>
    <row r="128" spans="1:39" x14ac:dyDescent="0.25">
      <c r="A128" t="s">
        <v>569</v>
      </c>
      <c r="B128" t="s">
        <v>570</v>
      </c>
      <c r="C128" s="71">
        <v>1980</v>
      </c>
      <c r="D128" s="58" t="s">
        <v>1387</v>
      </c>
      <c r="E128" t="s">
        <v>3278</v>
      </c>
      <c r="F128">
        <v>401799.34</v>
      </c>
      <c r="G128">
        <v>0</v>
      </c>
      <c r="H128">
        <v>302135.53000000003</v>
      </c>
      <c r="J128">
        <v>2204567.16</v>
      </c>
      <c r="K128">
        <v>113753.04</v>
      </c>
      <c r="Q128">
        <v>1596</v>
      </c>
      <c r="T128">
        <v>2190259.27</v>
      </c>
      <c r="U128">
        <v>918887.6</v>
      </c>
      <c r="V128">
        <v>10638.53</v>
      </c>
      <c r="Y128">
        <v>158670</v>
      </c>
      <c r="Z128">
        <v>11860</v>
      </c>
      <c r="AA128">
        <v>223540</v>
      </c>
      <c r="AD128">
        <v>14410.09</v>
      </c>
      <c r="AE128">
        <v>16406.240000000002</v>
      </c>
      <c r="AH128" s="76">
        <f t="shared" si="7"/>
        <v>703934.87000000011</v>
      </c>
      <c r="AI128" s="31">
        <f t="shared" si="8"/>
        <v>1596</v>
      </c>
      <c r="AJ128" s="21">
        <f t="shared" si="9"/>
        <v>702338.87000000011</v>
      </c>
      <c r="AK128" s="15">
        <f t="shared" si="10"/>
        <v>181168.53</v>
      </c>
      <c r="AL128" s="16">
        <f t="shared" si="11"/>
        <v>254356.33</v>
      </c>
      <c r="AM128" s="26">
        <f t="shared" si="12"/>
        <v>-73187.799999999988</v>
      </c>
    </row>
    <row r="129" spans="1:39" x14ac:dyDescent="0.25">
      <c r="A129" t="s">
        <v>569</v>
      </c>
      <c r="B129" t="s">
        <v>570</v>
      </c>
      <c r="C129" s="71">
        <v>2225</v>
      </c>
      <c r="D129" s="58" t="s">
        <v>1388</v>
      </c>
      <c r="E129" t="s">
        <v>3279</v>
      </c>
      <c r="F129">
        <v>210466.46</v>
      </c>
      <c r="G129">
        <v>0</v>
      </c>
      <c r="H129">
        <v>39870.559999999998</v>
      </c>
      <c r="J129">
        <v>85738.39</v>
      </c>
      <c r="K129">
        <v>148988.6</v>
      </c>
      <c r="Q129">
        <v>0</v>
      </c>
      <c r="T129">
        <v>-1315124.06</v>
      </c>
      <c r="U129">
        <v>1855787.89</v>
      </c>
      <c r="V129">
        <v>61364.01</v>
      </c>
      <c r="Y129">
        <v>96210</v>
      </c>
      <c r="Z129">
        <v>11340</v>
      </c>
      <c r="AA129">
        <v>128068</v>
      </c>
      <c r="AD129">
        <v>20726.8</v>
      </c>
      <c r="AE129">
        <v>5039.03</v>
      </c>
      <c r="AH129" s="76">
        <f t="shared" si="7"/>
        <v>250337.02</v>
      </c>
      <c r="AI129" s="31">
        <f t="shared" si="8"/>
        <v>0</v>
      </c>
      <c r="AJ129" s="21">
        <f t="shared" si="9"/>
        <v>250337.02</v>
      </c>
      <c r="AK129" s="15">
        <f t="shared" si="10"/>
        <v>168914.01</v>
      </c>
      <c r="AL129" s="16">
        <f t="shared" si="11"/>
        <v>153833.82999999999</v>
      </c>
      <c r="AM129" s="26">
        <f t="shared" si="12"/>
        <v>15080.180000000022</v>
      </c>
    </row>
    <row r="130" spans="1:39" x14ac:dyDescent="0.25">
      <c r="A130" t="s">
        <v>569</v>
      </c>
      <c r="B130" t="s">
        <v>570</v>
      </c>
      <c r="C130" s="71">
        <v>2531</v>
      </c>
      <c r="D130" s="58" t="s">
        <v>1389</v>
      </c>
      <c r="E130" t="s">
        <v>3280</v>
      </c>
      <c r="F130">
        <v>331461.3</v>
      </c>
      <c r="G130">
        <v>0</v>
      </c>
      <c r="H130">
        <v>92832.24</v>
      </c>
      <c r="J130">
        <v>317831.45</v>
      </c>
      <c r="K130">
        <v>221234.01</v>
      </c>
      <c r="T130">
        <v>-499173.19</v>
      </c>
      <c r="U130">
        <v>1498231.3</v>
      </c>
      <c r="V130">
        <v>15567.53</v>
      </c>
      <c r="X130">
        <v>425.94</v>
      </c>
      <c r="AD130">
        <v>38559.86</v>
      </c>
      <c r="AE130">
        <v>4857.72</v>
      </c>
      <c r="AH130" s="76">
        <f t="shared" si="7"/>
        <v>424293.54</v>
      </c>
      <c r="AI130" s="31">
        <f t="shared" si="8"/>
        <v>0</v>
      </c>
      <c r="AJ130" s="21">
        <f t="shared" si="9"/>
        <v>424293.54</v>
      </c>
      <c r="AK130" s="15">
        <f t="shared" si="10"/>
        <v>15993.470000000001</v>
      </c>
      <c r="AL130" s="16">
        <f t="shared" si="11"/>
        <v>43417.58</v>
      </c>
      <c r="AM130" s="26">
        <f t="shared" si="12"/>
        <v>-27424.11</v>
      </c>
    </row>
    <row r="131" spans="1:39" x14ac:dyDescent="0.25">
      <c r="A131" t="s">
        <v>569</v>
      </c>
      <c r="B131" t="s">
        <v>570</v>
      </c>
      <c r="C131" s="71">
        <v>3452</v>
      </c>
      <c r="D131" s="58" t="s">
        <v>1390</v>
      </c>
      <c r="E131" t="s">
        <v>3281</v>
      </c>
      <c r="F131">
        <v>555601.75</v>
      </c>
      <c r="H131">
        <v>92065.52</v>
      </c>
      <c r="J131">
        <v>290771.93</v>
      </c>
      <c r="K131">
        <v>22005.8</v>
      </c>
      <c r="T131">
        <v>-1303059.17</v>
      </c>
      <c r="U131">
        <v>2202136.4300000002</v>
      </c>
      <c r="V131">
        <v>108492.06</v>
      </c>
      <c r="Y131">
        <v>170099</v>
      </c>
      <c r="AA131">
        <v>170099</v>
      </c>
      <c r="AD131">
        <v>20682.330000000002</v>
      </c>
      <c r="AE131">
        <v>6021.99</v>
      </c>
      <c r="AH131" s="76">
        <f t="shared" si="7"/>
        <v>647667.27</v>
      </c>
      <c r="AI131" s="31">
        <f t="shared" si="8"/>
        <v>0</v>
      </c>
      <c r="AJ131" s="21">
        <f t="shared" si="9"/>
        <v>647667.27</v>
      </c>
      <c r="AK131" s="15">
        <f t="shared" si="10"/>
        <v>278591.06</v>
      </c>
      <c r="AL131" s="16">
        <f t="shared" si="11"/>
        <v>196803.32</v>
      </c>
      <c r="AM131" s="26">
        <f t="shared" si="12"/>
        <v>81787.739999999991</v>
      </c>
    </row>
    <row r="132" spans="1:39" x14ac:dyDescent="0.25">
      <c r="A132" t="s">
        <v>569</v>
      </c>
      <c r="B132" t="s">
        <v>570</v>
      </c>
      <c r="C132" s="71">
        <v>3453</v>
      </c>
      <c r="D132" s="58" t="s">
        <v>1391</v>
      </c>
      <c r="E132" t="s">
        <v>3282</v>
      </c>
      <c r="F132">
        <v>457807.71</v>
      </c>
      <c r="G132">
        <v>0</v>
      </c>
      <c r="H132">
        <v>6386.97</v>
      </c>
      <c r="J132">
        <v>2054146.48</v>
      </c>
      <c r="K132">
        <v>1029027.69</v>
      </c>
      <c r="Q132">
        <v>2135</v>
      </c>
      <c r="T132">
        <v>2947556.6</v>
      </c>
      <c r="U132">
        <v>655276.54</v>
      </c>
      <c r="V132">
        <v>18055.57</v>
      </c>
      <c r="Y132">
        <v>134200</v>
      </c>
      <c r="Z132">
        <v>12860</v>
      </c>
      <c r="AA132">
        <v>166407</v>
      </c>
      <c r="AB132">
        <v>320</v>
      </c>
      <c r="AC132">
        <v>1600</v>
      </c>
      <c r="AD132">
        <v>23171.79</v>
      </c>
      <c r="AE132">
        <v>46386.07</v>
      </c>
      <c r="AH132" s="76">
        <f t="shared" si="7"/>
        <v>464194.68</v>
      </c>
      <c r="AI132" s="31">
        <f t="shared" si="8"/>
        <v>2135</v>
      </c>
      <c r="AJ132" s="21">
        <f t="shared" si="9"/>
        <v>462059.68</v>
      </c>
      <c r="AK132" s="15">
        <f t="shared" si="10"/>
        <v>165115.57</v>
      </c>
      <c r="AL132" s="16">
        <f t="shared" si="11"/>
        <v>237884.86000000002</v>
      </c>
      <c r="AM132" s="26">
        <f t="shared" si="12"/>
        <v>-72769.290000000008</v>
      </c>
    </row>
    <row r="133" spans="1:39" x14ac:dyDescent="0.25">
      <c r="A133" t="s">
        <v>569</v>
      </c>
      <c r="B133" t="s">
        <v>570</v>
      </c>
      <c r="C133" s="71">
        <v>3635</v>
      </c>
      <c r="D133" s="58" t="s">
        <v>1392</v>
      </c>
      <c r="E133" t="s">
        <v>3283</v>
      </c>
      <c r="F133">
        <v>536403.81000000006</v>
      </c>
      <c r="G133">
        <v>39900</v>
      </c>
      <c r="H133">
        <v>174497.19</v>
      </c>
      <c r="J133">
        <v>1272905.1399999999</v>
      </c>
      <c r="K133">
        <v>127193.33</v>
      </c>
      <c r="Q133">
        <v>-440</v>
      </c>
      <c r="T133">
        <v>171022.19</v>
      </c>
      <c r="U133">
        <v>1904716.16</v>
      </c>
      <c r="V133">
        <v>102442.95</v>
      </c>
      <c r="Y133">
        <v>144820</v>
      </c>
      <c r="AA133">
        <v>145260</v>
      </c>
      <c r="AD133">
        <v>31534.01</v>
      </c>
      <c r="AE133">
        <v>15367.82</v>
      </c>
      <c r="AH133" s="76">
        <f t="shared" ref="AH133:AH154" si="13">SUM(F133:I133)</f>
        <v>750801</v>
      </c>
      <c r="AI133" s="31">
        <f t="shared" ref="AI133:AI154" si="14">SUM(N133:Q133)</f>
        <v>-440</v>
      </c>
      <c r="AJ133" s="21">
        <f t="shared" ref="AJ133:AJ154" si="15">AH133-AI133</f>
        <v>751241</v>
      </c>
      <c r="AK133" s="15">
        <f t="shared" ref="AK133:AK154" si="16">SUM(V133:Z133)</f>
        <v>247262.95</v>
      </c>
      <c r="AL133" s="16">
        <f t="shared" ref="AL133:AL154" si="17">SUM(AA133:AG133)</f>
        <v>192161.83000000002</v>
      </c>
      <c r="AM133" s="26">
        <f t="shared" ref="AM133:AM154" si="18">AK133-AL133</f>
        <v>55101.119999999995</v>
      </c>
    </row>
    <row r="134" spans="1:39" x14ac:dyDescent="0.25">
      <c r="A134" t="s">
        <v>569</v>
      </c>
      <c r="B134" t="s">
        <v>570</v>
      </c>
      <c r="C134" s="71">
        <v>4256</v>
      </c>
      <c r="D134" s="58" t="s">
        <v>1393</v>
      </c>
      <c r="E134" t="s">
        <v>3284</v>
      </c>
      <c r="F134">
        <v>373743.41</v>
      </c>
      <c r="G134">
        <v>0</v>
      </c>
      <c r="H134">
        <v>177713.57</v>
      </c>
      <c r="J134">
        <v>208599.76</v>
      </c>
      <c r="K134">
        <v>339828.65</v>
      </c>
      <c r="Q134">
        <v>0</v>
      </c>
      <c r="T134">
        <v>-1283422.73</v>
      </c>
      <c r="U134">
        <v>2482221.21</v>
      </c>
      <c r="V134">
        <v>14572.63</v>
      </c>
      <c r="Y134">
        <v>133740</v>
      </c>
      <c r="AA134">
        <v>168196</v>
      </c>
      <c r="AD134">
        <v>40573.050000000003</v>
      </c>
      <c r="AE134">
        <v>17706.669999999998</v>
      </c>
      <c r="AH134" s="76">
        <f t="shared" si="13"/>
        <v>551456.98</v>
      </c>
      <c r="AI134" s="31">
        <f t="shared" si="14"/>
        <v>0</v>
      </c>
      <c r="AJ134" s="21">
        <f t="shared" si="15"/>
        <v>551456.98</v>
      </c>
      <c r="AK134" s="15">
        <f t="shared" si="16"/>
        <v>148312.63</v>
      </c>
      <c r="AL134" s="16">
        <f t="shared" si="17"/>
        <v>226475.71999999997</v>
      </c>
      <c r="AM134" s="26">
        <f t="shared" si="18"/>
        <v>-78163.089999999967</v>
      </c>
    </row>
    <row r="135" spans="1:39" x14ac:dyDescent="0.25">
      <c r="A135" t="s">
        <v>573</v>
      </c>
      <c r="B135" t="s">
        <v>574</v>
      </c>
      <c r="C135" s="71">
        <v>2177</v>
      </c>
      <c r="D135" s="58" t="s">
        <v>1394</v>
      </c>
      <c r="E135" t="s">
        <v>3285</v>
      </c>
      <c r="F135">
        <v>212412.46</v>
      </c>
      <c r="G135">
        <v>0</v>
      </c>
      <c r="H135">
        <v>128931.64</v>
      </c>
      <c r="J135">
        <v>555850.53</v>
      </c>
      <c r="K135">
        <v>28411.84</v>
      </c>
      <c r="Q135">
        <v>1143</v>
      </c>
      <c r="T135">
        <v>-2670949.9900000002</v>
      </c>
      <c r="U135">
        <v>3637434.23</v>
      </c>
      <c r="V135">
        <v>6710.43</v>
      </c>
      <c r="Y135">
        <v>124000</v>
      </c>
      <c r="AA135">
        <v>124490</v>
      </c>
      <c r="AD135">
        <v>22298.19</v>
      </c>
      <c r="AE135">
        <v>11643.01</v>
      </c>
      <c r="AH135" s="76">
        <f t="shared" si="13"/>
        <v>341344.1</v>
      </c>
      <c r="AI135" s="31">
        <f t="shared" si="14"/>
        <v>1143</v>
      </c>
      <c r="AJ135" s="21">
        <f t="shared" si="15"/>
        <v>340201.1</v>
      </c>
      <c r="AK135" s="15">
        <f t="shared" si="16"/>
        <v>130710.43</v>
      </c>
      <c r="AL135" s="16">
        <f t="shared" si="17"/>
        <v>158431.20000000001</v>
      </c>
      <c r="AM135" s="26">
        <f t="shared" si="18"/>
        <v>-27720.770000000019</v>
      </c>
    </row>
    <row r="136" spans="1:39" x14ac:dyDescent="0.25">
      <c r="A136" t="s">
        <v>573</v>
      </c>
      <c r="B136" t="s">
        <v>574</v>
      </c>
      <c r="C136" s="71">
        <v>3300</v>
      </c>
      <c r="D136" s="58" t="s">
        <v>1395</v>
      </c>
      <c r="E136" t="s">
        <v>3286</v>
      </c>
      <c r="F136">
        <v>150494.15</v>
      </c>
      <c r="G136">
        <v>28930</v>
      </c>
      <c r="H136">
        <v>703593.29</v>
      </c>
      <c r="J136">
        <v>1924727.9</v>
      </c>
      <c r="K136">
        <v>15402.92</v>
      </c>
      <c r="T136">
        <v>2940892.88</v>
      </c>
      <c r="V136">
        <v>0</v>
      </c>
      <c r="Y136">
        <v>99942</v>
      </c>
      <c r="AA136">
        <v>106662</v>
      </c>
      <c r="AD136">
        <v>23976.75</v>
      </c>
      <c r="AE136">
        <v>15047.87</v>
      </c>
      <c r="AH136" s="76">
        <f t="shared" si="13"/>
        <v>883017.44000000006</v>
      </c>
      <c r="AI136" s="31">
        <f t="shared" si="14"/>
        <v>0</v>
      </c>
      <c r="AJ136" s="21">
        <f t="shared" si="15"/>
        <v>883017.44000000006</v>
      </c>
      <c r="AK136" s="15">
        <f t="shared" si="16"/>
        <v>99942</v>
      </c>
      <c r="AL136" s="16">
        <f t="shared" si="17"/>
        <v>145686.62</v>
      </c>
      <c r="AM136" s="26">
        <f t="shared" si="18"/>
        <v>-45744.619999999995</v>
      </c>
    </row>
    <row r="137" spans="1:39" x14ac:dyDescent="0.25">
      <c r="A137" t="s">
        <v>573</v>
      </c>
      <c r="B137" t="s">
        <v>574</v>
      </c>
      <c r="C137" s="71">
        <v>1172</v>
      </c>
      <c r="D137" s="58" t="s">
        <v>1396</v>
      </c>
      <c r="E137" t="s">
        <v>3287</v>
      </c>
      <c r="F137">
        <v>340789.79</v>
      </c>
      <c r="G137">
        <v>0</v>
      </c>
      <c r="H137">
        <v>210540.4</v>
      </c>
      <c r="J137">
        <v>114424.13</v>
      </c>
      <c r="K137">
        <v>295551.68</v>
      </c>
      <c r="Q137">
        <v>1006</v>
      </c>
      <c r="T137">
        <v>615265.17000000004</v>
      </c>
      <c r="U137">
        <v>431249.19</v>
      </c>
      <c r="V137">
        <v>1891.05</v>
      </c>
      <c r="AA137">
        <v>21126</v>
      </c>
      <c r="AD137">
        <v>13879.41</v>
      </c>
      <c r="AH137" s="76">
        <f t="shared" si="13"/>
        <v>551330.18999999994</v>
      </c>
      <c r="AI137" s="31">
        <f t="shared" si="14"/>
        <v>1006</v>
      </c>
      <c r="AJ137" s="21">
        <f t="shared" si="15"/>
        <v>550324.18999999994</v>
      </c>
      <c r="AK137" s="15">
        <f t="shared" si="16"/>
        <v>1891.05</v>
      </c>
      <c r="AL137" s="16">
        <f t="shared" si="17"/>
        <v>35005.410000000003</v>
      </c>
      <c r="AM137" s="26">
        <f t="shared" si="18"/>
        <v>-33114.36</v>
      </c>
    </row>
    <row r="138" spans="1:39" x14ac:dyDescent="0.25">
      <c r="A138" t="s">
        <v>573</v>
      </c>
      <c r="B138" t="s">
        <v>574</v>
      </c>
      <c r="C138" s="71">
        <v>2177</v>
      </c>
      <c r="D138" s="58" t="s">
        <v>1397</v>
      </c>
      <c r="E138" t="s">
        <v>3288</v>
      </c>
      <c r="F138">
        <v>160453.21</v>
      </c>
      <c r="G138">
        <v>0</v>
      </c>
      <c r="H138">
        <v>530187.19999999995</v>
      </c>
      <c r="J138">
        <v>68254</v>
      </c>
      <c r="K138">
        <v>145388.18</v>
      </c>
      <c r="T138">
        <v>929102.6</v>
      </c>
      <c r="V138">
        <v>1280</v>
      </c>
      <c r="AA138">
        <v>544</v>
      </c>
      <c r="AD138">
        <v>11156.01</v>
      </c>
      <c r="AH138" s="76">
        <f t="shared" si="13"/>
        <v>690640.40999999992</v>
      </c>
      <c r="AI138" s="31">
        <f t="shared" si="14"/>
        <v>0</v>
      </c>
      <c r="AJ138" s="21">
        <f t="shared" si="15"/>
        <v>690640.40999999992</v>
      </c>
      <c r="AK138" s="15">
        <f t="shared" si="16"/>
        <v>1280</v>
      </c>
      <c r="AL138" s="16">
        <f t="shared" si="17"/>
        <v>11700.01</v>
      </c>
      <c r="AM138" s="26">
        <f t="shared" si="18"/>
        <v>-10420.01</v>
      </c>
    </row>
    <row r="139" spans="1:39" x14ac:dyDescent="0.25">
      <c r="A139" t="s">
        <v>573</v>
      </c>
      <c r="B139" t="s">
        <v>574</v>
      </c>
      <c r="C139" s="71">
        <v>4986</v>
      </c>
      <c r="D139" s="58" t="s">
        <v>1398</v>
      </c>
      <c r="E139" t="s">
        <v>3289</v>
      </c>
      <c r="F139">
        <v>546131.49</v>
      </c>
      <c r="G139">
        <v>0</v>
      </c>
      <c r="H139">
        <v>375517.34</v>
      </c>
      <c r="J139">
        <v>117011.23</v>
      </c>
      <c r="K139">
        <v>214946.93</v>
      </c>
      <c r="O139">
        <v>14500</v>
      </c>
      <c r="Q139">
        <v>3.9</v>
      </c>
      <c r="T139">
        <v>980127.26</v>
      </c>
      <c r="U139">
        <v>343312.84</v>
      </c>
      <c r="V139">
        <v>19950.919999999998</v>
      </c>
      <c r="X139">
        <v>943.16</v>
      </c>
      <c r="AA139">
        <v>19117</v>
      </c>
      <c r="AD139">
        <v>18714.09</v>
      </c>
      <c r="AH139" s="76">
        <f t="shared" si="13"/>
        <v>921648.83000000007</v>
      </c>
      <c r="AI139" s="31">
        <f t="shared" si="14"/>
        <v>14503.9</v>
      </c>
      <c r="AJ139" s="21">
        <f t="shared" si="15"/>
        <v>907144.93</v>
      </c>
      <c r="AK139" s="15">
        <f t="shared" si="16"/>
        <v>20894.079999999998</v>
      </c>
      <c r="AL139" s="16">
        <f t="shared" si="17"/>
        <v>37831.089999999997</v>
      </c>
      <c r="AM139" s="26">
        <f t="shared" si="18"/>
        <v>-16937.009999999998</v>
      </c>
    </row>
    <row r="140" spans="1:39" x14ac:dyDescent="0.25">
      <c r="A140" t="s">
        <v>573</v>
      </c>
      <c r="B140" t="s">
        <v>574</v>
      </c>
      <c r="C140" s="71">
        <v>4194</v>
      </c>
      <c r="D140" s="58" t="s">
        <v>1399</v>
      </c>
      <c r="E140" t="s">
        <v>3290</v>
      </c>
      <c r="F140">
        <v>231175.9</v>
      </c>
      <c r="G140">
        <v>0</v>
      </c>
      <c r="H140">
        <v>514809.04</v>
      </c>
      <c r="J140">
        <v>119699.55</v>
      </c>
      <c r="K140">
        <v>115967.19</v>
      </c>
      <c r="T140">
        <v>-673858.83</v>
      </c>
      <c r="U140">
        <v>1627802.29</v>
      </c>
      <c r="V140">
        <v>27973.66</v>
      </c>
      <c r="AD140">
        <v>265.44</v>
      </c>
      <c r="AH140" s="76">
        <f t="shared" si="13"/>
        <v>745984.94</v>
      </c>
      <c r="AI140" s="31">
        <f t="shared" si="14"/>
        <v>0</v>
      </c>
      <c r="AJ140" s="21">
        <f t="shared" si="15"/>
        <v>745984.94</v>
      </c>
      <c r="AK140" s="15">
        <f t="shared" si="16"/>
        <v>27973.66</v>
      </c>
      <c r="AL140" s="16">
        <f t="shared" si="17"/>
        <v>265.44</v>
      </c>
      <c r="AM140" s="26">
        <f t="shared" si="18"/>
        <v>27708.22</v>
      </c>
    </row>
    <row r="141" spans="1:39" x14ac:dyDescent="0.25">
      <c r="A141" t="s">
        <v>573</v>
      </c>
      <c r="B141" t="s">
        <v>574</v>
      </c>
      <c r="C141" s="71">
        <v>4296</v>
      </c>
      <c r="D141" s="58" t="s">
        <v>1400</v>
      </c>
      <c r="E141" t="s">
        <v>3291</v>
      </c>
      <c r="F141">
        <v>438132.02</v>
      </c>
      <c r="G141">
        <v>0</v>
      </c>
      <c r="H141">
        <v>779472.29</v>
      </c>
      <c r="J141">
        <v>17</v>
      </c>
      <c r="K141">
        <v>103364.11</v>
      </c>
      <c r="T141">
        <v>-1137265.4099999999</v>
      </c>
      <c r="U141">
        <v>2560000</v>
      </c>
      <c r="V141">
        <v>11339.14</v>
      </c>
      <c r="Y141">
        <v>86340</v>
      </c>
      <c r="AA141">
        <v>93060</v>
      </c>
      <c r="AD141">
        <v>21844</v>
      </c>
      <c r="AE141">
        <v>4924.3100000000004</v>
      </c>
      <c r="AH141" s="76">
        <f t="shared" si="13"/>
        <v>1217604.31</v>
      </c>
      <c r="AI141" s="31">
        <f t="shared" si="14"/>
        <v>0</v>
      </c>
      <c r="AJ141" s="21">
        <f t="shared" si="15"/>
        <v>1217604.31</v>
      </c>
      <c r="AK141" s="15">
        <f t="shared" si="16"/>
        <v>97679.14</v>
      </c>
      <c r="AL141" s="16">
        <f t="shared" si="17"/>
        <v>119828.31</v>
      </c>
      <c r="AM141" s="26">
        <f t="shared" si="18"/>
        <v>-22149.17</v>
      </c>
    </row>
    <row r="142" spans="1:39" x14ac:dyDescent="0.25">
      <c r="A142" t="s">
        <v>573</v>
      </c>
      <c r="B142" t="s">
        <v>574</v>
      </c>
      <c r="C142" s="71">
        <v>2528</v>
      </c>
      <c r="D142" s="58" t="s">
        <v>1401</v>
      </c>
      <c r="E142" t="s">
        <v>3292</v>
      </c>
      <c r="F142">
        <v>218006.07</v>
      </c>
      <c r="G142">
        <v>0</v>
      </c>
      <c r="H142">
        <v>101267.24</v>
      </c>
      <c r="J142">
        <v>695578.41</v>
      </c>
      <c r="K142">
        <v>139361.64000000001</v>
      </c>
      <c r="Q142">
        <v>0</v>
      </c>
      <c r="T142">
        <v>-1585667.52</v>
      </c>
      <c r="U142">
        <v>2875000</v>
      </c>
      <c r="V142">
        <v>0</v>
      </c>
      <c r="Y142">
        <v>172506</v>
      </c>
      <c r="AA142">
        <v>184696</v>
      </c>
      <c r="AD142">
        <v>34571.07</v>
      </c>
      <c r="AE142">
        <v>7758.05</v>
      </c>
      <c r="AH142" s="76">
        <f t="shared" si="13"/>
        <v>319273.31</v>
      </c>
      <c r="AI142" s="31">
        <f t="shared" si="14"/>
        <v>0</v>
      </c>
      <c r="AJ142" s="21">
        <f t="shared" si="15"/>
        <v>319273.31</v>
      </c>
      <c r="AK142" s="15">
        <f t="shared" si="16"/>
        <v>172506</v>
      </c>
      <c r="AL142" s="16">
        <f t="shared" si="17"/>
        <v>227025.12</v>
      </c>
      <c r="AM142" s="26">
        <f t="shared" si="18"/>
        <v>-54519.119999999995</v>
      </c>
    </row>
    <row r="143" spans="1:39" x14ac:dyDescent="0.25">
      <c r="A143" t="s">
        <v>573</v>
      </c>
      <c r="B143" t="s">
        <v>574</v>
      </c>
      <c r="C143" s="71">
        <v>3203</v>
      </c>
      <c r="D143" s="58" t="s">
        <v>1402</v>
      </c>
      <c r="E143" t="s">
        <v>3293</v>
      </c>
      <c r="F143">
        <v>331697.51</v>
      </c>
      <c r="G143">
        <v>0</v>
      </c>
      <c r="H143">
        <v>6962.76</v>
      </c>
      <c r="J143">
        <v>1584398.55</v>
      </c>
      <c r="K143">
        <v>831944.43</v>
      </c>
      <c r="Q143">
        <v>0</v>
      </c>
      <c r="T143">
        <v>575556.48</v>
      </c>
      <c r="U143">
        <v>2368242.5</v>
      </c>
      <c r="V143">
        <v>6800.15</v>
      </c>
      <c r="Y143">
        <v>125990</v>
      </c>
      <c r="AA143">
        <v>136650</v>
      </c>
      <c r="AD143">
        <v>98566.74</v>
      </c>
      <c r="AE143">
        <v>18969.14</v>
      </c>
      <c r="AH143" s="76">
        <f t="shared" si="13"/>
        <v>338660.27</v>
      </c>
      <c r="AI143" s="31">
        <f t="shared" si="14"/>
        <v>0</v>
      </c>
      <c r="AJ143" s="21">
        <f t="shared" si="15"/>
        <v>338660.27</v>
      </c>
      <c r="AK143" s="15">
        <f t="shared" si="16"/>
        <v>132790.15</v>
      </c>
      <c r="AL143" s="16">
        <f t="shared" si="17"/>
        <v>254185.88</v>
      </c>
      <c r="AM143" s="26">
        <f t="shared" si="18"/>
        <v>-121395.73000000001</v>
      </c>
    </row>
    <row r="144" spans="1:39" x14ac:dyDescent="0.25">
      <c r="A144" t="s">
        <v>573</v>
      </c>
      <c r="B144" t="s">
        <v>574</v>
      </c>
      <c r="C144" s="71">
        <v>3469</v>
      </c>
      <c r="D144" s="58" t="s">
        <v>1403</v>
      </c>
      <c r="E144" t="s">
        <v>3294</v>
      </c>
      <c r="F144">
        <v>306817.86</v>
      </c>
      <c r="G144">
        <v>0</v>
      </c>
      <c r="H144">
        <v>148411.5</v>
      </c>
      <c r="J144">
        <v>1360121.22</v>
      </c>
      <c r="K144">
        <v>130009.23</v>
      </c>
      <c r="Q144">
        <v>-144</v>
      </c>
      <c r="T144">
        <v>506855.44</v>
      </c>
      <c r="U144">
        <v>1552681.09</v>
      </c>
      <c r="V144">
        <v>43102.44</v>
      </c>
      <c r="Y144">
        <v>10770</v>
      </c>
      <c r="AA144">
        <v>35109</v>
      </c>
      <c r="AD144">
        <v>15176.66</v>
      </c>
      <c r="AE144">
        <v>12819.5</v>
      </c>
      <c r="AH144" s="76">
        <f t="shared" si="13"/>
        <v>455229.36</v>
      </c>
      <c r="AI144" s="31">
        <f t="shared" si="14"/>
        <v>-144</v>
      </c>
      <c r="AJ144" s="21">
        <f t="shared" si="15"/>
        <v>455373.36</v>
      </c>
      <c r="AK144" s="15">
        <f t="shared" si="16"/>
        <v>53872.44</v>
      </c>
      <c r="AL144" s="16">
        <f t="shared" si="17"/>
        <v>63105.16</v>
      </c>
      <c r="AM144" s="26">
        <f t="shared" si="18"/>
        <v>-9232.7200000000012</v>
      </c>
    </row>
    <row r="145" spans="1:39" x14ac:dyDescent="0.25">
      <c r="A145" t="s">
        <v>573</v>
      </c>
      <c r="B145" t="s">
        <v>574</v>
      </c>
      <c r="C145" s="71">
        <v>3469</v>
      </c>
      <c r="D145" s="58" t="s">
        <v>1404</v>
      </c>
      <c r="E145" t="s">
        <v>3307</v>
      </c>
      <c r="F145">
        <v>744150.45</v>
      </c>
      <c r="G145">
        <v>0</v>
      </c>
      <c r="H145">
        <v>125177.25</v>
      </c>
      <c r="J145">
        <v>1611541.55</v>
      </c>
      <c r="K145">
        <v>632821.4</v>
      </c>
      <c r="O145">
        <v>55000</v>
      </c>
      <c r="Q145">
        <v>11118.83</v>
      </c>
      <c r="T145">
        <v>387178.62</v>
      </c>
      <c r="U145">
        <v>2662147.65</v>
      </c>
      <c r="V145">
        <v>40696.57</v>
      </c>
      <c r="AA145">
        <v>15610</v>
      </c>
      <c r="AD145">
        <v>13641.02</v>
      </c>
      <c r="AH145" s="76">
        <f t="shared" si="13"/>
        <v>869327.7</v>
      </c>
      <c r="AI145" s="31">
        <f t="shared" si="14"/>
        <v>66118.83</v>
      </c>
      <c r="AJ145" s="21">
        <f t="shared" si="15"/>
        <v>803208.87</v>
      </c>
      <c r="AK145" s="15">
        <f t="shared" si="16"/>
        <v>40696.57</v>
      </c>
      <c r="AL145" s="16">
        <f t="shared" si="17"/>
        <v>29251.02</v>
      </c>
      <c r="AM145" s="26">
        <f t="shared" si="18"/>
        <v>11445.55</v>
      </c>
    </row>
    <row r="146" spans="1:39" x14ac:dyDescent="0.25">
      <c r="A146" t="s">
        <v>577</v>
      </c>
      <c r="B146" t="s">
        <v>578</v>
      </c>
      <c r="C146" s="71">
        <v>2217</v>
      </c>
      <c r="D146" s="58" t="s">
        <v>1405</v>
      </c>
      <c r="E146" t="s">
        <v>3295</v>
      </c>
      <c r="F146">
        <v>224727.44</v>
      </c>
      <c r="G146">
        <v>7720</v>
      </c>
      <c r="H146">
        <v>393672.27</v>
      </c>
      <c r="J146">
        <v>4</v>
      </c>
      <c r="K146">
        <v>-19147.919999999998</v>
      </c>
      <c r="O146">
        <v>950</v>
      </c>
      <c r="Q146">
        <v>1306.8499999999999</v>
      </c>
      <c r="T146">
        <v>-1191359.76</v>
      </c>
      <c r="U146">
        <v>1849445.73</v>
      </c>
      <c r="V146">
        <v>16956.669999999998</v>
      </c>
      <c r="Y146">
        <v>101569.2</v>
      </c>
      <c r="Z146">
        <v>1500</v>
      </c>
      <c r="AA146">
        <v>113350.2</v>
      </c>
      <c r="AD146">
        <v>17280.419999999998</v>
      </c>
      <c r="AE146">
        <v>1212.28</v>
      </c>
      <c r="AH146" s="76">
        <f t="shared" si="13"/>
        <v>626119.71</v>
      </c>
      <c r="AI146" s="31">
        <f t="shared" si="14"/>
        <v>2256.85</v>
      </c>
      <c r="AJ146" s="21">
        <f t="shared" si="15"/>
        <v>623862.86</v>
      </c>
      <c r="AK146" s="15">
        <f t="shared" si="16"/>
        <v>120025.87</v>
      </c>
      <c r="AL146" s="16">
        <f t="shared" si="17"/>
        <v>131842.9</v>
      </c>
      <c r="AM146" s="26">
        <f t="shared" si="18"/>
        <v>-11817.029999999999</v>
      </c>
    </row>
    <row r="147" spans="1:39" x14ac:dyDescent="0.25">
      <c r="A147" t="s">
        <v>577</v>
      </c>
      <c r="B147" t="s">
        <v>578</v>
      </c>
      <c r="C147" s="71">
        <v>3536</v>
      </c>
      <c r="D147" s="58" t="s">
        <v>1406</v>
      </c>
      <c r="E147" t="s">
        <v>3296</v>
      </c>
      <c r="F147">
        <v>58682.81</v>
      </c>
      <c r="G147">
        <v>80000</v>
      </c>
      <c r="H147">
        <v>117730.7</v>
      </c>
      <c r="J147">
        <v>94961.27</v>
      </c>
      <c r="K147">
        <v>192128.2</v>
      </c>
      <c r="N147">
        <v>14000</v>
      </c>
      <c r="O147">
        <v>17239</v>
      </c>
      <c r="Q147">
        <v>231.9</v>
      </c>
      <c r="T147">
        <v>-2044939.01</v>
      </c>
      <c r="U147">
        <v>2606531.4300000002</v>
      </c>
      <c r="V147">
        <v>18648.32</v>
      </c>
      <c r="Y147">
        <v>146928.20000000001</v>
      </c>
      <c r="Z147">
        <v>1500</v>
      </c>
      <c r="AA147">
        <v>163971.20000000001</v>
      </c>
      <c r="AD147">
        <v>29497.15</v>
      </c>
      <c r="AE147">
        <v>6318.51</v>
      </c>
      <c r="AH147" s="76">
        <f t="shared" si="13"/>
        <v>256413.51</v>
      </c>
      <c r="AI147" s="31">
        <f t="shared" si="14"/>
        <v>31470.9</v>
      </c>
      <c r="AJ147" s="21">
        <f t="shared" si="15"/>
        <v>224942.61000000002</v>
      </c>
      <c r="AK147" s="15">
        <f t="shared" si="16"/>
        <v>167076.52000000002</v>
      </c>
      <c r="AL147" s="16">
        <f t="shared" si="17"/>
        <v>199786.86000000002</v>
      </c>
      <c r="AM147" s="26">
        <f t="shared" si="18"/>
        <v>-32710.339999999997</v>
      </c>
    </row>
    <row r="148" spans="1:39" x14ac:dyDescent="0.25">
      <c r="A148" t="s">
        <v>577</v>
      </c>
      <c r="B148" t="s">
        <v>578</v>
      </c>
      <c r="C148" s="71">
        <v>4975</v>
      </c>
      <c r="D148" s="58" t="s">
        <v>1407</v>
      </c>
      <c r="E148" t="s">
        <v>3297</v>
      </c>
      <c r="F148">
        <v>249425.89</v>
      </c>
      <c r="G148">
        <v>0</v>
      </c>
      <c r="H148">
        <v>28165.03</v>
      </c>
      <c r="J148">
        <v>6</v>
      </c>
      <c r="K148">
        <v>29421.16</v>
      </c>
      <c r="O148">
        <v>12000</v>
      </c>
      <c r="Q148">
        <v>1299.7</v>
      </c>
      <c r="T148">
        <v>-891042.91</v>
      </c>
      <c r="U148">
        <v>1289115.33</v>
      </c>
      <c r="V148">
        <v>24653.3</v>
      </c>
      <c r="Y148">
        <v>125336</v>
      </c>
      <c r="AA148">
        <v>138025</v>
      </c>
      <c r="AD148">
        <v>96425.25</v>
      </c>
      <c r="AE148">
        <v>1093.0899999999999</v>
      </c>
      <c r="AH148" s="76">
        <f t="shared" si="13"/>
        <v>277590.92000000004</v>
      </c>
      <c r="AI148" s="31">
        <f t="shared" si="14"/>
        <v>13299.7</v>
      </c>
      <c r="AJ148" s="21">
        <f t="shared" si="15"/>
        <v>264291.22000000003</v>
      </c>
      <c r="AK148" s="15">
        <f t="shared" si="16"/>
        <v>149989.29999999999</v>
      </c>
      <c r="AL148" s="16">
        <f t="shared" si="17"/>
        <v>235543.34</v>
      </c>
      <c r="AM148" s="26">
        <f t="shared" si="18"/>
        <v>-85554.040000000008</v>
      </c>
    </row>
    <row r="149" spans="1:39" x14ac:dyDescent="0.25">
      <c r="A149" t="s">
        <v>577</v>
      </c>
      <c r="B149" t="s">
        <v>578</v>
      </c>
      <c r="C149" s="71">
        <v>2059</v>
      </c>
      <c r="D149" s="58" t="s">
        <v>1408</v>
      </c>
      <c r="E149" t="s">
        <v>3298</v>
      </c>
      <c r="F149">
        <v>255517.55</v>
      </c>
      <c r="G149">
        <v>0</v>
      </c>
      <c r="H149">
        <v>9322.24</v>
      </c>
      <c r="J149">
        <v>1866629.21</v>
      </c>
      <c r="K149">
        <v>86264.16</v>
      </c>
      <c r="O149">
        <v>10000</v>
      </c>
      <c r="Q149">
        <v>268</v>
      </c>
      <c r="T149">
        <v>-35595.83</v>
      </c>
      <c r="U149">
        <v>2316929.4300000002</v>
      </c>
      <c r="V149">
        <v>19436.11</v>
      </c>
      <c r="X149">
        <v>354.49</v>
      </c>
      <c r="Y149">
        <v>114390</v>
      </c>
      <c r="Z149">
        <v>3044.1</v>
      </c>
      <c r="AA149">
        <v>130922.1</v>
      </c>
      <c r="AD149">
        <v>46208.800000000003</v>
      </c>
      <c r="AE149">
        <v>20162.240000000002</v>
      </c>
      <c r="AH149" s="76">
        <f t="shared" si="13"/>
        <v>264839.78999999998</v>
      </c>
      <c r="AI149" s="31">
        <f t="shared" si="14"/>
        <v>10268</v>
      </c>
      <c r="AJ149" s="21">
        <f t="shared" si="15"/>
        <v>254571.78999999998</v>
      </c>
      <c r="AK149" s="15">
        <f t="shared" si="16"/>
        <v>137224.70000000001</v>
      </c>
      <c r="AL149" s="16">
        <f t="shared" si="17"/>
        <v>197293.14</v>
      </c>
      <c r="AM149" s="26">
        <f t="shared" si="18"/>
        <v>-60068.44</v>
      </c>
    </row>
    <row r="150" spans="1:39" x14ac:dyDescent="0.25">
      <c r="A150" t="s">
        <v>577</v>
      </c>
      <c r="B150" t="s">
        <v>578</v>
      </c>
      <c r="C150" s="71">
        <v>1986</v>
      </c>
      <c r="D150" s="58" t="s">
        <v>1409</v>
      </c>
      <c r="E150" t="s">
        <v>3299</v>
      </c>
      <c r="F150">
        <v>118441</v>
      </c>
      <c r="G150">
        <v>0</v>
      </c>
      <c r="H150">
        <v>78738.789999999994</v>
      </c>
      <c r="J150">
        <v>933248.49</v>
      </c>
      <c r="K150">
        <v>89162.18</v>
      </c>
      <c r="O150">
        <v>2500</v>
      </c>
      <c r="Q150">
        <v>246</v>
      </c>
      <c r="T150">
        <v>-1243895.8799999999</v>
      </c>
      <c r="U150">
        <v>2601070</v>
      </c>
      <c r="V150">
        <v>23292.55</v>
      </c>
      <c r="Y150">
        <v>41890</v>
      </c>
      <c r="AA150">
        <v>62816</v>
      </c>
      <c r="AC150">
        <v>760</v>
      </c>
      <c r="AD150">
        <v>119466.28</v>
      </c>
      <c r="AE150">
        <v>9619.93</v>
      </c>
      <c r="AH150" s="76">
        <f t="shared" si="13"/>
        <v>197179.78999999998</v>
      </c>
      <c r="AI150" s="31">
        <f t="shared" si="14"/>
        <v>2746</v>
      </c>
      <c r="AJ150" s="21">
        <f t="shared" si="15"/>
        <v>194433.78999999998</v>
      </c>
      <c r="AK150" s="15">
        <f t="shared" si="16"/>
        <v>65182.55</v>
      </c>
      <c r="AL150" s="16">
        <f t="shared" si="17"/>
        <v>192662.21</v>
      </c>
      <c r="AM150" s="26">
        <f t="shared" si="18"/>
        <v>-127479.65999999999</v>
      </c>
    </row>
    <row r="151" spans="1:39" x14ac:dyDescent="0.25">
      <c r="A151" t="s">
        <v>581</v>
      </c>
      <c r="B151" t="s">
        <v>583</v>
      </c>
      <c r="C151" s="71">
        <v>2574</v>
      </c>
      <c r="D151" s="58" t="s">
        <v>1410</v>
      </c>
      <c r="E151" t="s">
        <v>3255</v>
      </c>
      <c r="F151">
        <v>160830.62</v>
      </c>
      <c r="G151">
        <v>0</v>
      </c>
      <c r="H151">
        <v>62132.08</v>
      </c>
      <c r="J151">
        <v>679481.96</v>
      </c>
      <c r="K151">
        <v>38076.35</v>
      </c>
      <c r="P151">
        <v>73000</v>
      </c>
      <c r="Q151">
        <v>490</v>
      </c>
      <c r="T151">
        <v>-632827.66</v>
      </c>
      <c r="U151">
        <v>1543067.19</v>
      </c>
      <c r="V151">
        <v>0</v>
      </c>
      <c r="Y151">
        <v>116420</v>
      </c>
      <c r="AA151">
        <v>136990</v>
      </c>
      <c r="AD151">
        <v>13921.2</v>
      </c>
      <c r="AE151">
        <v>8717.32</v>
      </c>
      <c r="AH151" s="76">
        <f t="shared" si="13"/>
        <v>222962.7</v>
      </c>
      <c r="AI151" s="31">
        <f t="shared" si="14"/>
        <v>73490</v>
      </c>
      <c r="AJ151" s="21">
        <f t="shared" si="15"/>
        <v>149472.70000000001</v>
      </c>
      <c r="AK151" s="15">
        <f t="shared" si="16"/>
        <v>116420</v>
      </c>
      <c r="AL151" s="16">
        <f t="shared" si="17"/>
        <v>159628.52000000002</v>
      </c>
      <c r="AM151" s="26">
        <f t="shared" si="18"/>
        <v>-43208.520000000019</v>
      </c>
    </row>
    <row r="152" spans="1:39" x14ac:dyDescent="0.25">
      <c r="A152" t="s">
        <v>581</v>
      </c>
      <c r="B152" t="s">
        <v>583</v>
      </c>
      <c r="C152" s="71">
        <v>918</v>
      </c>
      <c r="D152" s="58" t="s">
        <v>1411</v>
      </c>
      <c r="E152" t="s">
        <v>3256</v>
      </c>
      <c r="F152">
        <v>266807.07</v>
      </c>
      <c r="G152">
        <v>0</v>
      </c>
      <c r="H152">
        <v>244694.58</v>
      </c>
      <c r="J152">
        <v>-63234.06</v>
      </c>
      <c r="K152">
        <v>-248283.78</v>
      </c>
      <c r="M152">
        <v>120500</v>
      </c>
      <c r="P152">
        <v>38600</v>
      </c>
      <c r="Q152">
        <v>1</v>
      </c>
      <c r="T152">
        <v>-791360.7</v>
      </c>
      <c r="U152">
        <v>1115354.6000000001</v>
      </c>
      <c r="V152">
        <v>0</v>
      </c>
      <c r="Y152">
        <v>101090</v>
      </c>
      <c r="AA152">
        <v>109546</v>
      </c>
      <c r="AC152">
        <v>0</v>
      </c>
      <c r="AD152">
        <v>5636.01</v>
      </c>
      <c r="AE152">
        <v>2394.08</v>
      </c>
      <c r="AG152">
        <v>0</v>
      </c>
      <c r="AH152" s="76">
        <f t="shared" si="13"/>
        <v>511501.65</v>
      </c>
      <c r="AI152" s="31">
        <f t="shared" si="14"/>
        <v>38601</v>
      </c>
      <c r="AJ152" s="21">
        <f t="shared" si="15"/>
        <v>472900.65</v>
      </c>
      <c r="AK152" s="15">
        <f t="shared" si="16"/>
        <v>101090</v>
      </c>
      <c r="AL152" s="16">
        <f t="shared" si="17"/>
        <v>117576.09</v>
      </c>
      <c r="AM152" s="26">
        <f t="shared" si="18"/>
        <v>-16486.089999999997</v>
      </c>
    </row>
    <row r="153" spans="1:39" x14ac:dyDescent="0.25">
      <c r="A153" t="s">
        <v>581</v>
      </c>
      <c r="B153" t="s">
        <v>583</v>
      </c>
      <c r="C153" s="71">
        <v>4046</v>
      </c>
      <c r="D153" s="58" t="s">
        <v>1412</v>
      </c>
      <c r="E153" t="s">
        <v>3257</v>
      </c>
      <c r="F153">
        <v>729163.98</v>
      </c>
      <c r="G153">
        <v>0</v>
      </c>
      <c r="H153">
        <v>36344.6</v>
      </c>
      <c r="J153">
        <v>487671.68</v>
      </c>
      <c r="K153">
        <v>89652.91</v>
      </c>
      <c r="N153">
        <v>0</v>
      </c>
      <c r="P153">
        <v>76400</v>
      </c>
      <c r="Q153">
        <v>0</v>
      </c>
      <c r="S153">
        <v>-230742.42</v>
      </c>
      <c r="T153">
        <v>263132.26</v>
      </c>
      <c r="U153">
        <v>1287495.99</v>
      </c>
      <c r="V153">
        <v>230</v>
      </c>
      <c r="Y153">
        <v>134040</v>
      </c>
      <c r="AA153">
        <v>142742</v>
      </c>
      <c r="AC153">
        <v>0</v>
      </c>
      <c r="AD153">
        <v>29682.84</v>
      </c>
      <c r="AE153">
        <v>7872.82</v>
      </c>
      <c r="AG153">
        <v>0</v>
      </c>
      <c r="AH153" s="76">
        <f t="shared" si="13"/>
        <v>765508.58</v>
      </c>
      <c r="AI153" s="31">
        <f t="shared" si="14"/>
        <v>76400</v>
      </c>
      <c r="AJ153" s="21">
        <f t="shared" si="15"/>
        <v>689108.58</v>
      </c>
      <c r="AK153" s="15">
        <f t="shared" si="16"/>
        <v>134270</v>
      </c>
      <c r="AL153" s="16">
        <f t="shared" si="17"/>
        <v>180297.66</v>
      </c>
      <c r="AM153" s="26">
        <f t="shared" si="18"/>
        <v>-46027.66</v>
      </c>
    </row>
    <row r="154" spans="1:39" x14ac:dyDescent="0.25">
      <c r="A154" t="s">
        <v>581</v>
      </c>
      <c r="B154" t="s">
        <v>583</v>
      </c>
      <c r="C154" s="71">
        <v>1868</v>
      </c>
      <c r="D154" s="58" t="s">
        <v>1413</v>
      </c>
      <c r="E154" t="s">
        <v>3304</v>
      </c>
      <c r="F154">
        <v>170323.71</v>
      </c>
      <c r="G154">
        <v>0</v>
      </c>
      <c r="H154">
        <v>196013.64</v>
      </c>
      <c r="J154">
        <v>817511.71</v>
      </c>
      <c r="K154">
        <v>75158.990000000005</v>
      </c>
      <c r="P154">
        <v>36475</v>
      </c>
      <c r="T154">
        <v>-703041.31</v>
      </c>
      <c r="U154">
        <v>1993235.29</v>
      </c>
      <c r="V154">
        <v>780</v>
      </c>
      <c r="Y154">
        <v>108620</v>
      </c>
      <c r="AA154">
        <v>117720</v>
      </c>
      <c r="AC154">
        <v>1464</v>
      </c>
      <c r="AD154">
        <v>18926.93</v>
      </c>
      <c r="AE154">
        <v>19285</v>
      </c>
      <c r="AH154" s="76">
        <f t="shared" si="13"/>
        <v>366337.35</v>
      </c>
      <c r="AI154" s="31">
        <f t="shared" si="14"/>
        <v>36475</v>
      </c>
      <c r="AJ154" s="21">
        <f t="shared" si="15"/>
        <v>329862.34999999998</v>
      </c>
      <c r="AK154" s="15">
        <f t="shared" si="16"/>
        <v>109400</v>
      </c>
      <c r="AL154" s="16">
        <f t="shared" si="17"/>
        <v>157395.93</v>
      </c>
      <c r="AM154" s="26">
        <f t="shared" si="18"/>
        <v>-47995.929999999993</v>
      </c>
    </row>
    <row r="157" spans="1:39" x14ac:dyDescent="0.25">
      <c r="D157" s="44"/>
    </row>
    <row r="158" spans="1:39" x14ac:dyDescent="0.25">
      <c r="D158" s="44"/>
    </row>
    <row r="159" spans="1:39" x14ac:dyDescent="0.25">
      <c r="D159" s="44"/>
    </row>
    <row r="160" spans="1:39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autoFilter ref="A1:AM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topLeftCell="A13" zoomScaleNormal="100" workbookViewId="0">
      <selection activeCell="L7" sqref="L7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300" t="s">
        <v>2455</v>
      </c>
    </row>
    <row r="2" spans="1:8" ht="24.6" x14ac:dyDescent="0.7">
      <c r="A2" s="307" t="s">
        <v>1421</v>
      </c>
      <c r="B2" s="307"/>
      <c r="C2" s="307"/>
      <c r="D2" s="307"/>
      <c r="E2" s="307"/>
      <c r="F2" s="307"/>
      <c r="G2" s="307"/>
      <c r="H2" s="307"/>
    </row>
    <row r="3" spans="1:8" ht="24.6" x14ac:dyDescent="0.7">
      <c r="A3" s="308" t="s">
        <v>3309</v>
      </c>
      <c r="B3" s="308"/>
      <c r="C3" s="308"/>
      <c r="D3" s="308"/>
      <c r="E3" s="308"/>
      <c r="F3" s="308"/>
      <c r="G3" s="308"/>
      <c r="H3" s="308"/>
    </row>
    <row r="4" spans="1:8" s="79" customFormat="1" ht="24.6" x14ac:dyDescent="0.45">
      <c r="A4" s="309" t="s">
        <v>63</v>
      </c>
      <c r="B4" s="309" t="s">
        <v>1422</v>
      </c>
      <c r="C4" s="206" t="s">
        <v>1423</v>
      </c>
      <c r="D4" s="207" t="s">
        <v>1424</v>
      </c>
      <c r="E4" s="311" t="s">
        <v>64</v>
      </c>
      <c r="F4" s="208" t="s">
        <v>65</v>
      </c>
      <c r="G4" s="313" t="s">
        <v>64</v>
      </c>
      <c r="H4" s="309" t="s">
        <v>1425</v>
      </c>
    </row>
    <row r="5" spans="1:8" s="79" customFormat="1" ht="24.6" x14ac:dyDescent="0.45">
      <c r="A5" s="310"/>
      <c r="B5" s="310"/>
      <c r="C5" s="206" t="s">
        <v>1426</v>
      </c>
      <c r="D5" s="209" t="s">
        <v>1426</v>
      </c>
      <c r="E5" s="312"/>
      <c r="F5" s="208" t="s">
        <v>1426</v>
      </c>
      <c r="G5" s="314"/>
      <c r="H5" s="310"/>
    </row>
    <row r="6" spans="1:8" s="230" customFormat="1" ht="24.6" x14ac:dyDescent="0.25">
      <c r="A6" s="224">
        <v>1</v>
      </c>
      <c r="B6" s="225" t="s">
        <v>57</v>
      </c>
      <c r="C6" s="226">
        <v>61</v>
      </c>
      <c r="D6" s="207">
        <f>C6-F6</f>
        <v>61</v>
      </c>
      <c r="E6" s="227">
        <f t="shared" ref="E6:E13" si="0">D6/C6*100</f>
        <v>100</v>
      </c>
      <c r="F6" s="208">
        <v>0</v>
      </c>
      <c r="G6" s="228">
        <f t="shared" ref="G6:G12" si="1">F6/C6*100</f>
        <v>0</v>
      </c>
      <c r="H6" s="229"/>
    </row>
    <row r="7" spans="1:8" s="230" customFormat="1" ht="24.6" x14ac:dyDescent="0.25">
      <c r="A7" s="224">
        <v>2</v>
      </c>
      <c r="B7" s="225" t="s">
        <v>61</v>
      </c>
      <c r="C7" s="226">
        <v>83</v>
      </c>
      <c r="D7" s="207">
        <f t="shared" ref="D7:D12" si="2">C7-F7</f>
        <v>83</v>
      </c>
      <c r="E7" s="227">
        <f t="shared" si="0"/>
        <v>100</v>
      </c>
      <c r="F7" s="208">
        <v>0</v>
      </c>
      <c r="G7" s="228">
        <f t="shared" si="1"/>
        <v>0</v>
      </c>
      <c r="H7" s="229"/>
    </row>
    <row r="8" spans="1:8" ht="24.6" x14ac:dyDescent="0.7">
      <c r="A8" s="167">
        <v>3</v>
      </c>
      <c r="B8" s="140" t="s">
        <v>62</v>
      </c>
      <c r="C8" s="210">
        <v>210</v>
      </c>
      <c r="D8" s="207">
        <f t="shared" si="2"/>
        <v>210</v>
      </c>
      <c r="E8" s="211">
        <f t="shared" si="0"/>
        <v>100</v>
      </c>
      <c r="F8" s="212">
        <v>0</v>
      </c>
      <c r="G8" s="213">
        <f t="shared" si="1"/>
        <v>0</v>
      </c>
      <c r="H8" s="214" t="s">
        <v>1430</v>
      </c>
    </row>
    <row r="9" spans="1:8" ht="24.6" x14ac:dyDescent="0.7">
      <c r="A9" s="167">
        <v>4</v>
      </c>
      <c r="B9" s="140" t="s">
        <v>58</v>
      </c>
      <c r="C9" s="210">
        <v>127</v>
      </c>
      <c r="D9" s="207">
        <f t="shared" si="2"/>
        <v>127</v>
      </c>
      <c r="E9" s="211">
        <f t="shared" si="0"/>
        <v>100</v>
      </c>
      <c r="F9" s="212">
        <v>0</v>
      </c>
      <c r="G9" s="213">
        <f t="shared" si="1"/>
        <v>0</v>
      </c>
      <c r="H9" s="140"/>
    </row>
    <row r="10" spans="1:8" ht="24.6" x14ac:dyDescent="0.7">
      <c r="A10" s="167">
        <v>5</v>
      </c>
      <c r="B10" s="140" t="s">
        <v>60</v>
      </c>
      <c r="C10" s="210">
        <v>74</v>
      </c>
      <c r="D10" s="207">
        <f t="shared" si="2"/>
        <v>74</v>
      </c>
      <c r="E10" s="211">
        <f t="shared" si="0"/>
        <v>100</v>
      </c>
      <c r="F10" s="212">
        <v>0</v>
      </c>
      <c r="G10" s="213">
        <f t="shared" si="1"/>
        <v>0</v>
      </c>
      <c r="H10" s="140"/>
    </row>
    <row r="11" spans="1:8" ht="24.6" x14ac:dyDescent="0.7">
      <c r="A11" s="167">
        <v>6</v>
      </c>
      <c r="B11" s="140" t="s">
        <v>59</v>
      </c>
      <c r="C11" s="210">
        <v>168</v>
      </c>
      <c r="D11" s="207">
        <f t="shared" si="2"/>
        <v>168</v>
      </c>
      <c r="E11" s="211">
        <f t="shared" si="0"/>
        <v>100</v>
      </c>
      <c r="F11" s="212">
        <v>0</v>
      </c>
      <c r="G11" s="213">
        <f t="shared" si="1"/>
        <v>0</v>
      </c>
      <c r="H11" s="140"/>
    </row>
    <row r="12" spans="1:8" ht="24.6" x14ac:dyDescent="0.7">
      <c r="A12" s="167">
        <v>7</v>
      </c>
      <c r="B12" s="140" t="s">
        <v>56</v>
      </c>
      <c r="C12" s="210">
        <v>151</v>
      </c>
      <c r="D12" s="207">
        <f t="shared" si="2"/>
        <v>151</v>
      </c>
      <c r="E12" s="211">
        <f t="shared" si="0"/>
        <v>100</v>
      </c>
      <c r="F12" s="212">
        <v>0</v>
      </c>
      <c r="G12" s="215">
        <f t="shared" si="1"/>
        <v>0</v>
      </c>
      <c r="H12" s="214"/>
    </row>
    <row r="13" spans="1:8" ht="25.2" thickBot="1" x14ac:dyDescent="0.75">
      <c r="A13" s="302" t="s">
        <v>1427</v>
      </c>
      <c r="B13" s="303"/>
      <c r="C13" s="216">
        <f>SUM(C6:C12)</f>
        <v>874</v>
      </c>
      <c r="D13" s="217">
        <f>SUM(D6:D12)</f>
        <v>874</v>
      </c>
      <c r="E13" s="218">
        <f t="shared" si="0"/>
        <v>100</v>
      </c>
      <c r="F13" s="219">
        <f>SUM(F6:F12)</f>
        <v>0</v>
      </c>
      <c r="G13" s="220">
        <f>F13/C13*100</f>
        <v>0</v>
      </c>
      <c r="H13" s="221"/>
    </row>
    <row r="14" spans="1:8" ht="25.2" thickTop="1" x14ac:dyDescent="0.7">
      <c r="A14" s="92"/>
      <c r="B14" s="222" t="s">
        <v>1422</v>
      </c>
      <c r="C14" s="98" t="s">
        <v>1428</v>
      </c>
      <c r="D14" s="98" t="s">
        <v>1429</v>
      </c>
      <c r="E14" s="92"/>
      <c r="F14" s="92"/>
      <c r="G14" s="92"/>
      <c r="H14" s="92"/>
    </row>
    <row r="15" spans="1:8" x14ac:dyDescent="0.45">
      <c r="B15" s="80" t="s">
        <v>57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61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62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58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60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59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56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1427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4"/>
      <c r="D36" s="304"/>
    </row>
    <row r="37" spans="1:4" x14ac:dyDescent="0.45">
      <c r="B37" s="85"/>
      <c r="C37" s="305"/>
      <c r="D37" s="305"/>
    </row>
    <row r="38" spans="1:4" x14ac:dyDescent="0.45">
      <c r="B38" s="85"/>
      <c r="C38" s="306"/>
      <c r="D38" s="306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4" t="s">
        <v>1432</v>
      </c>
      <c r="B1" s="285"/>
      <c r="C1" s="285"/>
      <c r="D1" s="285"/>
      <c r="E1" s="286"/>
    </row>
    <row r="2" spans="1:5" x14ac:dyDescent="0.25">
      <c r="A2" s="287" t="s">
        <v>1433</v>
      </c>
      <c r="B2" s="279" t="s">
        <v>1434</v>
      </c>
      <c r="C2" s="280"/>
      <c r="D2" s="278"/>
      <c r="E2" s="288"/>
    </row>
    <row r="3" spans="1:5" x14ac:dyDescent="0.25">
      <c r="A3" s="287" t="s">
        <v>1435</v>
      </c>
      <c r="B3" s="279" t="s">
        <v>1434</v>
      </c>
      <c r="C3" s="280"/>
      <c r="D3" s="278"/>
      <c r="E3" s="288"/>
    </row>
    <row r="4" spans="1:5" ht="14.25" customHeight="1" x14ac:dyDescent="0.25">
      <c r="A4" s="287" t="s">
        <v>1436</v>
      </c>
      <c r="B4" s="319" t="s">
        <v>1437</v>
      </c>
      <c r="C4" s="320"/>
      <c r="D4" s="278"/>
      <c r="E4" s="288"/>
    </row>
    <row r="5" spans="1:5" x14ac:dyDescent="0.25">
      <c r="A5" s="287"/>
      <c r="B5" s="319"/>
      <c r="C5" s="320"/>
      <c r="D5" s="278"/>
      <c r="E5" s="288"/>
    </row>
    <row r="6" spans="1:5" x14ac:dyDescent="0.25">
      <c r="A6" s="323"/>
      <c r="B6" s="324"/>
      <c r="C6" s="324"/>
      <c r="D6" s="324"/>
      <c r="E6" s="325"/>
    </row>
    <row r="7" spans="1:5" x14ac:dyDescent="0.25">
      <c r="A7" s="289" t="s">
        <v>1438</v>
      </c>
      <c r="B7" s="321" t="s">
        <v>55</v>
      </c>
      <c r="C7" s="322"/>
      <c r="D7" s="281" t="s">
        <v>1422</v>
      </c>
      <c r="E7" s="290">
        <v>242248</v>
      </c>
    </row>
    <row r="8" spans="1:5" x14ac:dyDescent="0.25">
      <c r="A8" s="291" t="s">
        <v>1439</v>
      </c>
      <c r="B8" s="317"/>
      <c r="C8" s="318"/>
      <c r="D8" s="282" t="s">
        <v>56</v>
      </c>
      <c r="E8" s="292"/>
    </row>
    <row r="9" spans="1:5" x14ac:dyDescent="0.25">
      <c r="A9" s="293" t="s">
        <v>1440</v>
      </c>
      <c r="B9" s="315"/>
      <c r="C9" s="316"/>
      <c r="D9" s="283" t="s">
        <v>56</v>
      </c>
      <c r="E9" s="294"/>
    </row>
    <row r="10" spans="1:5" x14ac:dyDescent="0.25">
      <c r="A10" s="291" t="s">
        <v>1441</v>
      </c>
      <c r="B10" s="317"/>
      <c r="C10" s="318"/>
      <c r="D10" s="282" t="s">
        <v>56</v>
      </c>
      <c r="E10" s="292"/>
    </row>
    <row r="11" spans="1:5" x14ac:dyDescent="0.25">
      <c r="A11" s="293" t="s">
        <v>1442</v>
      </c>
      <c r="B11" s="315"/>
      <c r="C11" s="316"/>
      <c r="D11" s="283" t="s">
        <v>56</v>
      </c>
      <c r="E11" s="294"/>
    </row>
    <row r="12" spans="1:5" x14ac:dyDescent="0.25">
      <c r="A12" s="291" t="s">
        <v>1443</v>
      </c>
      <c r="B12" s="317"/>
      <c r="C12" s="318"/>
      <c r="D12" s="282" t="s">
        <v>56</v>
      </c>
      <c r="E12" s="292"/>
    </row>
    <row r="13" spans="1:5" x14ac:dyDescent="0.25">
      <c r="A13" s="293" t="s">
        <v>1444</v>
      </c>
      <c r="B13" s="315"/>
      <c r="C13" s="316"/>
      <c r="D13" s="283" t="s">
        <v>56</v>
      </c>
      <c r="E13" s="294"/>
    </row>
    <row r="14" spans="1:5" x14ac:dyDescent="0.25">
      <c r="A14" s="291" t="s">
        <v>1445</v>
      </c>
      <c r="B14" s="317"/>
      <c r="C14" s="318"/>
      <c r="D14" s="282" t="s">
        <v>56</v>
      </c>
      <c r="E14" s="292"/>
    </row>
    <row r="15" spans="1:5" x14ac:dyDescent="0.25">
      <c r="A15" s="293" t="s">
        <v>1446</v>
      </c>
      <c r="B15" s="315"/>
      <c r="C15" s="316"/>
      <c r="D15" s="283" t="s">
        <v>56</v>
      </c>
      <c r="E15" s="294"/>
    </row>
    <row r="16" spans="1:5" x14ac:dyDescent="0.25">
      <c r="A16" s="291" t="s">
        <v>1447</v>
      </c>
      <c r="B16" s="317"/>
      <c r="C16" s="318"/>
      <c r="D16" s="282" t="s">
        <v>56</v>
      </c>
      <c r="E16" s="292"/>
    </row>
    <row r="17" spans="1:5" x14ac:dyDescent="0.25">
      <c r="A17" s="293" t="s">
        <v>1448</v>
      </c>
      <c r="B17" s="315"/>
      <c r="C17" s="316"/>
      <c r="D17" s="283" t="s">
        <v>56</v>
      </c>
      <c r="E17" s="294"/>
    </row>
    <row r="18" spans="1:5" x14ac:dyDescent="0.25">
      <c r="A18" s="291" t="s">
        <v>1449</v>
      </c>
      <c r="B18" s="317"/>
      <c r="C18" s="318"/>
      <c r="D18" s="282" t="s">
        <v>56</v>
      </c>
      <c r="E18" s="292"/>
    </row>
    <row r="19" spans="1:5" x14ac:dyDescent="0.25">
      <c r="A19" s="293" t="s">
        <v>1450</v>
      </c>
      <c r="B19" s="315"/>
      <c r="C19" s="316"/>
      <c r="D19" s="283" t="s">
        <v>56</v>
      </c>
      <c r="E19" s="294"/>
    </row>
    <row r="20" spans="1:5" x14ac:dyDescent="0.25">
      <c r="A20" s="334" t="s">
        <v>1451</v>
      </c>
      <c r="B20" s="336" t="s">
        <v>1452</v>
      </c>
      <c r="C20" s="337"/>
      <c r="D20" s="340" t="s">
        <v>56</v>
      </c>
      <c r="E20" s="295" t="s">
        <v>1453</v>
      </c>
    </row>
    <row r="21" spans="1:5" x14ac:dyDescent="0.25">
      <c r="A21" s="335"/>
      <c r="B21" s="338"/>
      <c r="C21" s="339"/>
      <c r="D21" s="341"/>
      <c r="E21" s="296" t="s">
        <v>1454</v>
      </c>
    </row>
    <row r="22" spans="1:5" x14ac:dyDescent="0.25">
      <c r="A22" s="326" t="s">
        <v>1455</v>
      </c>
      <c r="B22" s="328" t="s">
        <v>1452</v>
      </c>
      <c r="C22" s="329"/>
      <c r="D22" s="332" t="s">
        <v>56</v>
      </c>
      <c r="E22" s="297" t="s">
        <v>1453</v>
      </c>
    </row>
    <row r="23" spans="1:5" x14ac:dyDescent="0.25">
      <c r="A23" s="327"/>
      <c r="B23" s="330"/>
      <c r="C23" s="331"/>
      <c r="D23" s="333"/>
      <c r="E23" s="298" t="s">
        <v>1454</v>
      </c>
    </row>
    <row r="24" spans="1:5" x14ac:dyDescent="0.25">
      <c r="A24" s="334" t="s">
        <v>1456</v>
      </c>
      <c r="B24" s="336" t="s">
        <v>1452</v>
      </c>
      <c r="C24" s="337"/>
      <c r="D24" s="340" t="s">
        <v>56</v>
      </c>
      <c r="E24" s="295" t="s">
        <v>1453</v>
      </c>
    </row>
    <row r="25" spans="1:5" x14ac:dyDescent="0.25">
      <c r="A25" s="335"/>
      <c r="B25" s="338"/>
      <c r="C25" s="339"/>
      <c r="D25" s="341"/>
      <c r="E25" s="296" t="s">
        <v>1454</v>
      </c>
    </row>
    <row r="26" spans="1:5" x14ac:dyDescent="0.25">
      <c r="A26" s="326" t="s">
        <v>1457</v>
      </c>
      <c r="B26" s="328" t="s">
        <v>1452</v>
      </c>
      <c r="C26" s="329"/>
      <c r="D26" s="332" t="s">
        <v>56</v>
      </c>
      <c r="E26" s="297" t="s">
        <v>1453</v>
      </c>
    </row>
    <row r="27" spans="1:5" x14ac:dyDescent="0.25">
      <c r="A27" s="327"/>
      <c r="B27" s="330"/>
      <c r="C27" s="331"/>
      <c r="D27" s="333"/>
      <c r="E27" s="298" t="s">
        <v>1454</v>
      </c>
    </row>
    <row r="28" spans="1:5" x14ac:dyDescent="0.25">
      <c r="A28" s="334" t="s">
        <v>1458</v>
      </c>
      <c r="B28" s="336" t="s">
        <v>1452</v>
      </c>
      <c r="C28" s="337"/>
      <c r="D28" s="340" t="s">
        <v>56</v>
      </c>
      <c r="E28" s="295" t="s">
        <v>1453</v>
      </c>
    </row>
    <row r="29" spans="1:5" x14ac:dyDescent="0.25">
      <c r="A29" s="335"/>
      <c r="B29" s="338"/>
      <c r="C29" s="339"/>
      <c r="D29" s="341"/>
      <c r="E29" s="296" t="s">
        <v>1454</v>
      </c>
    </row>
    <row r="30" spans="1:5" x14ac:dyDescent="0.25">
      <c r="A30" s="326" t="s">
        <v>1459</v>
      </c>
      <c r="B30" s="328" t="s">
        <v>1452</v>
      </c>
      <c r="C30" s="329"/>
      <c r="D30" s="332" t="s">
        <v>56</v>
      </c>
      <c r="E30" s="297" t="s">
        <v>1453</v>
      </c>
    </row>
    <row r="31" spans="1:5" x14ac:dyDescent="0.25">
      <c r="A31" s="327"/>
      <c r="B31" s="330"/>
      <c r="C31" s="331"/>
      <c r="D31" s="333"/>
      <c r="E31" s="298" t="s">
        <v>1454</v>
      </c>
    </row>
    <row r="32" spans="1:5" x14ac:dyDescent="0.25">
      <c r="A32" s="334" t="s">
        <v>1460</v>
      </c>
      <c r="B32" s="336" t="s">
        <v>1452</v>
      </c>
      <c r="C32" s="337"/>
      <c r="D32" s="340" t="s">
        <v>56</v>
      </c>
      <c r="E32" s="295" t="s">
        <v>1453</v>
      </c>
    </row>
    <row r="33" spans="1:5" x14ac:dyDescent="0.25">
      <c r="A33" s="335"/>
      <c r="B33" s="338"/>
      <c r="C33" s="339"/>
      <c r="D33" s="341"/>
      <c r="E33" s="296" t="s">
        <v>1454</v>
      </c>
    </row>
    <row r="34" spans="1:5" x14ac:dyDescent="0.25">
      <c r="A34" s="326" t="s">
        <v>1461</v>
      </c>
      <c r="B34" s="328" t="s">
        <v>1452</v>
      </c>
      <c r="C34" s="329"/>
      <c r="D34" s="332" t="s">
        <v>56</v>
      </c>
      <c r="E34" s="297" t="s">
        <v>1453</v>
      </c>
    </row>
    <row r="35" spans="1:5" x14ac:dyDescent="0.25">
      <c r="A35" s="327"/>
      <c r="B35" s="330"/>
      <c r="C35" s="331"/>
      <c r="D35" s="333"/>
      <c r="E35" s="298" t="s">
        <v>1454</v>
      </c>
    </row>
    <row r="36" spans="1:5" x14ac:dyDescent="0.25">
      <c r="A36" s="334" t="s">
        <v>1462</v>
      </c>
      <c r="B36" s="336" t="s">
        <v>1452</v>
      </c>
      <c r="C36" s="337"/>
      <c r="D36" s="340" t="s">
        <v>56</v>
      </c>
      <c r="E36" s="295" t="s">
        <v>1453</v>
      </c>
    </row>
    <row r="37" spans="1:5" x14ac:dyDescent="0.25">
      <c r="A37" s="335"/>
      <c r="B37" s="338"/>
      <c r="C37" s="339"/>
      <c r="D37" s="341"/>
      <c r="E37" s="296" t="s">
        <v>1454</v>
      </c>
    </row>
    <row r="38" spans="1:5" x14ac:dyDescent="0.25">
      <c r="A38" s="326" t="s">
        <v>1463</v>
      </c>
      <c r="B38" s="328" t="s">
        <v>1452</v>
      </c>
      <c r="C38" s="329"/>
      <c r="D38" s="332" t="s">
        <v>56</v>
      </c>
      <c r="E38" s="297" t="s">
        <v>1453</v>
      </c>
    </row>
    <row r="39" spans="1:5" x14ac:dyDescent="0.25">
      <c r="A39" s="327"/>
      <c r="B39" s="330"/>
      <c r="C39" s="331"/>
      <c r="D39" s="333"/>
      <c r="E39" s="298" t="s">
        <v>1454</v>
      </c>
    </row>
    <row r="40" spans="1:5" x14ac:dyDescent="0.25">
      <c r="A40" s="334" t="s">
        <v>1464</v>
      </c>
      <c r="B40" s="336" t="s">
        <v>1452</v>
      </c>
      <c r="C40" s="337"/>
      <c r="D40" s="340" t="s">
        <v>56</v>
      </c>
      <c r="E40" s="295" t="s">
        <v>1453</v>
      </c>
    </row>
    <row r="41" spans="1:5" x14ac:dyDescent="0.25">
      <c r="A41" s="335"/>
      <c r="B41" s="338"/>
      <c r="C41" s="339"/>
      <c r="D41" s="341"/>
      <c r="E41" s="296" t="s">
        <v>1454</v>
      </c>
    </row>
    <row r="42" spans="1:5" x14ac:dyDescent="0.25">
      <c r="A42" s="326" t="s">
        <v>1465</v>
      </c>
      <c r="B42" s="328" t="s">
        <v>1452</v>
      </c>
      <c r="C42" s="329"/>
      <c r="D42" s="332" t="s">
        <v>56</v>
      </c>
      <c r="E42" s="297" t="s">
        <v>1453</v>
      </c>
    </row>
    <row r="43" spans="1:5" x14ac:dyDescent="0.25">
      <c r="A43" s="327"/>
      <c r="B43" s="330"/>
      <c r="C43" s="331"/>
      <c r="D43" s="333"/>
      <c r="E43" s="298" t="s">
        <v>1454</v>
      </c>
    </row>
    <row r="44" spans="1:5" x14ac:dyDescent="0.25">
      <c r="A44" s="334" t="s">
        <v>1466</v>
      </c>
      <c r="B44" s="336" t="s">
        <v>1452</v>
      </c>
      <c r="C44" s="337"/>
      <c r="D44" s="340" t="s">
        <v>56</v>
      </c>
      <c r="E44" s="295" t="s">
        <v>1453</v>
      </c>
    </row>
    <row r="45" spans="1:5" x14ac:dyDescent="0.25">
      <c r="A45" s="335"/>
      <c r="B45" s="338"/>
      <c r="C45" s="339"/>
      <c r="D45" s="341"/>
      <c r="E45" s="296" t="s">
        <v>1454</v>
      </c>
    </row>
    <row r="46" spans="1:5" x14ac:dyDescent="0.25">
      <c r="A46" s="326" t="s">
        <v>1467</v>
      </c>
      <c r="B46" s="328" t="s">
        <v>1452</v>
      </c>
      <c r="C46" s="329"/>
      <c r="D46" s="332" t="s">
        <v>56</v>
      </c>
      <c r="E46" s="297" t="s">
        <v>1453</v>
      </c>
    </row>
    <row r="47" spans="1:5" x14ac:dyDescent="0.25">
      <c r="A47" s="327"/>
      <c r="B47" s="330"/>
      <c r="C47" s="331"/>
      <c r="D47" s="333"/>
      <c r="E47" s="298" t="s">
        <v>1454</v>
      </c>
    </row>
    <row r="48" spans="1:5" x14ac:dyDescent="0.25">
      <c r="A48" s="334" t="s">
        <v>1468</v>
      </c>
      <c r="B48" s="336" t="s">
        <v>1452</v>
      </c>
      <c r="C48" s="337"/>
      <c r="D48" s="340" t="s">
        <v>56</v>
      </c>
      <c r="E48" s="295" t="s">
        <v>1453</v>
      </c>
    </row>
    <row r="49" spans="1:5" x14ac:dyDescent="0.25">
      <c r="A49" s="335"/>
      <c r="B49" s="338"/>
      <c r="C49" s="339"/>
      <c r="D49" s="341"/>
      <c r="E49" s="296" t="s">
        <v>1454</v>
      </c>
    </row>
    <row r="50" spans="1:5" x14ac:dyDescent="0.25">
      <c r="A50" s="326" t="s">
        <v>1469</v>
      </c>
      <c r="B50" s="328" t="s">
        <v>1452</v>
      </c>
      <c r="C50" s="329"/>
      <c r="D50" s="332" t="s">
        <v>56</v>
      </c>
      <c r="E50" s="297" t="s">
        <v>1453</v>
      </c>
    </row>
    <row r="51" spans="1:5" x14ac:dyDescent="0.25">
      <c r="A51" s="327"/>
      <c r="B51" s="330"/>
      <c r="C51" s="331"/>
      <c r="D51" s="333"/>
      <c r="E51" s="298" t="s">
        <v>1454</v>
      </c>
    </row>
    <row r="52" spans="1:5" x14ac:dyDescent="0.25">
      <c r="A52" s="334" t="s">
        <v>1470</v>
      </c>
      <c r="B52" s="336" t="s">
        <v>1452</v>
      </c>
      <c r="C52" s="337"/>
      <c r="D52" s="340" t="s">
        <v>56</v>
      </c>
      <c r="E52" s="295" t="s">
        <v>1453</v>
      </c>
    </row>
    <row r="53" spans="1:5" x14ac:dyDescent="0.25">
      <c r="A53" s="335"/>
      <c r="B53" s="338"/>
      <c r="C53" s="339"/>
      <c r="D53" s="341"/>
      <c r="E53" s="296" t="s">
        <v>1454</v>
      </c>
    </row>
    <row r="54" spans="1:5" x14ac:dyDescent="0.25">
      <c r="A54" s="326" t="s">
        <v>1471</v>
      </c>
      <c r="B54" s="328" t="s">
        <v>1452</v>
      </c>
      <c r="C54" s="329"/>
      <c r="D54" s="332" t="s">
        <v>56</v>
      </c>
      <c r="E54" s="297" t="s">
        <v>1453</v>
      </c>
    </row>
    <row r="55" spans="1:5" x14ac:dyDescent="0.25">
      <c r="A55" s="327"/>
      <c r="B55" s="330"/>
      <c r="C55" s="331"/>
      <c r="D55" s="333"/>
      <c r="E55" s="298" t="s">
        <v>1454</v>
      </c>
    </row>
    <row r="56" spans="1:5" x14ac:dyDescent="0.25">
      <c r="A56" s="334" t="s">
        <v>1472</v>
      </c>
      <c r="B56" s="336" t="s">
        <v>1452</v>
      </c>
      <c r="C56" s="337"/>
      <c r="D56" s="340" t="s">
        <v>56</v>
      </c>
      <c r="E56" s="295" t="s">
        <v>1453</v>
      </c>
    </row>
    <row r="57" spans="1:5" x14ac:dyDescent="0.25">
      <c r="A57" s="335"/>
      <c r="B57" s="338"/>
      <c r="C57" s="339"/>
      <c r="D57" s="341"/>
      <c r="E57" s="296" t="s">
        <v>1454</v>
      </c>
    </row>
    <row r="58" spans="1:5" x14ac:dyDescent="0.25">
      <c r="A58" s="326" t="s">
        <v>1473</v>
      </c>
      <c r="B58" s="328" t="s">
        <v>1452</v>
      </c>
      <c r="C58" s="329"/>
      <c r="D58" s="332" t="s">
        <v>56</v>
      </c>
      <c r="E58" s="297" t="s">
        <v>1453</v>
      </c>
    </row>
    <row r="59" spans="1:5" x14ac:dyDescent="0.25">
      <c r="A59" s="327"/>
      <c r="B59" s="330"/>
      <c r="C59" s="331"/>
      <c r="D59" s="333"/>
      <c r="E59" s="298" t="s">
        <v>1454</v>
      </c>
    </row>
    <row r="60" spans="1:5" x14ac:dyDescent="0.25">
      <c r="A60" s="334" t="s">
        <v>1474</v>
      </c>
      <c r="B60" s="336" t="s">
        <v>1452</v>
      </c>
      <c r="C60" s="337"/>
      <c r="D60" s="340" t="s">
        <v>56</v>
      </c>
      <c r="E60" s="295" t="s">
        <v>1453</v>
      </c>
    </row>
    <row r="61" spans="1:5" x14ac:dyDescent="0.25">
      <c r="A61" s="335"/>
      <c r="B61" s="338"/>
      <c r="C61" s="339"/>
      <c r="D61" s="341"/>
      <c r="E61" s="296" t="s">
        <v>1454</v>
      </c>
    </row>
    <row r="62" spans="1:5" x14ac:dyDescent="0.25">
      <c r="A62" s="326" t="s">
        <v>1475</v>
      </c>
      <c r="B62" s="328" t="s">
        <v>1452</v>
      </c>
      <c r="C62" s="329"/>
      <c r="D62" s="332" t="s">
        <v>56</v>
      </c>
      <c r="E62" s="297" t="s">
        <v>1453</v>
      </c>
    </row>
    <row r="63" spans="1:5" x14ac:dyDescent="0.25">
      <c r="A63" s="327"/>
      <c r="B63" s="330"/>
      <c r="C63" s="331"/>
      <c r="D63" s="333"/>
      <c r="E63" s="298" t="s">
        <v>1454</v>
      </c>
    </row>
    <row r="64" spans="1:5" x14ac:dyDescent="0.25">
      <c r="A64" s="334" t="s">
        <v>1476</v>
      </c>
      <c r="B64" s="336" t="s">
        <v>1452</v>
      </c>
      <c r="C64" s="337"/>
      <c r="D64" s="340" t="s">
        <v>56</v>
      </c>
      <c r="E64" s="295" t="s">
        <v>1453</v>
      </c>
    </row>
    <row r="65" spans="1:5" x14ac:dyDescent="0.25">
      <c r="A65" s="335"/>
      <c r="B65" s="338"/>
      <c r="C65" s="339"/>
      <c r="D65" s="341"/>
      <c r="E65" s="296" t="s">
        <v>1454</v>
      </c>
    </row>
    <row r="66" spans="1:5" x14ac:dyDescent="0.25">
      <c r="A66" s="326" t="s">
        <v>1477</v>
      </c>
      <c r="B66" s="328" t="s">
        <v>1478</v>
      </c>
      <c r="C66" s="329"/>
      <c r="D66" s="332" t="s">
        <v>56</v>
      </c>
      <c r="E66" s="297" t="s">
        <v>1453</v>
      </c>
    </row>
    <row r="67" spans="1:5" x14ac:dyDescent="0.25">
      <c r="A67" s="327"/>
      <c r="B67" s="330"/>
      <c r="C67" s="331"/>
      <c r="D67" s="333"/>
      <c r="E67" s="298" t="s">
        <v>1454</v>
      </c>
    </row>
    <row r="68" spans="1:5" x14ac:dyDescent="0.25">
      <c r="A68" s="334" t="s">
        <v>1479</v>
      </c>
      <c r="B68" s="336" t="s">
        <v>1478</v>
      </c>
      <c r="C68" s="337"/>
      <c r="D68" s="340" t="s">
        <v>56</v>
      </c>
      <c r="E68" s="295" t="s">
        <v>1453</v>
      </c>
    </row>
    <row r="69" spans="1:5" x14ac:dyDescent="0.25">
      <c r="A69" s="335"/>
      <c r="B69" s="338"/>
      <c r="C69" s="339"/>
      <c r="D69" s="341"/>
      <c r="E69" s="296" t="s">
        <v>1454</v>
      </c>
    </row>
    <row r="70" spans="1:5" x14ac:dyDescent="0.25">
      <c r="A70" s="326" t="s">
        <v>1480</v>
      </c>
      <c r="B70" s="328" t="s">
        <v>1478</v>
      </c>
      <c r="C70" s="329"/>
      <c r="D70" s="332" t="s">
        <v>56</v>
      </c>
      <c r="E70" s="297" t="s">
        <v>1453</v>
      </c>
    </row>
    <row r="71" spans="1:5" x14ac:dyDescent="0.25">
      <c r="A71" s="327"/>
      <c r="B71" s="330"/>
      <c r="C71" s="331"/>
      <c r="D71" s="333"/>
      <c r="E71" s="298" t="s">
        <v>1454</v>
      </c>
    </row>
    <row r="72" spans="1:5" x14ac:dyDescent="0.25">
      <c r="A72" s="334" t="s">
        <v>1481</v>
      </c>
      <c r="B72" s="336" t="s">
        <v>1478</v>
      </c>
      <c r="C72" s="337"/>
      <c r="D72" s="340" t="s">
        <v>56</v>
      </c>
      <c r="E72" s="295" t="s">
        <v>1453</v>
      </c>
    </row>
    <row r="73" spans="1:5" x14ac:dyDescent="0.25">
      <c r="A73" s="335"/>
      <c r="B73" s="338"/>
      <c r="C73" s="339"/>
      <c r="D73" s="341"/>
      <c r="E73" s="296" t="s">
        <v>1454</v>
      </c>
    </row>
    <row r="74" spans="1:5" x14ac:dyDescent="0.25">
      <c r="A74" s="326" t="s">
        <v>1482</v>
      </c>
      <c r="B74" s="328" t="s">
        <v>1478</v>
      </c>
      <c r="C74" s="329"/>
      <c r="D74" s="332" t="s">
        <v>56</v>
      </c>
      <c r="E74" s="297" t="s">
        <v>1453</v>
      </c>
    </row>
    <row r="75" spans="1:5" x14ac:dyDescent="0.25">
      <c r="A75" s="327"/>
      <c r="B75" s="330"/>
      <c r="C75" s="331"/>
      <c r="D75" s="333"/>
      <c r="E75" s="298" t="s">
        <v>1454</v>
      </c>
    </row>
    <row r="76" spans="1:5" x14ac:dyDescent="0.25">
      <c r="A76" s="334" t="s">
        <v>1483</v>
      </c>
      <c r="B76" s="336" t="s">
        <v>1478</v>
      </c>
      <c r="C76" s="337"/>
      <c r="D76" s="340" t="s">
        <v>56</v>
      </c>
      <c r="E76" s="295" t="s">
        <v>1453</v>
      </c>
    </row>
    <row r="77" spans="1:5" x14ac:dyDescent="0.25">
      <c r="A77" s="335"/>
      <c r="B77" s="338"/>
      <c r="C77" s="339"/>
      <c r="D77" s="341"/>
      <c r="E77" s="296" t="s">
        <v>1454</v>
      </c>
    </row>
    <row r="78" spans="1:5" x14ac:dyDescent="0.25">
      <c r="A78" s="326" t="s">
        <v>1484</v>
      </c>
      <c r="B78" s="328" t="s">
        <v>1478</v>
      </c>
      <c r="C78" s="329"/>
      <c r="D78" s="332" t="s">
        <v>56</v>
      </c>
      <c r="E78" s="297" t="s">
        <v>1453</v>
      </c>
    </row>
    <row r="79" spans="1:5" x14ac:dyDescent="0.25">
      <c r="A79" s="327"/>
      <c r="B79" s="330"/>
      <c r="C79" s="331"/>
      <c r="D79" s="333"/>
      <c r="E79" s="298" t="s">
        <v>1454</v>
      </c>
    </row>
    <row r="80" spans="1:5" x14ac:dyDescent="0.25">
      <c r="A80" s="334" t="s">
        <v>1485</v>
      </c>
      <c r="B80" s="336" t="s">
        <v>1478</v>
      </c>
      <c r="C80" s="337"/>
      <c r="D80" s="340" t="s">
        <v>56</v>
      </c>
      <c r="E80" s="295" t="s">
        <v>1453</v>
      </c>
    </row>
    <row r="81" spans="1:5" x14ac:dyDescent="0.25">
      <c r="A81" s="335"/>
      <c r="B81" s="338"/>
      <c r="C81" s="339"/>
      <c r="D81" s="341"/>
      <c r="E81" s="296" t="s">
        <v>1454</v>
      </c>
    </row>
    <row r="82" spans="1:5" x14ac:dyDescent="0.25">
      <c r="A82" s="326" t="s">
        <v>1486</v>
      </c>
      <c r="B82" s="328" t="s">
        <v>1478</v>
      </c>
      <c r="C82" s="329"/>
      <c r="D82" s="332" t="s">
        <v>56</v>
      </c>
      <c r="E82" s="297" t="s">
        <v>1453</v>
      </c>
    </row>
    <row r="83" spans="1:5" x14ac:dyDescent="0.25">
      <c r="A83" s="327"/>
      <c r="B83" s="330"/>
      <c r="C83" s="331"/>
      <c r="D83" s="333"/>
      <c r="E83" s="298" t="s">
        <v>1454</v>
      </c>
    </row>
    <row r="84" spans="1:5" x14ac:dyDescent="0.25">
      <c r="A84" s="334" t="s">
        <v>1487</v>
      </c>
      <c r="B84" s="336" t="s">
        <v>1488</v>
      </c>
      <c r="C84" s="337"/>
      <c r="D84" s="340" t="s">
        <v>56</v>
      </c>
      <c r="E84" s="295" t="s">
        <v>1453</v>
      </c>
    </row>
    <row r="85" spans="1:5" x14ac:dyDescent="0.25">
      <c r="A85" s="335"/>
      <c r="B85" s="338"/>
      <c r="C85" s="339"/>
      <c r="D85" s="341"/>
      <c r="E85" s="296" t="s">
        <v>1454</v>
      </c>
    </row>
    <row r="86" spans="1:5" x14ac:dyDescent="0.25">
      <c r="A86" s="326" t="s">
        <v>1489</v>
      </c>
      <c r="B86" s="328" t="s">
        <v>1488</v>
      </c>
      <c r="C86" s="329"/>
      <c r="D86" s="332" t="s">
        <v>56</v>
      </c>
      <c r="E86" s="297" t="s">
        <v>1453</v>
      </c>
    </row>
    <row r="87" spans="1:5" x14ac:dyDescent="0.25">
      <c r="A87" s="327"/>
      <c r="B87" s="330"/>
      <c r="C87" s="331"/>
      <c r="D87" s="333"/>
      <c r="E87" s="298" t="s">
        <v>1454</v>
      </c>
    </row>
    <row r="88" spans="1:5" x14ac:dyDescent="0.25">
      <c r="A88" s="334" t="s">
        <v>1490</v>
      </c>
      <c r="B88" s="336" t="s">
        <v>1488</v>
      </c>
      <c r="C88" s="337"/>
      <c r="D88" s="340" t="s">
        <v>56</v>
      </c>
      <c r="E88" s="295" t="s">
        <v>1453</v>
      </c>
    </row>
    <row r="89" spans="1:5" x14ac:dyDescent="0.25">
      <c r="A89" s="335"/>
      <c r="B89" s="338"/>
      <c r="C89" s="339"/>
      <c r="D89" s="341"/>
      <c r="E89" s="296" t="s">
        <v>1454</v>
      </c>
    </row>
    <row r="90" spans="1:5" x14ac:dyDescent="0.25">
      <c r="A90" s="326" t="s">
        <v>1491</v>
      </c>
      <c r="B90" s="328" t="s">
        <v>1488</v>
      </c>
      <c r="C90" s="329"/>
      <c r="D90" s="332" t="s">
        <v>56</v>
      </c>
      <c r="E90" s="297" t="s">
        <v>1453</v>
      </c>
    </row>
    <row r="91" spans="1:5" x14ac:dyDescent="0.25">
      <c r="A91" s="327"/>
      <c r="B91" s="330"/>
      <c r="C91" s="331"/>
      <c r="D91" s="333"/>
      <c r="E91" s="298" t="s">
        <v>1454</v>
      </c>
    </row>
    <row r="92" spans="1:5" x14ac:dyDescent="0.25">
      <c r="A92" s="334" t="s">
        <v>1492</v>
      </c>
      <c r="B92" s="336" t="s">
        <v>1488</v>
      </c>
      <c r="C92" s="337"/>
      <c r="D92" s="340" t="s">
        <v>56</v>
      </c>
      <c r="E92" s="295" t="s">
        <v>1453</v>
      </c>
    </row>
    <row r="93" spans="1:5" x14ac:dyDescent="0.25">
      <c r="A93" s="335"/>
      <c r="B93" s="338"/>
      <c r="C93" s="339"/>
      <c r="D93" s="341"/>
      <c r="E93" s="296" t="s">
        <v>1454</v>
      </c>
    </row>
    <row r="94" spans="1:5" x14ac:dyDescent="0.25">
      <c r="A94" s="326" t="s">
        <v>1493</v>
      </c>
      <c r="B94" s="328" t="s">
        <v>1488</v>
      </c>
      <c r="C94" s="329"/>
      <c r="D94" s="332" t="s">
        <v>56</v>
      </c>
      <c r="E94" s="297" t="s">
        <v>1453</v>
      </c>
    </row>
    <row r="95" spans="1:5" x14ac:dyDescent="0.25">
      <c r="A95" s="327"/>
      <c r="B95" s="330"/>
      <c r="C95" s="331"/>
      <c r="D95" s="333"/>
      <c r="E95" s="298" t="s">
        <v>1454</v>
      </c>
    </row>
    <row r="96" spans="1:5" x14ac:dyDescent="0.25">
      <c r="A96" s="334" t="s">
        <v>1494</v>
      </c>
      <c r="B96" s="336" t="s">
        <v>1488</v>
      </c>
      <c r="C96" s="337"/>
      <c r="D96" s="340" t="s">
        <v>56</v>
      </c>
      <c r="E96" s="295" t="s">
        <v>1453</v>
      </c>
    </row>
    <row r="97" spans="1:5" x14ac:dyDescent="0.25">
      <c r="A97" s="335"/>
      <c r="B97" s="338"/>
      <c r="C97" s="339"/>
      <c r="D97" s="341"/>
      <c r="E97" s="296" t="s">
        <v>1454</v>
      </c>
    </row>
    <row r="98" spans="1:5" x14ac:dyDescent="0.25">
      <c r="A98" s="326" t="s">
        <v>1495</v>
      </c>
      <c r="B98" s="328" t="s">
        <v>1488</v>
      </c>
      <c r="C98" s="329"/>
      <c r="D98" s="332" t="s">
        <v>56</v>
      </c>
      <c r="E98" s="297" t="s">
        <v>1453</v>
      </c>
    </row>
    <row r="99" spans="1:5" x14ac:dyDescent="0.25">
      <c r="A99" s="327"/>
      <c r="B99" s="330"/>
      <c r="C99" s="331"/>
      <c r="D99" s="333"/>
      <c r="E99" s="298" t="s">
        <v>1454</v>
      </c>
    </row>
    <row r="100" spans="1:5" x14ac:dyDescent="0.25">
      <c r="A100" s="334" t="s">
        <v>1496</v>
      </c>
      <c r="B100" s="336" t="s">
        <v>1488</v>
      </c>
      <c r="C100" s="337"/>
      <c r="D100" s="340" t="s">
        <v>56</v>
      </c>
      <c r="E100" s="295" t="s">
        <v>1453</v>
      </c>
    </row>
    <row r="101" spans="1:5" x14ac:dyDescent="0.25">
      <c r="A101" s="335"/>
      <c r="B101" s="338"/>
      <c r="C101" s="339"/>
      <c r="D101" s="341"/>
      <c r="E101" s="296" t="s">
        <v>1454</v>
      </c>
    </row>
    <row r="102" spans="1:5" x14ac:dyDescent="0.25">
      <c r="A102" s="326" t="s">
        <v>1497</v>
      </c>
      <c r="B102" s="328" t="s">
        <v>1488</v>
      </c>
      <c r="C102" s="329"/>
      <c r="D102" s="332" t="s">
        <v>56</v>
      </c>
      <c r="E102" s="297" t="s">
        <v>1453</v>
      </c>
    </row>
    <row r="103" spans="1:5" x14ac:dyDescent="0.25">
      <c r="A103" s="327"/>
      <c r="B103" s="330"/>
      <c r="C103" s="331"/>
      <c r="D103" s="333"/>
      <c r="E103" s="298" t="s">
        <v>1454</v>
      </c>
    </row>
    <row r="104" spans="1:5" x14ac:dyDescent="0.25">
      <c r="A104" s="334" t="s">
        <v>1498</v>
      </c>
      <c r="B104" s="336" t="s">
        <v>1488</v>
      </c>
      <c r="C104" s="337"/>
      <c r="D104" s="340" t="s">
        <v>56</v>
      </c>
      <c r="E104" s="295" t="s">
        <v>1453</v>
      </c>
    </row>
    <row r="105" spans="1:5" x14ac:dyDescent="0.25">
      <c r="A105" s="335"/>
      <c r="B105" s="338"/>
      <c r="C105" s="339"/>
      <c r="D105" s="341"/>
      <c r="E105" s="296" t="s">
        <v>1454</v>
      </c>
    </row>
    <row r="106" spans="1:5" x14ac:dyDescent="0.25">
      <c r="A106" s="326" t="s">
        <v>1499</v>
      </c>
      <c r="B106" s="328" t="s">
        <v>1488</v>
      </c>
      <c r="C106" s="329"/>
      <c r="D106" s="332" t="s">
        <v>56</v>
      </c>
      <c r="E106" s="297" t="s">
        <v>1453</v>
      </c>
    </row>
    <row r="107" spans="1:5" x14ac:dyDescent="0.25">
      <c r="A107" s="327"/>
      <c r="B107" s="330"/>
      <c r="C107" s="331"/>
      <c r="D107" s="333"/>
      <c r="E107" s="298" t="s">
        <v>1454</v>
      </c>
    </row>
    <row r="108" spans="1:5" x14ac:dyDescent="0.25">
      <c r="A108" s="334" t="s">
        <v>1500</v>
      </c>
      <c r="B108" s="336" t="s">
        <v>1488</v>
      </c>
      <c r="C108" s="337"/>
      <c r="D108" s="340" t="s">
        <v>56</v>
      </c>
      <c r="E108" s="295" t="s">
        <v>1453</v>
      </c>
    </row>
    <row r="109" spans="1:5" x14ac:dyDescent="0.25">
      <c r="A109" s="335"/>
      <c r="B109" s="338"/>
      <c r="C109" s="339"/>
      <c r="D109" s="341"/>
      <c r="E109" s="296" t="s">
        <v>1454</v>
      </c>
    </row>
    <row r="110" spans="1:5" x14ac:dyDescent="0.25">
      <c r="A110" s="326" t="s">
        <v>1501</v>
      </c>
      <c r="B110" s="328" t="s">
        <v>1488</v>
      </c>
      <c r="C110" s="329"/>
      <c r="D110" s="332" t="s">
        <v>56</v>
      </c>
      <c r="E110" s="297" t="s">
        <v>1453</v>
      </c>
    </row>
    <row r="111" spans="1:5" x14ac:dyDescent="0.25">
      <c r="A111" s="327"/>
      <c r="B111" s="330"/>
      <c r="C111" s="331"/>
      <c r="D111" s="333"/>
      <c r="E111" s="298" t="s">
        <v>1454</v>
      </c>
    </row>
    <row r="112" spans="1:5" x14ac:dyDescent="0.25">
      <c r="A112" s="334" t="s">
        <v>1502</v>
      </c>
      <c r="B112" s="336" t="s">
        <v>1488</v>
      </c>
      <c r="C112" s="337"/>
      <c r="D112" s="340" t="s">
        <v>56</v>
      </c>
      <c r="E112" s="295" t="s">
        <v>1453</v>
      </c>
    </row>
    <row r="113" spans="1:5" x14ac:dyDescent="0.25">
      <c r="A113" s="335"/>
      <c r="B113" s="338"/>
      <c r="C113" s="339"/>
      <c r="D113" s="341"/>
      <c r="E113" s="296" t="s">
        <v>1454</v>
      </c>
    </row>
    <row r="114" spans="1:5" x14ac:dyDescent="0.25">
      <c r="A114" s="326" t="s">
        <v>1503</v>
      </c>
      <c r="B114" s="328" t="s">
        <v>1488</v>
      </c>
      <c r="C114" s="329"/>
      <c r="D114" s="332" t="s">
        <v>56</v>
      </c>
      <c r="E114" s="297" t="s">
        <v>1453</v>
      </c>
    </row>
    <row r="115" spans="1:5" x14ac:dyDescent="0.25">
      <c r="A115" s="327"/>
      <c r="B115" s="330"/>
      <c r="C115" s="331"/>
      <c r="D115" s="333"/>
      <c r="E115" s="298" t="s">
        <v>1454</v>
      </c>
    </row>
    <row r="116" spans="1:5" x14ac:dyDescent="0.25">
      <c r="A116" s="334" t="s">
        <v>1504</v>
      </c>
      <c r="B116" s="336" t="s">
        <v>1488</v>
      </c>
      <c r="C116" s="337"/>
      <c r="D116" s="340" t="s">
        <v>56</v>
      </c>
      <c r="E116" s="295" t="s">
        <v>1453</v>
      </c>
    </row>
    <row r="117" spans="1:5" x14ac:dyDescent="0.25">
      <c r="A117" s="335"/>
      <c r="B117" s="338"/>
      <c r="C117" s="339"/>
      <c r="D117" s="341"/>
      <c r="E117" s="296" t="s">
        <v>1454</v>
      </c>
    </row>
    <row r="118" spans="1:5" x14ac:dyDescent="0.25">
      <c r="A118" s="326" t="s">
        <v>1505</v>
      </c>
      <c r="B118" s="328" t="s">
        <v>1506</v>
      </c>
      <c r="C118" s="329"/>
      <c r="D118" s="332" t="s">
        <v>56</v>
      </c>
      <c r="E118" s="297" t="s">
        <v>1453</v>
      </c>
    </row>
    <row r="119" spans="1:5" x14ac:dyDescent="0.25">
      <c r="A119" s="327"/>
      <c r="B119" s="330"/>
      <c r="C119" s="331"/>
      <c r="D119" s="333"/>
      <c r="E119" s="298" t="s">
        <v>1454</v>
      </c>
    </row>
    <row r="120" spans="1:5" x14ac:dyDescent="0.25">
      <c r="A120" s="334" t="s">
        <v>1507</v>
      </c>
      <c r="B120" s="336" t="s">
        <v>1506</v>
      </c>
      <c r="C120" s="337"/>
      <c r="D120" s="340" t="s">
        <v>56</v>
      </c>
      <c r="E120" s="295" t="s">
        <v>1453</v>
      </c>
    </row>
    <row r="121" spans="1:5" x14ac:dyDescent="0.25">
      <c r="A121" s="335"/>
      <c r="B121" s="338"/>
      <c r="C121" s="339"/>
      <c r="D121" s="341"/>
      <c r="E121" s="296" t="s">
        <v>1454</v>
      </c>
    </row>
    <row r="122" spans="1:5" x14ac:dyDescent="0.25">
      <c r="A122" s="326" t="s">
        <v>1508</v>
      </c>
      <c r="B122" s="328" t="s">
        <v>1506</v>
      </c>
      <c r="C122" s="329"/>
      <c r="D122" s="332" t="s">
        <v>56</v>
      </c>
      <c r="E122" s="297" t="s">
        <v>1453</v>
      </c>
    </row>
    <row r="123" spans="1:5" x14ac:dyDescent="0.25">
      <c r="A123" s="327"/>
      <c r="B123" s="330"/>
      <c r="C123" s="331"/>
      <c r="D123" s="333"/>
      <c r="E123" s="298" t="s">
        <v>1454</v>
      </c>
    </row>
    <row r="124" spans="1:5" x14ac:dyDescent="0.25">
      <c r="A124" s="334" t="s">
        <v>1509</v>
      </c>
      <c r="B124" s="336" t="s">
        <v>1506</v>
      </c>
      <c r="C124" s="337"/>
      <c r="D124" s="340" t="s">
        <v>56</v>
      </c>
      <c r="E124" s="295" t="s">
        <v>1453</v>
      </c>
    </row>
    <row r="125" spans="1:5" x14ac:dyDescent="0.25">
      <c r="A125" s="335"/>
      <c r="B125" s="338"/>
      <c r="C125" s="339"/>
      <c r="D125" s="341"/>
      <c r="E125" s="296" t="s">
        <v>1454</v>
      </c>
    </row>
    <row r="126" spans="1:5" x14ac:dyDescent="0.25">
      <c r="A126" s="326" t="s">
        <v>1510</v>
      </c>
      <c r="B126" s="328" t="s">
        <v>1506</v>
      </c>
      <c r="C126" s="329"/>
      <c r="D126" s="332" t="s">
        <v>56</v>
      </c>
      <c r="E126" s="297" t="s">
        <v>1453</v>
      </c>
    </row>
    <row r="127" spans="1:5" x14ac:dyDescent="0.25">
      <c r="A127" s="327"/>
      <c r="B127" s="330"/>
      <c r="C127" s="331"/>
      <c r="D127" s="333"/>
      <c r="E127" s="298" t="s">
        <v>1454</v>
      </c>
    </row>
    <row r="128" spans="1:5" x14ac:dyDescent="0.25">
      <c r="A128" s="334" t="s">
        <v>1511</v>
      </c>
      <c r="B128" s="336" t="s">
        <v>1506</v>
      </c>
      <c r="C128" s="337"/>
      <c r="D128" s="340" t="s">
        <v>56</v>
      </c>
      <c r="E128" s="295" t="s">
        <v>1453</v>
      </c>
    </row>
    <row r="129" spans="1:5" x14ac:dyDescent="0.25">
      <c r="A129" s="335"/>
      <c r="B129" s="338"/>
      <c r="C129" s="339"/>
      <c r="D129" s="341"/>
      <c r="E129" s="296" t="s">
        <v>1454</v>
      </c>
    </row>
    <row r="130" spans="1:5" x14ac:dyDescent="0.25">
      <c r="A130" s="326" t="s">
        <v>1512</v>
      </c>
      <c r="B130" s="328" t="s">
        <v>1506</v>
      </c>
      <c r="C130" s="329"/>
      <c r="D130" s="332" t="s">
        <v>56</v>
      </c>
      <c r="E130" s="297" t="s">
        <v>1453</v>
      </c>
    </row>
    <row r="131" spans="1:5" x14ac:dyDescent="0.25">
      <c r="A131" s="327"/>
      <c r="B131" s="330"/>
      <c r="C131" s="331"/>
      <c r="D131" s="333"/>
      <c r="E131" s="298" t="s">
        <v>1454</v>
      </c>
    </row>
    <row r="132" spans="1:5" x14ac:dyDescent="0.25">
      <c r="A132" s="334" t="s">
        <v>1513</v>
      </c>
      <c r="B132" s="336" t="s">
        <v>1514</v>
      </c>
      <c r="C132" s="337"/>
      <c r="D132" s="340" t="s">
        <v>56</v>
      </c>
      <c r="E132" s="295" t="s">
        <v>1453</v>
      </c>
    </row>
    <row r="133" spans="1:5" x14ac:dyDescent="0.25">
      <c r="A133" s="335"/>
      <c r="B133" s="338"/>
      <c r="C133" s="339"/>
      <c r="D133" s="341"/>
      <c r="E133" s="296" t="s">
        <v>1454</v>
      </c>
    </row>
    <row r="134" spans="1:5" x14ac:dyDescent="0.25">
      <c r="A134" s="326" t="s">
        <v>1515</v>
      </c>
      <c r="B134" s="328" t="s">
        <v>1514</v>
      </c>
      <c r="C134" s="329"/>
      <c r="D134" s="332" t="s">
        <v>56</v>
      </c>
      <c r="E134" s="297" t="s">
        <v>1453</v>
      </c>
    </row>
    <row r="135" spans="1:5" x14ac:dyDescent="0.25">
      <c r="A135" s="327"/>
      <c r="B135" s="330"/>
      <c r="C135" s="331"/>
      <c r="D135" s="333"/>
      <c r="E135" s="298" t="s">
        <v>1454</v>
      </c>
    </row>
    <row r="136" spans="1:5" x14ac:dyDescent="0.25">
      <c r="A136" s="334" t="s">
        <v>1516</v>
      </c>
      <c r="B136" s="336" t="s">
        <v>1514</v>
      </c>
      <c r="C136" s="337"/>
      <c r="D136" s="340" t="s">
        <v>56</v>
      </c>
      <c r="E136" s="295" t="s">
        <v>1453</v>
      </c>
    </row>
    <row r="137" spans="1:5" x14ac:dyDescent="0.25">
      <c r="A137" s="335"/>
      <c r="B137" s="338"/>
      <c r="C137" s="339"/>
      <c r="D137" s="341"/>
      <c r="E137" s="296" t="s">
        <v>1454</v>
      </c>
    </row>
    <row r="138" spans="1:5" x14ac:dyDescent="0.25">
      <c r="A138" s="326" t="s">
        <v>1517</v>
      </c>
      <c r="B138" s="328" t="s">
        <v>1514</v>
      </c>
      <c r="C138" s="329"/>
      <c r="D138" s="332" t="s">
        <v>56</v>
      </c>
      <c r="E138" s="297" t="s">
        <v>1453</v>
      </c>
    </row>
    <row r="139" spans="1:5" x14ac:dyDescent="0.25">
      <c r="A139" s="327"/>
      <c r="B139" s="330"/>
      <c r="C139" s="331"/>
      <c r="D139" s="333"/>
      <c r="E139" s="298" t="s">
        <v>1454</v>
      </c>
    </row>
    <row r="140" spans="1:5" x14ac:dyDescent="0.25">
      <c r="A140" s="334" t="s">
        <v>1518</v>
      </c>
      <c r="B140" s="336" t="s">
        <v>1514</v>
      </c>
      <c r="C140" s="337"/>
      <c r="D140" s="340" t="s">
        <v>56</v>
      </c>
      <c r="E140" s="295" t="s">
        <v>1453</v>
      </c>
    </row>
    <row r="141" spans="1:5" x14ac:dyDescent="0.25">
      <c r="A141" s="335"/>
      <c r="B141" s="338"/>
      <c r="C141" s="339"/>
      <c r="D141" s="341"/>
      <c r="E141" s="296" t="s">
        <v>1454</v>
      </c>
    </row>
    <row r="142" spans="1:5" x14ac:dyDescent="0.25">
      <c r="A142" s="326" t="s">
        <v>1519</v>
      </c>
      <c r="B142" s="328" t="s">
        <v>1514</v>
      </c>
      <c r="C142" s="329"/>
      <c r="D142" s="332" t="s">
        <v>56</v>
      </c>
      <c r="E142" s="297" t="s">
        <v>1453</v>
      </c>
    </row>
    <row r="143" spans="1:5" x14ac:dyDescent="0.25">
      <c r="A143" s="327"/>
      <c r="B143" s="330"/>
      <c r="C143" s="331"/>
      <c r="D143" s="333"/>
      <c r="E143" s="298" t="s">
        <v>1454</v>
      </c>
    </row>
    <row r="144" spans="1:5" x14ac:dyDescent="0.25">
      <c r="A144" s="334" t="s">
        <v>1520</v>
      </c>
      <c r="B144" s="336" t="s">
        <v>1514</v>
      </c>
      <c r="C144" s="337"/>
      <c r="D144" s="340" t="s">
        <v>56</v>
      </c>
      <c r="E144" s="295" t="s">
        <v>1453</v>
      </c>
    </row>
    <row r="145" spans="1:5" x14ac:dyDescent="0.25">
      <c r="A145" s="335"/>
      <c r="B145" s="338"/>
      <c r="C145" s="339"/>
      <c r="D145" s="341"/>
      <c r="E145" s="296" t="s">
        <v>1454</v>
      </c>
    </row>
    <row r="146" spans="1:5" x14ac:dyDescent="0.25">
      <c r="A146" s="326" t="s">
        <v>1521</v>
      </c>
      <c r="B146" s="328" t="s">
        <v>1514</v>
      </c>
      <c r="C146" s="329"/>
      <c r="D146" s="332" t="s">
        <v>56</v>
      </c>
      <c r="E146" s="297" t="s">
        <v>1453</v>
      </c>
    </row>
    <row r="147" spans="1:5" x14ac:dyDescent="0.25">
      <c r="A147" s="327"/>
      <c r="B147" s="330"/>
      <c r="C147" s="331"/>
      <c r="D147" s="333"/>
      <c r="E147" s="298" t="s">
        <v>1454</v>
      </c>
    </row>
    <row r="148" spans="1:5" x14ac:dyDescent="0.25">
      <c r="A148" s="334" t="s">
        <v>1522</v>
      </c>
      <c r="B148" s="336" t="s">
        <v>1514</v>
      </c>
      <c r="C148" s="337"/>
      <c r="D148" s="340" t="s">
        <v>56</v>
      </c>
      <c r="E148" s="295" t="s">
        <v>1453</v>
      </c>
    </row>
    <row r="149" spans="1:5" x14ac:dyDescent="0.25">
      <c r="A149" s="335"/>
      <c r="B149" s="338"/>
      <c r="C149" s="339"/>
      <c r="D149" s="341"/>
      <c r="E149" s="296" t="s">
        <v>1454</v>
      </c>
    </row>
    <row r="150" spans="1:5" x14ac:dyDescent="0.25">
      <c r="A150" s="326" t="s">
        <v>1523</v>
      </c>
      <c r="B150" s="328" t="s">
        <v>1514</v>
      </c>
      <c r="C150" s="329"/>
      <c r="D150" s="332" t="s">
        <v>56</v>
      </c>
      <c r="E150" s="297" t="s">
        <v>1453</v>
      </c>
    </row>
    <row r="151" spans="1:5" x14ac:dyDescent="0.25">
      <c r="A151" s="327"/>
      <c r="B151" s="330"/>
      <c r="C151" s="331"/>
      <c r="D151" s="333"/>
      <c r="E151" s="298" t="s">
        <v>1454</v>
      </c>
    </row>
    <row r="152" spans="1:5" x14ac:dyDescent="0.25">
      <c r="A152" s="334" t="s">
        <v>1524</v>
      </c>
      <c r="B152" s="336" t="s">
        <v>1514</v>
      </c>
      <c r="C152" s="337"/>
      <c r="D152" s="340" t="s">
        <v>56</v>
      </c>
      <c r="E152" s="295" t="s">
        <v>1453</v>
      </c>
    </row>
    <row r="153" spans="1:5" x14ac:dyDescent="0.25">
      <c r="A153" s="335"/>
      <c r="B153" s="338"/>
      <c r="C153" s="339"/>
      <c r="D153" s="341"/>
      <c r="E153" s="296" t="s">
        <v>1454</v>
      </c>
    </row>
    <row r="154" spans="1:5" x14ac:dyDescent="0.25">
      <c r="A154" s="326" t="s">
        <v>1525</v>
      </c>
      <c r="B154" s="328" t="s">
        <v>1514</v>
      </c>
      <c r="C154" s="329"/>
      <c r="D154" s="332" t="s">
        <v>56</v>
      </c>
      <c r="E154" s="297" t="s">
        <v>1453</v>
      </c>
    </row>
    <row r="155" spans="1:5" x14ac:dyDescent="0.25">
      <c r="A155" s="327"/>
      <c r="B155" s="330"/>
      <c r="C155" s="331"/>
      <c r="D155" s="333"/>
      <c r="E155" s="298" t="s">
        <v>1454</v>
      </c>
    </row>
    <row r="156" spans="1:5" x14ac:dyDescent="0.25">
      <c r="A156" s="334" t="s">
        <v>1526</v>
      </c>
      <c r="B156" s="336" t="s">
        <v>1514</v>
      </c>
      <c r="C156" s="337"/>
      <c r="D156" s="340" t="s">
        <v>56</v>
      </c>
      <c r="E156" s="295" t="s">
        <v>1453</v>
      </c>
    </row>
    <row r="157" spans="1:5" x14ac:dyDescent="0.25">
      <c r="A157" s="335"/>
      <c r="B157" s="338"/>
      <c r="C157" s="339"/>
      <c r="D157" s="341"/>
      <c r="E157" s="296" t="s">
        <v>1454</v>
      </c>
    </row>
    <row r="158" spans="1:5" x14ac:dyDescent="0.25">
      <c r="A158" s="326" t="s">
        <v>1527</v>
      </c>
      <c r="B158" s="328" t="s">
        <v>1514</v>
      </c>
      <c r="C158" s="329"/>
      <c r="D158" s="332" t="s">
        <v>56</v>
      </c>
      <c r="E158" s="297" t="s">
        <v>1453</v>
      </c>
    </row>
    <row r="159" spans="1:5" x14ac:dyDescent="0.25">
      <c r="A159" s="327"/>
      <c r="B159" s="330"/>
      <c r="C159" s="331"/>
      <c r="D159" s="333"/>
      <c r="E159" s="298" t="s">
        <v>1454</v>
      </c>
    </row>
    <row r="160" spans="1:5" x14ac:dyDescent="0.25">
      <c r="A160" s="334" t="s">
        <v>1528</v>
      </c>
      <c r="B160" s="336" t="s">
        <v>1529</v>
      </c>
      <c r="C160" s="337"/>
      <c r="D160" s="340" t="s">
        <v>56</v>
      </c>
      <c r="E160" s="295" t="s">
        <v>1453</v>
      </c>
    </row>
    <row r="161" spans="1:5" x14ac:dyDescent="0.25">
      <c r="A161" s="335"/>
      <c r="B161" s="338"/>
      <c r="C161" s="339"/>
      <c r="D161" s="341"/>
      <c r="E161" s="296" t="s">
        <v>1454</v>
      </c>
    </row>
    <row r="162" spans="1:5" x14ac:dyDescent="0.25">
      <c r="A162" s="326" t="s">
        <v>1530</v>
      </c>
      <c r="B162" s="328" t="s">
        <v>1529</v>
      </c>
      <c r="C162" s="329"/>
      <c r="D162" s="332" t="s">
        <v>56</v>
      </c>
      <c r="E162" s="297" t="s">
        <v>1453</v>
      </c>
    </row>
    <row r="163" spans="1:5" x14ac:dyDescent="0.25">
      <c r="A163" s="327"/>
      <c r="B163" s="330"/>
      <c r="C163" s="331"/>
      <c r="D163" s="333"/>
      <c r="E163" s="298" t="s">
        <v>1454</v>
      </c>
    </row>
    <row r="164" spans="1:5" x14ac:dyDescent="0.25">
      <c r="A164" s="334" t="s">
        <v>1531</v>
      </c>
      <c r="B164" s="336" t="s">
        <v>1529</v>
      </c>
      <c r="C164" s="337"/>
      <c r="D164" s="340" t="s">
        <v>56</v>
      </c>
      <c r="E164" s="295" t="s">
        <v>1453</v>
      </c>
    </row>
    <row r="165" spans="1:5" x14ac:dyDescent="0.25">
      <c r="A165" s="335"/>
      <c r="B165" s="338"/>
      <c r="C165" s="339"/>
      <c r="D165" s="341"/>
      <c r="E165" s="296" t="s">
        <v>1454</v>
      </c>
    </row>
    <row r="166" spans="1:5" x14ac:dyDescent="0.25">
      <c r="A166" s="326" t="s">
        <v>1532</v>
      </c>
      <c r="B166" s="328" t="s">
        <v>1529</v>
      </c>
      <c r="C166" s="329"/>
      <c r="D166" s="332" t="s">
        <v>56</v>
      </c>
      <c r="E166" s="297" t="s">
        <v>1453</v>
      </c>
    </row>
    <row r="167" spans="1:5" x14ac:dyDescent="0.25">
      <c r="A167" s="327"/>
      <c r="B167" s="330"/>
      <c r="C167" s="331"/>
      <c r="D167" s="333"/>
      <c r="E167" s="298" t="s">
        <v>1454</v>
      </c>
    </row>
    <row r="168" spans="1:5" x14ac:dyDescent="0.25">
      <c r="A168" s="334" t="s">
        <v>1533</v>
      </c>
      <c r="B168" s="336" t="s">
        <v>1529</v>
      </c>
      <c r="C168" s="337"/>
      <c r="D168" s="340" t="s">
        <v>56</v>
      </c>
      <c r="E168" s="295" t="s">
        <v>1453</v>
      </c>
    </row>
    <row r="169" spans="1:5" x14ac:dyDescent="0.25">
      <c r="A169" s="335"/>
      <c r="B169" s="338"/>
      <c r="C169" s="339"/>
      <c r="D169" s="341"/>
      <c r="E169" s="296" t="s">
        <v>1454</v>
      </c>
    </row>
    <row r="170" spans="1:5" x14ac:dyDescent="0.25">
      <c r="A170" s="326" t="s">
        <v>1534</v>
      </c>
      <c r="B170" s="328" t="s">
        <v>1529</v>
      </c>
      <c r="C170" s="329"/>
      <c r="D170" s="332" t="s">
        <v>56</v>
      </c>
      <c r="E170" s="297" t="s">
        <v>1453</v>
      </c>
    </row>
    <row r="171" spans="1:5" x14ac:dyDescent="0.25">
      <c r="A171" s="327"/>
      <c r="B171" s="330"/>
      <c r="C171" s="331"/>
      <c r="D171" s="333"/>
      <c r="E171" s="298" t="s">
        <v>1454</v>
      </c>
    </row>
    <row r="172" spans="1:5" x14ac:dyDescent="0.25">
      <c r="A172" s="334" t="s">
        <v>1535</v>
      </c>
      <c r="B172" s="336" t="s">
        <v>1529</v>
      </c>
      <c r="C172" s="337"/>
      <c r="D172" s="340" t="s">
        <v>56</v>
      </c>
      <c r="E172" s="295" t="s">
        <v>1453</v>
      </c>
    </row>
    <row r="173" spans="1:5" x14ac:dyDescent="0.25">
      <c r="A173" s="335"/>
      <c r="B173" s="338"/>
      <c r="C173" s="339"/>
      <c r="D173" s="341"/>
      <c r="E173" s="296" t="s">
        <v>1454</v>
      </c>
    </row>
    <row r="174" spans="1:5" x14ac:dyDescent="0.25">
      <c r="A174" s="326" t="s">
        <v>1536</v>
      </c>
      <c r="B174" s="328" t="s">
        <v>1529</v>
      </c>
      <c r="C174" s="329"/>
      <c r="D174" s="332" t="s">
        <v>56</v>
      </c>
      <c r="E174" s="297" t="s">
        <v>1453</v>
      </c>
    </row>
    <row r="175" spans="1:5" x14ac:dyDescent="0.25">
      <c r="A175" s="327"/>
      <c r="B175" s="330"/>
      <c r="C175" s="331"/>
      <c r="D175" s="333"/>
      <c r="E175" s="298" t="s">
        <v>1454</v>
      </c>
    </row>
    <row r="176" spans="1:5" x14ac:dyDescent="0.25">
      <c r="A176" s="334" t="s">
        <v>1537</v>
      </c>
      <c r="B176" s="336" t="s">
        <v>1529</v>
      </c>
      <c r="C176" s="337"/>
      <c r="D176" s="340" t="s">
        <v>56</v>
      </c>
      <c r="E176" s="295" t="s">
        <v>1453</v>
      </c>
    </row>
    <row r="177" spans="1:5" x14ac:dyDescent="0.25">
      <c r="A177" s="335"/>
      <c r="B177" s="338"/>
      <c r="C177" s="339"/>
      <c r="D177" s="341"/>
      <c r="E177" s="296" t="s">
        <v>1454</v>
      </c>
    </row>
    <row r="178" spans="1:5" x14ac:dyDescent="0.25">
      <c r="A178" s="326" t="s">
        <v>1538</v>
      </c>
      <c r="B178" s="328" t="s">
        <v>1539</v>
      </c>
      <c r="C178" s="329"/>
      <c r="D178" s="332" t="s">
        <v>56</v>
      </c>
      <c r="E178" s="297" t="s">
        <v>1453</v>
      </c>
    </row>
    <row r="179" spans="1:5" x14ac:dyDescent="0.25">
      <c r="A179" s="327"/>
      <c r="B179" s="330"/>
      <c r="C179" s="331"/>
      <c r="D179" s="333"/>
      <c r="E179" s="298" t="s">
        <v>1454</v>
      </c>
    </row>
    <row r="180" spans="1:5" x14ac:dyDescent="0.25">
      <c r="A180" s="334" t="s">
        <v>1540</v>
      </c>
      <c r="B180" s="336" t="s">
        <v>1539</v>
      </c>
      <c r="C180" s="337"/>
      <c r="D180" s="340" t="s">
        <v>56</v>
      </c>
      <c r="E180" s="295" t="s">
        <v>1453</v>
      </c>
    </row>
    <row r="181" spans="1:5" x14ac:dyDescent="0.25">
      <c r="A181" s="335"/>
      <c r="B181" s="338"/>
      <c r="C181" s="339"/>
      <c r="D181" s="341"/>
      <c r="E181" s="296" t="s">
        <v>1454</v>
      </c>
    </row>
    <row r="182" spans="1:5" x14ac:dyDescent="0.25">
      <c r="A182" s="326" t="s">
        <v>1541</v>
      </c>
      <c r="B182" s="328" t="s">
        <v>1539</v>
      </c>
      <c r="C182" s="329"/>
      <c r="D182" s="332" t="s">
        <v>56</v>
      </c>
      <c r="E182" s="297" t="s">
        <v>1453</v>
      </c>
    </row>
    <row r="183" spans="1:5" x14ac:dyDescent="0.25">
      <c r="A183" s="327"/>
      <c r="B183" s="330"/>
      <c r="C183" s="331"/>
      <c r="D183" s="333"/>
      <c r="E183" s="298" t="s">
        <v>1454</v>
      </c>
    </row>
    <row r="184" spans="1:5" x14ac:dyDescent="0.25">
      <c r="A184" s="334" t="s">
        <v>1542</v>
      </c>
      <c r="B184" s="336" t="s">
        <v>1539</v>
      </c>
      <c r="C184" s="337"/>
      <c r="D184" s="340" t="s">
        <v>56</v>
      </c>
      <c r="E184" s="295" t="s">
        <v>1453</v>
      </c>
    </row>
    <row r="185" spans="1:5" x14ac:dyDescent="0.25">
      <c r="A185" s="335"/>
      <c r="B185" s="338"/>
      <c r="C185" s="339"/>
      <c r="D185" s="341"/>
      <c r="E185" s="296" t="s">
        <v>1454</v>
      </c>
    </row>
    <row r="186" spans="1:5" x14ac:dyDescent="0.25">
      <c r="A186" s="326" t="s">
        <v>1543</v>
      </c>
      <c r="B186" s="328" t="s">
        <v>1539</v>
      </c>
      <c r="C186" s="329"/>
      <c r="D186" s="332" t="s">
        <v>56</v>
      </c>
      <c r="E186" s="297" t="s">
        <v>1453</v>
      </c>
    </row>
    <row r="187" spans="1:5" x14ac:dyDescent="0.25">
      <c r="A187" s="327"/>
      <c r="B187" s="330"/>
      <c r="C187" s="331"/>
      <c r="D187" s="333"/>
      <c r="E187" s="298" t="s">
        <v>1454</v>
      </c>
    </row>
    <row r="188" spans="1:5" x14ac:dyDescent="0.25">
      <c r="A188" s="334" t="s">
        <v>1544</v>
      </c>
      <c r="B188" s="336" t="s">
        <v>1539</v>
      </c>
      <c r="C188" s="337"/>
      <c r="D188" s="340" t="s">
        <v>56</v>
      </c>
      <c r="E188" s="295" t="s">
        <v>1453</v>
      </c>
    </row>
    <row r="189" spans="1:5" x14ac:dyDescent="0.25">
      <c r="A189" s="335"/>
      <c r="B189" s="338"/>
      <c r="C189" s="339"/>
      <c r="D189" s="341"/>
      <c r="E189" s="296" t="s">
        <v>1454</v>
      </c>
    </row>
    <row r="190" spans="1:5" x14ac:dyDescent="0.25">
      <c r="A190" s="326" t="s">
        <v>1545</v>
      </c>
      <c r="B190" s="328" t="s">
        <v>1539</v>
      </c>
      <c r="C190" s="329"/>
      <c r="D190" s="332" t="s">
        <v>56</v>
      </c>
      <c r="E190" s="297" t="s">
        <v>1453</v>
      </c>
    </row>
    <row r="191" spans="1:5" x14ac:dyDescent="0.25">
      <c r="A191" s="327"/>
      <c r="B191" s="330"/>
      <c r="C191" s="331"/>
      <c r="D191" s="333"/>
      <c r="E191" s="298" t="s">
        <v>1454</v>
      </c>
    </row>
    <row r="192" spans="1:5" x14ac:dyDescent="0.25">
      <c r="A192" s="334" t="s">
        <v>1546</v>
      </c>
      <c r="B192" s="336" t="s">
        <v>1539</v>
      </c>
      <c r="C192" s="337"/>
      <c r="D192" s="340" t="s">
        <v>56</v>
      </c>
      <c r="E192" s="295" t="s">
        <v>1453</v>
      </c>
    </row>
    <row r="193" spans="1:5" x14ac:dyDescent="0.25">
      <c r="A193" s="335"/>
      <c r="B193" s="338"/>
      <c r="C193" s="339"/>
      <c r="D193" s="341"/>
      <c r="E193" s="296" t="s">
        <v>1454</v>
      </c>
    </row>
    <row r="194" spans="1:5" x14ac:dyDescent="0.25">
      <c r="A194" s="326" t="s">
        <v>1547</v>
      </c>
      <c r="B194" s="328" t="s">
        <v>1539</v>
      </c>
      <c r="C194" s="329"/>
      <c r="D194" s="332" t="s">
        <v>56</v>
      </c>
      <c r="E194" s="297" t="s">
        <v>1453</v>
      </c>
    </row>
    <row r="195" spans="1:5" x14ac:dyDescent="0.25">
      <c r="A195" s="327"/>
      <c r="B195" s="330"/>
      <c r="C195" s="331"/>
      <c r="D195" s="333"/>
      <c r="E195" s="298" t="s">
        <v>1454</v>
      </c>
    </row>
    <row r="196" spans="1:5" x14ac:dyDescent="0.25">
      <c r="A196" s="334" t="s">
        <v>1548</v>
      </c>
      <c r="B196" s="336" t="s">
        <v>1539</v>
      </c>
      <c r="C196" s="337"/>
      <c r="D196" s="340" t="s">
        <v>56</v>
      </c>
      <c r="E196" s="295" t="s">
        <v>1453</v>
      </c>
    </row>
    <row r="197" spans="1:5" x14ac:dyDescent="0.25">
      <c r="A197" s="335"/>
      <c r="B197" s="338"/>
      <c r="C197" s="339"/>
      <c r="D197" s="341"/>
      <c r="E197" s="296" t="s">
        <v>1454</v>
      </c>
    </row>
    <row r="198" spans="1:5" x14ac:dyDescent="0.25">
      <c r="A198" s="326" t="s">
        <v>1549</v>
      </c>
      <c r="B198" s="328" t="s">
        <v>1539</v>
      </c>
      <c r="C198" s="329"/>
      <c r="D198" s="332" t="s">
        <v>56</v>
      </c>
      <c r="E198" s="297" t="s">
        <v>1453</v>
      </c>
    </row>
    <row r="199" spans="1:5" x14ac:dyDescent="0.25">
      <c r="A199" s="327"/>
      <c r="B199" s="330"/>
      <c r="C199" s="331"/>
      <c r="D199" s="333"/>
      <c r="E199" s="298" t="s">
        <v>1454</v>
      </c>
    </row>
    <row r="200" spans="1:5" x14ac:dyDescent="0.25">
      <c r="A200" s="334" t="s">
        <v>1550</v>
      </c>
      <c r="B200" s="336" t="s">
        <v>1539</v>
      </c>
      <c r="C200" s="337"/>
      <c r="D200" s="340" t="s">
        <v>56</v>
      </c>
      <c r="E200" s="295" t="s">
        <v>1453</v>
      </c>
    </row>
    <row r="201" spans="1:5" x14ac:dyDescent="0.25">
      <c r="A201" s="335"/>
      <c r="B201" s="338"/>
      <c r="C201" s="339"/>
      <c r="D201" s="341"/>
      <c r="E201" s="296" t="s">
        <v>1454</v>
      </c>
    </row>
    <row r="202" spans="1:5" x14ac:dyDescent="0.25">
      <c r="A202" s="326" t="s">
        <v>1551</v>
      </c>
      <c r="B202" s="328" t="s">
        <v>1539</v>
      </c>
      <c r="C202" s="329"/>
      <c r="D202" s="332" t="s">
        <v>56</v>
      </c>
      <c r="E202" s="297" t="s">
        <v>1453</v>
      </c>
    </row>
    <row r="203" spans="1:5" x14ac:dyDescent="0.25">
      <c r="A203" s="327"/>
      <c r="B203" s="330"/>
      <c r="C203" s="331"/>
      <c r="D203" s="333"/>
      <c r="E203" s="298" t="s">
        <v>1454</v>
      </c>
    </row>
    <row r="204" spans="1:5" x14ac:dyDescent="0.25">
      <c r="A204" s="334" t="s">
        <v>1552</v>
      </c>
      <c r="B204" s="336" t="s">
        <v>1539</v>
      </c>
      <c r="C204" s="337"/>
      <c r="D204" s="340" t="s">
        <v>56</v>
      </c>
      <c r="E204" s="295" t="s">
        <v>1453</v>
      </c>
    </row>
    <row r="205" spans="1:5" x14ac:dyDescent="0.25">
      <c r="A205" s="335"/>
      <c r="B205" s="338"/>
      <c r="C205" s="339"/>
      <c r="D205" s="341"/>
      <c r="E205" s="296" t="s">
        <v>1454</v>
      </c>
    </row>
    <row r="206" spans="1:5" x14ac:dyDescent="0.25">
      <c r="A206" s="326" t="s">
        <v>1553</v>
      </c>
      <c r="B206" s="328" t="s">
        <v>1554</v>
      </c>
      <c r="C206" s="329"/>
      <c r="D206" s="332" t="s">
        <v>56</v>
      </c>
      <c r="E206" s="297" t="s">
        <v>1453</v>
      </c>
    </row>
    <row r="207" spans="1:5" x14ac:dyDescent="0.25">
      <c r="A207" s="327"/>
      <c r="B207" s="330"/>
      <c r="C207" s="331"/>
      <c r="D207" s="333"/>
      <c r="E207" s="298" t="s">
        <v>1454</v>
      </c>
    </row>
    <row r="208" spans="1:5" x14ac:dyDescent="0.25">
      <c r="A208" s="334" t="s">
        <v>1555</v>
      </c>
      <c r="B208" s="336" t="s">
        <v>1554</v>
      </c>
      <c r="C208" s="337"/>
      <c r="D208" s="340" t="s">
        <v>56</v>
      </c>
      <c r="E208" s="295" t="s">
        <v>1453</v>
      </c>
    </row>
    <row r="209" spans="1:5" x14ac:dyDescent="0.25">
      <c r="A209" s="335"/>
      <c r="B209" s="338"/>
      <c r="C209" s="339"/>
      <c r="D209" s="341"/>
      <c r="E209" s="296" t="s">
        <v>1454</v>
      </c>
    </row>
    <row r="210" spans="1:5" x14ac:dyDescent="0.25">
      <c r="A210" s="326" t="s">
        <v>1556</v>
      </c>
      <c r="B210" s="328" t="s">
        <v>1539</v>
      </c>
      <c r="C210" s="329"/>
      <c r="D210" s="332" t="s">
        <v>56</v>
      </c>
      <c r="E210" s="297" t="s">
        <v>1453</v>
      </c>
    </row>
    <row r="211" spans="1:5" x14ac:dyDescent="0.25">
      <c r="A211" s="327"/>
      <c r="B211" s="330"/>
      <c r="C211" s="331"/>
      <c r="D211" s="333"/>
      <c r="E211" s="298" t="s">
        <v>1454</v>
      </c>
    </row>
    <row r="212" spans="1:5" x14ac:dyDescent="0.25">
      <c r="A212" s="334" t="s">
        <v>1557</v>
      </c>
      <c r="B212" s="336" t="s">
        <v>1539</v>
      </c>
      <c r="C212" s="337"/>
      <c r="D212" s="340" t="s">
        <v>56</v>
      </c>
      <c r="E212" s="295" t="s">
        <v>1453</v>
      </c>
    </row>
    <row r="213" spans="1:5" x14ac:dyDescent="0.25">
      <c r="A213" s="335"/>
      <c r="B213" s="338"/>
      <c r="C213" s="339"/>
      <c r="D213" s="341"/>
      <c r="E213" s="296" t="s">
        <v>1454</v>
      </c>
    </row>
    <row r="214" spans="1:5" x14ac:dyDescent="0.25">
      <c r="A214" s="326" t="s">
        <v>1558</v>
      </c>
      <c r="B214" s="328" t="s">
        <v>1554</v>
      </c>
      <c r="C214" s="329"/>
      <c r="D214" s="332" t="s">
        <v>56</v>
      </c>
      <c r="E214" s="297" t="s">
        <v>1453</v>
      </c>
    </row>
    <row r="215" spans="1:5" x14ac:dyDescent="0.25">
      <c r="A215" s="327"/>
      <c r="B215" s="330"/>
      <c r="C215" s="331"/>
      <c r="D215" s="333"/>
      <c r="E215" s="298" t="s">
        <v>1454</v>
      </c>
    </row>
    <row r="216" spans="1:5" x14ac:dyDescent="0.25">
      <c r="A216" s="334" t="s">
        <v>1559</v>
      </c>
      <c r="B216" s="336" t="s">
        <v>1560</v>
      </c>
      <c r="C216" s="337"/>
      <c r="D216" s="340" t="s">
        <v>56</v>
      </c>
      <c r="E216" s="295" t="s">
        <v>1453</v>
      </c>
    </row>
    <row r="217" spans="1:5" x14ac:dyDescent="0.25">
      <c r="A217" s="335"/>
      <c r="B217" s="338"/>
      <c r="C217" s="339"/>
      <c r="D217" s="341"/>
      <c r="E217" s="296" t="s">
        <v>1454</v>
      </c>
    </row>
    <row r="218" spans="1:5" x14ac:dyDescent="0.25">
      <c r="A218" s="326" t="s">
        <v>1561</v>
      </c>
      <c r="B218" s="328" t="s">
        <v>1560</v>
      </c>
      <c r="C218" s="329"/>
      <c r="D218" s="332" t="s">
        <v>56</v>
      </c>
      <c r="E218" s="297" t="s">
        <v>1453</v>
      </c>
    </row>
    <row r="219" spans="1:5" x14ac:dyDescent="0.25">
      <c r="A219" s="327"/>
      <c r="B219" s="330"/>
      <c r="C219" s="331"/>
      <c r="D219" s="333"/>
      <c r="E219" s="298" t="s">
        <v>1454</v>
      </c>
    </row>
    <row r="220" spans="1:5" x14ac:dyDescent="0.25">
      <c r="A220" s="334" t="s">
        <v>1562</v>
      </c>
      <c r="B220" s="336" t="s">
        <v>1560</v>
      </c>
      <c r="C220" s="337"/>
      <c r="D220" s="340" t="s">
        <v>56</v>
      </c>
      <c r="E220" s="295" t="s">
        <v>1453</v>
      </c>
    </row>
    <row r="221" spans="1:5" x14ac:dyDescent="0.25">
      <c r="A221" s="335"/>
      <c r="B221" s="338"/>
      <c r="C221" s="339"/>
      <c r="D221" s="341"/>
      <c r="E221" s="296" t="s">
        <v>1454</v>
      </c>
    </row>
    <row r="222" spans="1:5" x14ac:dyDescent="0.25">
      <c r="A222" s="326" t="s">
        <v>1563</v>
      </c>
      <c r="B222" s="328" t="s">
        <v>1560</v>
      </c>
      <c r="C222" s="329"/>
      <c r="D222" s="332" t="s">
        <v>56</v>
      </c>
      <c r="E222" s="297" t="s">
        <v>1453</v>
      </c>
    </row>
    <row r="223" spans="1:5" x14ac:dyDescent="0.25">
      <c r="A223" s="327"/>
      <c r="B223" s="330"/>
      <c r="C223" s="331"/>
      <c r="D223" s="333"/>
      <c r="E223" s="298" t="s">
        <v>1454</v>
      </c>
    </row>
    <row r="224" spans="1:5" x14ac:dyDescent="0.25">
      <c r="A224" s="334" t="s">
        <v>1564</v>
      </c>
      <c r="B224" s="336" t="s">
        <v>1560</v>
      </c>
      <c r="C224" s="337"/>
      <c r="D224" s="340" t="s">
        <v>56</v>
      </c>
      <c r="E224" s="295" t="s">
        <v>1453</v>
      </c>
    </row>
    <row r="225" spans="1:5" x14ac:dyDescent="0.25">
      <c r="A225" s="335"/>
      <c r="B225" s="338"/>
      <c r="C225" s="339"/>
      <c r="D225" s="341"/>
      <c r="E225" s="296" t="s">
        <v>1454</v>
      </c>
    </row>
    <row r="226" spans="1:5" x14ac:dyDescent="0.25">
      <c r="A226" s="326" t="s">
        <v>1565</v>
      </c>
      <c r="B226" s="328" t="s">
        <v>1560</v>
      </c>
      <c r="C226" s="329"/>
      <c r="D226" s="332" t="s">
        <v>56</v>
      </c>
      <c r="E226" s="297" t="s">
        <v>1453</v>
      </c>
    </row>
    <row r="227" spans="1:5" x14ac:dyDescent="0.25">
      <c r="A227" s="327"/>
      <c r="B227" s="330"/>
      <c r="C227" s="331"/>
      <c r="D227" s="333"/>
      <c r="E227" s="298" t="s">
        <v>1454</v>
      </c>
    </row>
    <row r="228" spans="1:5" x14ac:dyDescent="0.25">
      <c r="A228" s="334" t="s">
        <v>1566</v>
      </c>
      <c r="B228" s="336" t="s">
        <v>1560</v>
      </c>
      <c r="C228" s="337"/>
      <c r="D228" s="340" t="s">
        <v>56</v>
      </c>
      <c r="E228" s="295" t="s">
        <v>1453</v>
      </c>
    </row>
    <row r="229" spans="1:5" x14ac:dyDescent="0.25">
      <c r="A229" s="335"/>
      <c r="B229" s="338"/>
      <c r="C229" s="339"/>
      <c r="D229" s="341"/>
      <c r="E229" s="296" t="s">
        <v>1454</v>
      </c>
    </row>
    <row r="230" spans="1:5" x14ac:dyDescent="0.25">
      <c r="A230" s="326" t="s">
        <v>1567</v>
      </c>
      <c r="B230" s="328" t="s">
        <v>1560</v>
      </c>
      <c r="C230" s="329"/>
      <c r="D230" s="332" t="s">
        <v>56</v>
      </c>
      <c r="E230" s="297" t="s">
        <v>1453</v>
      </c>
    </row>
    <row r="231" spans="1:5" x14ac:dyDescent="0.25">
      <c r="A231" s="327"/>
      <c r="B231" s="330"/>
      <c r="C231" s="331"/>
      <c r="D231" s="333"/>
      <c r="E231" s="298" t="s">
        <v>1454</v>
      </c>
    </row>
    <row r="232" spans="1:5" x14ac:dyDescent="0.25">
      <c r="A232" s="334" t="s">
        <v>1568</v>
      </c>
      <c r="B232" s="336" t="s">
        <v>1560</v>
      </c>
      <c r="C232" s="337"/>
      <c r="D232" s="340" t="s">
        <v>56</v>
      </c>
      <c r="E232" s="295" t="s">
        <v>1453</v>
      </c>
    </row>
    <row r="233" spans="1:5" x14ac:dyDescent="0.25">
      <c r="A233" s="335"/>
      <c r="B233" s="338"/>
      <c r="C233" s="339"/>
      <c r="D233" s="341"/>
      <c r="E233" s="296" t="s">
        <v>1454</v>
      </c>
    </row>
    <row r="234" spans="1:5" x14ac:dyDescent="0.25">
      <c r="A234" s="326" t="s">
        <v>1569</v>
      </c>
      <c r="B234" s="328" t="s">
        <v>1560</v>
      </c>
      <c r="C234" s="329"/>
      <c r="D234" s="332" t="s">
        <v>56</v>
      </c>
      <c r="E234" s="297" t="s">
        <v>1453</v>
      </c>
    </row>
    <row r="235" spans="1:5" x14ac:dyDescent="0.25">
      <c r="A235" s="327"/>
      <c r="B235" s="330"/>
      <c r="C235" s="331"/>
      <c r="D235" s="333"/>
      <c r="E235" s="298" t="s">
        <v>1454</v>
      </c>
    </row>
    <row r="236" spans="1:5" x14ac:dyDescent="0.25">
      <c r="A236" s="334" t="s">
        <v>1570</v>
      </c>
      <c r="B236" s="336" t="s">
        <v>1560</v>
      </c>
      <c r="C236" s="337"/>
      <c r="D236" s="340" t="s">
        <v>56</v>
      </c>
      <c r="E236" s="295" t="s">
        <v>1453</v>
      </c>
    </row>
    <row r="237" spans="1:5" x14ac:dyDescent="0.25">
      <c r="A237" s="335"/>
      <c r="B237" s="338"/>
      <c r="C237" s="339"/>
      <c r="D237" s="341"/>
      <c r="E237" s="296" t="s">
        <v>1454</v>
      </c>
    </row>
    <row r="238" spans="1:5" x14ac:dyDescent="0.25">
      <c r="A238" s="326" t="s">
        <v>1571</v>
      </c>
      <c r="B238" s="328" t="s">
        <v>1560</v>
      </c>
      <c r="C238" s="329"/>
      <c r="D238" s="332" t="s">
        <v>56</v>
      </c>
      <c r="E238" s="297" t="s">
        <v>1453</v>
      </c>
    </row>
    <row r="239" spans="1:5" x14ac:dyDescent="0.25">
      <c r="A239" s="327"/>
      <c r="B239" s="330"/>
      <c r="C239" s="331"/>
      <c r="D239" s="333"/>
      <c r="E239" s="298" t="s">
        <v>1454</v>
      </c>
    </row>
    <row r="240" spans="1:5" x14ac:dyDescent="0.25">
      <c r="A240" s="334" t="s">
        <v>1572</v>
      </c>
      <c r="B240" s="336" t="s">
        <v>1560</v>
      </c>
      <c r="C240" s="337"/>
      <c r="D240" s="340" t="s">
        <v>56</v>
      </c>
      <c r="E240" s="295" t="s">
        <v>1453</v>
      </c>
    </row>
    <row r="241" spans="1:5" x14ac:dyDescent="0.25">
      <c r="A241" s="335"/>
      <c r="B241" s="338"/>
      <c r="C241" s="339"/>
      <c r="D241" s="341"/>
      <c r="E241" s="296" t="s">
        <v>1454</v>
      </c>
    </row>
    <row r="242" spans="1:5" x14ac:dyDescent="0.25">
      <c r="A242" s="326" t="s">
        <v>1573</v>
      </c>
      <c r="B242" s="328" t="s">
        <v>1560</v>
      </c>
      <c r="C242" s="329"/>
      <c r="D242" s="332" t="s">
        <v>56</v>
      </c>
      <c r="E242" s="297" t="s">
        <v>1453</v>
      </c>
    </row>
    <row r="243" spans="1:5" x14ac:dyDescent="0.25">
      <c r="A243" s="327"/>
      <c r="B243" s="330"/>
      <c r="C243" s="331"/>
      <c r="D243" s="333"/>
      <c r="E243" s="298" t="s">
        <v>1454</v>
      </c>
    </row>
    <row r="244" spans="1:5" x14ac:dyDescent="0.25">
      <c r="A244" s="334" t="s">
        <v>1574</v>
      </c>
      <c r="B244" s="336" t="s">
        <v>1560</v>
      </c>
      <c r="C244" s="337"/>
      <c r="D244" s="340" t="s">
        <v>56</v>
      </c>
      <c r="E244" s="295" t="s">
        <v>1453</v>
      </c>
    </row>
    <row r="245" spans="1:5" x14ac:dyDescent="0.25">
      <c r="A245" s="335"/>
      <c r="B245" s="338"/>
      <c r="C245" s="339"/>
      <c r="D245" s="341"/>
      <c r="E245" s="296" t="s">
        <v>1454</v>
      </c>
    </row>
    <row r="246" spans="1:5" x14ac:dyDescent="0.25">
      <c r="A246" s="326" t="s">
        <v>1575</v>
      </c>
      <c r="B246" s="328" t="s">
        <v>1560</v>
      </c>
      <c r="C246" s="329"/>
      <c r="D246" s="332" t="s">
        <v>56</v>
      </c>
      <c r="E246" s="297" t="s">
        <v>1453</v>
      </c>
    </row>
    <row r="247" spans="1:5" x14ac:dyDescent="0.25">
      <c r="A247" s="327"/>
      <c r="B247" s="330"/>
      <c r="C247" s="331"/>
      <c r="D247" s="333"/>
      <c r="E247" s="298" t="s">
        <v>1454</v>
      </c>
    </row>
    <row r="248" spans="1:5" x14ac:dyDescent="0.25">
      <c r="A248" s="334" t="s">
        <v>1576</v>
      </c>
      <c r="B248" s="336" t="s">
        <v>1560</v>
      </c>
      <c r="C248" s="337"/>
      <c r="D248" s="340" t="s">
        <v>56</v>
      </c>
      <c r="E248" s="295" t="s">
        <v>1453</v>
      </c>
    </row>
    <row r="249" spans="1:5" x14ac:dyDescent="0.25">
      <c r="A249" s="335"/>
      <c r="B249" s="338"/>
      <c r="C249" s="339"/>
      <c r="D249" s="341"/>
      <c r="E249" s="296" t="s">
        <v>1454</v>
      </c>
    </row>
    <row r="250" spans="1:5" x14ac:dyDescent="0.25">
      <c r="A250" s="326" t="s">
        <v>1577</v>
      </c>
      <c r="B250" s="328" t="s">
        <v>1560</v>
      </c>
      <c r="C250" s="329"/>
      <c r="D250" s="332" t="s">
        <v>56</v>
      </c>
      <c r="E250" s="297" t="s">
        <v>1453</v>
      </c>
    </row>
    <row r="251" spans="1:5" x14ac:dyDescent="0.25">
      <c r="A251" s="327"/>
      <c r="B251" s="330"/>
      <c r="C251" s="331"/>
      <c r="D251" s="333"/>
      <c r="E251" s="298" t="s">
        <v>1454</v>
      </c>
    </row>
    <row r="252" spans="1:5" x14ac:dyDescent="0.25">
      <c r="A252" s="334" t="s">
        <v>1578</v>
      </c>
      <c r="B252" s="336" t="s">
        <v>1579</v>
      </c>
      <c r="C252" s="337"/>
      <c r="D252" s="340" t="s">
        <v>56</v>
      </c>
      <c r="E252" s="295" t="s">
        <v>1453</v>
      </c>
    </row>
    <row r="253" spans="1:5" x14ac:dyDescent="0.25">
      <c r="A253" s="335"/>
      <c r="B253" s="338"/>
      <c r="C253" s="339"/>
      <c r="D253" s="341"/>
      <c r="E253" s="296" t="s">
        <v>1454</v>
      </c>
    </row>
    <row r="254" spans="1:5" x14ac:dyDescent="0.25">
      <c r="A254" s="326" t="s">
        <v>1580</v>
      </c>
      <c r="B254" s="328" t="s">
        <v>1579</v>
      </c>
      <c r="C254" s="329"/>
      <c r="D254" s="332" t="s">
        <v>56</v>
      </c>
      <c r="E254" s="297" t="s">
        <v>1453</v>
      </c>
    </row>
    <row r="255" spans="1:5" x14ac:dyDescent="0.25">
      <c r="A255" s="327"/>
      <c r="B255" s="330"/>
      <c r="C255" s="331"/>
      <c r="D255" s="333"/>
      <c r="E255" s="298" t="s">
        <v>1454</v>
      </c>
    </row>
    <row r="256" spans="1:5" x14ac:dyDescent="0.25">
      <c r="A256" s="334" t="s">
        <v>1581</v>
      </c>
      <c r="B256" s="336" t="s">
        <v>1579</v>
      </c>
      <c r="C256" s="337"/>
      <c r="D256" s="340" t="s">
        <v>56</v>
      </c>
      <c r="E256" s="295" t="s">
        <v>1453</v>
      </c>
    </row>
    <row r="257" spans="1:5" x14ac:dyDescent="0.25">
      <c r="A257" s="335"/>
      <c r="B257" s="338"/>
      <c r="C257" s="339"/>
      <c r="D257" s="341"/>
      <c r="E257" s="296" t="s">
        <v>1454</v>
      </c>
    </row>
    <row r="258" spans="1:5" x14ac:dyDescent="0.25">
      <c r="A258" s="326" t="s">
        <v>1582</v>
      </c>
      <c r="B258" s="328" t="s">
        <v>1579</v>
      </c>
      <c r="C258" s="329"/>
      <c r="D258" s="332" t="s">
        <v>56</v>
      </c>
      <c r="E258" s="297" t="s">
        <v>1453</v>
      </c>
    </row>
    <row r="259" spans="1:5" x14ac:dyDescent="0.25">
      <c r="A259" s="327"/>
      <c r="B259" s="330"/>
      <c r="C259" s="331"/>
      <c r="D259" s="333"/>
      <c r="E259" s="298" t="s">
        <v>1454</v>
      </c>
    </row>
    <row r="260" spans="1:5" x14ac:dyDescent="0.25">
      <c r="A260" s="334" t="s">
        <v>1583</v>
      </c>
      <c r="B260" s="336" t="s">
        <v>1579</v>
      </c>
      <c r="C260" s="337"/>
      <c r="D260" s="340" t="s">
        <v>56</v>
      </c>
      <c r="E260" s="295" t="s">
        <v>1453</v>
      </c>
    </row>
    <row r="261" spans="1:5" x14ac:dyDescent="0.25">
      <c r="A261" s="335"/>
      <c r="B261" s="338"/>
      <c r="C261" s="339"/>
      <c r="D261" s="341"/>
      <c r="E261" s="296" t="s">
        <v>1454</v>
      </c>
    </row>
    <row r="262" spans="1:5" x14ac:dyDescent="0.25">
      <c r="A262" s="326" t="s">
        <v>1584</v>
      </c>
      <c r="B262" s="328" t="s">
        <v>1579</v>
      </c>
      <c r="C262" s="329"/>
      <c r="D262" s="332" t="s">
        <v>56</v>
      </c>
      <c r="E262" s="297" t="s">
        <v>1453</v>
      </c>
    </row>
    <row r="263" spans="1:5" x14ac:dyDescent="0.25">
      <c r="A263" s="327"/>
      <c r="B263" s="330"/>
      <c r="C263" s="331"/>
      <c r="D263" s="333"/>
      <c r="E263" s="298" t="s">
        <v>1454</v>
      </c>
    </row>
    <row r="264" spans="1:5" x14ac:dyDescent="0.25">
      <c r="A264" s="334" t="s">
        <v>1585</v>
      </c>
      <c r="B264" s="336" t="s">
        <v>1579</v>
      </c>
      <c r="C264" s="337"/>
      <c r="D264" s="340" t="s">
        <v>56</v>
      </c>
      <c r="E264" s="295" t="s">
        <v>1453</v>
      </c>
    </row>
    <row r="265" spans="1:5" x14ac:dyDescent="0.25">
      <c r="A265" s="335"/>
      <c r="B265" s="338"/>
      <c r="C265" s="339"/>
      <c r="D265" s="341"/>
      <c r="E265" s="296" t="s">
        <v>1454</v>
      </c>
    </row>
    <row r="266" spans="1:5" x14ac:dyDescent="0.25">
      <c r="A266" s="326" t="s">
        <v>1586</v>
      </c>
      <c r="B266" s="328" t="s">
        <v>1579</v>
      </c>
      <c r="C266" s="329"/>
      <c r="D266" s="332" t="s">
        <v>56</v>
      </c>
      <c r="E266" s="297" t="s">
        <v>1453</v>
      </c>
    </row>
    <row r="267" spans="1:5" x14ac:dyDescent="0.25">
      <c r="A267" s="327"/>
      <c r="B267" s="330"/>
      <c r="C267" s="331"/>
      <c r="D267" s="333"/>
      <c r="E267" s="298" t="s">
        <v>1454</v>
      </c>
    </row>
    <row r="268" spans="1:5" x14ac:dyDescent="0.25">
      <c r="A268" s="334" t="s">
        <v>1587</v>
      </c>
      <c r="B268" s="336" t="s">
        <v>1579</v>
      </c>
      <c r="C268" s="337"/>
      <c r="D268" s="340" t="s">
        <v>56</v>
      </c>
      <c r="E268" s="295" t="s">
        <v>1453</v>
      </c>
    </row>
    <row r="269" spans="1:5" x14ac:dyDescent="0.25">
      <c r="A269" s="335"/>
      <c r="B269" s="338"/>
      <c r="C269" s="339"/>
      <c r="D269" s="341"/>
      <c r="E269" s="296" t="s">
        <v>1454</v>
      </c>
    </row>
    <row r="270" spans="1:5" x14ac:dyDescent="0.25">
      <c r="A270" s="326" t="s">
        <v>1588</v>
      </c>
      <c r="B270" s="328" t="s">
        <v>1589</v>
      </c>
      <c r="C270" s="329"/>
      <c r="D270" s="332" t="s">
        <v>56</v>
      </c>
      <c r="E270" s="297" t="s">
        <v>1453</v>
      </c>
    </row>
    <row r="271" spans="1:5" x14ac:dyDescent="0.25">
      <c r="A271" s="327"/>
      <c r="B271" s="330"/>
      <c r="C271" s="331"/>
      <c r="D271" s="333"/>
      <c r="E271" s="298" t="s">
        <v>1454</v>
      </c>
    </row>
    <row r="272" spans="1:5" x14ac:dyDescent="0.25">
      <c r="A272" s="334" t="s">
        <v>1590</v>
      </c>
      <c r="B272" s="336" t="s">
        <v>1589</v>
      </c>
      <c r="C272" s="337"/>
      <c r="D272" s="340" t="s">
        <v>56</v>
      </c>
      <c r="E272" s="295" t="s">
        <v>1453</v>
      </c>
    </row>
    <row r="273" spans="1:5" x14ac:dyDescent="0.25">
      <c r="A273" s="335"/>
      <c r="B273" s="338"/>
      <c r="C273" s="339"/>
      <c r="D273" s="341"/>
      <c r="E273" s="296" t="s">
        <v>1454</v>
      </c>
    </row>
    <row r="274" spans="1:5" x14ac:dyDescent="0.25">
      <c r="A274" s="326" t="s">
        <v>1548</v>
      </c>
      <c r="B274" s="328" t="s">
        <v>1589</v>
      </c>
      <c r="C274" s="329"/>
      <c r="D274" s="332" t="s">
        <v>56</v>
      </c>
      <c r="E274" s="297" t="s">
        <v>1453</v>
      </c>
    </row>
    <row r="275" spans="1:5" x14ac:dyDescent="0.25">
      <c r="A275" s="327"/>
      <c r="B275" s="330"/>
      <c r="C275" s="331"/>
      <c r="D275" s="333"/>
      <c r="E275" s="298" t="s">
        <v>1454</v>
      </c>
    </row>
    <row r="276" spans="1:5" x14ac:dyDescent="0.25">
      <c r="A276" s="334" t="s">
        <v>1591</v>
      </c>
      <c r="B276" s="336" t="s">
        <v>1589</v>
      </c>
      <c r="C276" s="337"/>
      <c r="D276" s="340" t="s">
        <v>56</v>
      </c>
      <c r="E276" s="295" t="s">
        <v>1453</v>
      </c>
    </row>
    <row r="277" spans="1:5" x14ac:dyDescent="0.25">
      <c r="A277" s="335"/>
      <c r="B277" s="338"/>
      <c r="C277" s="339"/>
      <c r="D277" s="341"/>
      <c r="E277" s="296" t="s">
        <v>1454</v>
      </c>
    </row>
    <row r="278" spans="1:5" x14ac:dyDescent="0.25">
      <c r="A278" s="326" t="s">
        <v>1592</v>
      </c>
      <c r="B278" s="328" t="s">
        <v>1589</v>
      </c>
      <c r="C278" s="329"/>
      <c r="D278" s="332" t="s">
        <v>56</v>
      </c>
      <c r="E278" s="297" t="s">
        <v>1453</v>
      </c>
    </row>
    <row r="279" spans="1:5" x14ac:dyDescent="0.25">
      <c r="A279" s="327"/>
      <c r="B279" s="330"/>
      <c r="C279" s="331"/>
      <c r="D279" s="333"/>
      <c r="E279" s="298" t="s">
        <v>1454</v>
      </c>
    </row>
    <row r="280" spans="1:5" x14ac:dyDescent="0.25">
      <c r="A280" s="334" t="s">
        <v>1593</v>
      </c>
      <c r="B280" s="336" t="s">
        <v>1589</v>
      </c>
      <c r="C280" s="337"/>
      <c r="D280" s="340" t="s">
        <v>56</v>
      </c>
      <c r="E280" s="295" t="s">
        <v>1453</v>
      </c>
    </row>
    <row r="281" spans="1:5" x14ac:dyDescent="0.25">
      <c r="A281" s="335"/>
      <c r="B281" s="338"/>
      <c r="C281" s="339"/>
      <c r="D281" s="341"/>
      <c r="E281" s="296" t="s">
        <v>1454</v>
      </c>
    </row>
    <row r="282" spans="1:5" x14ac:dyDescent="0.25">
      <c r="A282" s="326" t="s">
        <v>1594</v>
      </c>
      <c r="B282" s="328" t="s">
        <v>1589</v>
      </c>
      <c r="C282" s="329"/>
      <c r="D282" s="332" t="s">
        <v>56</v>
      </c>
      <c r="E282" s="297" t="s">
        <v>1453</v>
      </c>
    </row>
    <row r="283" spans="1:5" x14ac:dyDescent="0.25">
      <c r="A283" s="327"/>
      <c r="B283" s="330"/>
      <c r="C283" s="331"/>
      <c r="D283" s="333"/>
      <c r="E283" s="298" t="s">
        <v>1454</v>
      </c>
    </row>
    <row r="284" spans="1:5" x14ac:dyDescent="0.25">
      <c r="A284" s="334" t="s">
        <v>1595</v>
      </c>
      <c r="B284" s="336" t="s">
        <v>1589</v>
      </c>
      <c r="C284" s="337"/>
      <c r="D284" s="340" t="s">
        <v>56</v>
      </c>
      <c r="E284" s="295" t="s">
        <v>1453</v>
      </c>
    </row>
    <row r="285" spans="1:5" x14ac:dyDescent="0.25">
      <c r="A285" s="335"/>
      <c r="B285" s="338"/>
      <c r="C285" s="339"/>
      <c r="D285" s="341"/>
      <c r="E285" s="296" t="s">
        <v>1454</v>
      </c>
    </row>
    <row r="286" spans="1:5" x14ac:dyDescent="0.25">
      <c r="A286" s="326" t="s">
        <v>1596</v>
      </c>
      <c r="B286" s="328" t="s">
        <v>1589</v>
      </c>
      <c r="C286" s="329"/>
      <c r="D286" s="332" t="s">
        <v>56</v>
      </c>
      <c r="E286" s="297" t="s">
        <v>1453</v>
      </c>
    </row>
    <row r="287" spans="1:5" x14ac:dyDescent="0.25">
      <c r="A287" s="327"/>
      <c r="B287" s="330"/>
      <c r="C287" s="331"/>
      <c r="D287" s="333"/>
      <c r="E287" s="298" t="s">
        <v>1454</v>
      </c>
    </row>
    <row r="288" spans="1:5" x14ac:dyDescent="0.25">
      <c r="A288" s="334" t="s">
        <v>1597</v>
      </c>
      <c r="B288" s="336" t="s">
        <v>1589</v>
      </c>
      <c r="C288" s="337"/>
      <c r="D288" s="340" t="s">
        <v>56</v>
      </c>
      <c r="E288" s="295" t="s">
        <v>1453</v>
      </c>
    </row>
    <row r="289" spans="1:5" x14ac:dyDescent="0.25">
      <c r="A289" s="335"/>
      <c r="B289" s="338"/>
      <c r="C289" s="339"/>
      <c r="D289" s="341"/>
      <c r="E289" s="296" t="s">
        <v>1454</v>
      </c>
    </row>
    <row r="290" spans="1:5" x14ac:dyDescent="0.25">
      <c r="A290" s="326" t="s">
        <v>1598</v>
      </c>
      <c r="B290" s="328" t="s">
        <v>1599</v>
      </c>
      <c r="C290" s="329"/>
      <c r="D290" s="332" t="s">
        <v>56</v>
      </c>
      <c r="E290" s="297" t="s">
        <v>1453</v>
      </c>
    </row>
    <row r="291" spans="1:5" x14ac:dyDescent="0.25">
      <c r="A291" s="327"/>
      <c r="B291" s="330"/>
      <c r="C291" s="331"/>
      <c r="D291" s="333"/>
      <c r="E291" s="298" t="s">
        <v>1454</v>
      </c>
    </row>
    <row r="292" spans="1:5" x14ac:dyDescent="0.25">
      <c r="A292" s="334" t="s">
        <v>1600</v>
      </c>
      <c r="B292" s="336" t="s">
        <v>1599</v>
      </c>
      <c r="C292" s="337"/>
      <c r="D292" s="340" t="s">
        <v>56</v>
      </c>
      <c r="E292" s="295" t="s">
        <v>1453</v>
      </c>
    </row>
    <row r="293" spans="1:5" x14ac:dyDescent="0.25">
      <c r="A293" s="335"/>
      <c r="B293" s="338"/>
      <c r="C293" s="339"/>
      <c r="D293" s="341"/>
      <c r="E293" s="296" t="s">
        <v>1454</v>
      </c>
    </row>
    <row r="294" spans="1:5" x14ac:dyDescent="0.25">
      <c r="A294" s="326" t="s">
        <v>1601</v>
      </c>
      <c r="B294" s="328" t="s">
        <v>1599</v>
      </c>
      <c r="C294" s="329"/>
      <c r="D294" s="332" t="s">
        <v>56</v>
      </c>
      <c r="E294" s="297" t="s">
        <v>1453</v>
      </c>
    </row>
    <row r="295" spans="1:5" x14ac:dyDescent="0.25">
      <c r="A295" s="327"/>
      <c r="B295" s="330"/>
      <c r="C295" s="331"/>
      <c r="D295" s="333"/>
      <c r="E295" s="298" t="s">
        <v>1454</v>
      </c>
    </row>
    <row r="296" spans="1:5" x14ac:dyDescent="0.25">
      <c r="A296" s="334" t="s">
        <v>1602</v>
      </c>
      <c r="B296" s="336" t="s">
        <v>1599</v>
      </c>
      <c r="C296" s="337"/>
      <c r="D296" s="340" t="s">
        <v>56</v>
      </c>
      <c r="E296" s="295" t="s">
        <v>1453</v>
      </c>
    </row>
    <row r="297" spans="1:5" x14ac:dyDescent="0.25">
      <c r="A297" s="335"/>
      <c r="B297" s="338"/>
      <c r="C297" s="339"/>
      <c r="D297" s="341"/>
      <c r="E297" s="296" t="s">
        <v>1454</v>
      </c>
    </row>
    <row r="298" spans="1:5" x14ac:dyDescent="0.25">
      <c r="A298" s="326" t="s">
        <v>1603</v>
      </c>
      <c r="B298" s="328" t="s">
        <v>1599</v>
      </c>
      <c r="C298" s="329"/>
      <c r="D298" s="332" t="s">
        <v>56</v>
      </c>
      <c r="E298" s="297" t="s">
        <v>1453</v>
      </c>
    </row>
    <row r="299" spans="1:5" x14ac:dyDescent="0.25">
      <c r="A299" s="327"/>
      <c r="B299" s="330"/>
      <c r="C299" s="331"/>
      <c r="D299" s="333"/>
      <c r="E299" s="298" t="s">
        <v>1454</v>
      </c>
    </row>
    <row r="300" spans="1:5" x14ac:dyDescent="0.25">
      <c r="A300" s="334" t="s">
        <v>1604</v>
      </c>
      <c r="B300" s="336" t="s">
        <v>1506</v>
      </c>
      <c r="C300" s="337"/>
      <c r="D300" s="340" t="s">
        <v>56</v>
      </c>
      <c r="E300" s="295" t="s">
        <v>1453</v>
      </c>
    </row>
    <row r="301" spans="1:5" x14ac:dyDescent="0.25">
      <c r="A301" s="335"/>
      <c r="B301" s="338"/>
      <c r="C301" s="339"/>
      <c r="D301" s="341"/>
      <c r="E301" s="296" t="s">
        <v>1454</v>
      </c>
    </row>
    <row r="302" spans="1:5" x14ac:dyDescent="0.25">
      <c r="A302" s="326" t="s">
        <v>1452</v>
      </c>
      <c r="B302" s="328"/>
      <c r="C302" s="329"/>
      <c r="D302" s="332" t="s">
        <v>56</v>
      </c>
      <c r="E302" s="297" t="s">
        <v>1453</v>
      </c>
    </row>
    <row r="303" spans="1:5" x14ac:dyDescent="0.25">
      <c r="A303" s="327"/>
      <c r="B303" s="330"/>
      <c r="C303" s="331"/>
      <c r="D303" s="333"/>
      <c r="E303" s="298" t="s">
        <v>1454</v>
      </c>
    </row>
    <row r="304" spans="1:5" x14ac:dyDescent="0.25">
      <c r="A304" s="334" t="s">
        <v>1478</v>
      </c>
      <c r="B304" s="336"/>
      <c r="C304" s="337"/>
      <c r="D304" s="340" t="s">
        <v>56</v>
      </c>
      <c r="E304" s="295" t="s">
        <v>1453</v>
      </c>
    </row>
    <row r="305" spans="1:5" x14ac:dyDescent="0.25">
      <c r="A305" s="335"/>
      <c r="B305" s="338"/>
      <c r="C305" s="339"/>
      <c r="D305" s="341"/>
      <c r="E305" s="296" t="s">
        <v>1454</v>
      </c>
    </row>
    <row r="306" spans="1:5" x14ac:dyDescent="0.25">
      <c r="A306" s="326" t="s">
        <v>1488</v>
      </c>
      <c r="B306" s="328"/>
      <c r="C306" s="329"/>
      <c r="D306" s="332" t="s">
        <v>56</v>
      </c>
      <c r="E306" s="297" t="s">
        <v>1453</v>
      </c>
    </row>
    <row r="307" spans="1:5" x14ac:dyDescent="0.25">
      <c r="A307" s="327"/>
      <c r="B307" s="330"/>
      <c r="C307" s="331"/>
      <c r="D307" s="333"/>
      <c r="E307" s="298" t="s">
        <v>1454</v>
      </c>
    </row>
    <row r="308" spans="1:5" x14ac:dyDescent="0.25">
      <c r="A308" s="334" t="s">
        <v>1506</v>
      </c>
      <c r="B308" s="336"/>
      <c r="C308" s="337"/>
      <c r="D308" s="340" t="s">
        <v>56</v>
      </c>
      <c r="E308" s="295" t="s">
        <v>1453</v>
      </c>
    </row>
    <row r="309" spans="1:5" x14ac:dyDescent="0.25">
      <c r="A309" s="335"/>
      <c r="B309" s="338"/>
      <c r="C309" s="339"/>
      <c r="D309" s="341"/>
      <c r="E309" s="296" t="s">
        <v>1454</v>
      </c>
    </row>
    <row r="310" spans="1:5" x14ac:dyDescent="0.25">
      <c r="A310" s="326" t="s">
        <v>1599</v>
      </c>
      <c r="B310" s="328"/>
      <c r="C310" s="329"/>
      <c r="D310" s="332" t="s">
        <v>56</v>
      </c>
      <c r="E310" s="297" t="s">
        <v>1453</v>
      </c>
    </row>
    <row r="311" spans="1:5" x14ac:dyDescent="0.25">
      <c r="A311" s="327"/>
      <c r="B311" s="330"/>
      <c r="C311" s="331"/>
      <c r="D311" s="333"/>
      <c r="E311" s="298" t="s">
        <v>1454</v>
      </c>
    </row>
    <row r="312" spans="1:5" x14ac:dyDescent="0.25">
      <c r="A312" s="334" t="s">
        <v>1529</v>
      </c>
      <c r="B312" s="336"/>
      <c r="C312" s="337"/>
      <c r="D312" s="340" t="s">
        <v>56</v>
      </c>
      <c r="E312" s="295" t="s">
        <v>1453</v>
      </c>
    </row>
    <row r="313" spans="1:5" x14ac:dyDescent="0.25">
      <c r="A313" s="335"/>
      <c r="B313" s="338"/>
      <c r="C313" s="339"/>
      <c r="D313" s="341"/>
      <c r="E313" s="296" t="s">
        <v>1454</v>
      </c>
    </row>
    <row r="314" spans="1:5" x14ac:dyDescent="0.25">
      <c r="A314" s="326" t="s">
        <v>1539</v>
      </c>
      <c r="B314" s="328"/>
      <c r="C314" s="329"/>
      <c r="D314" s="332" t="s">
        <v>56</v>
      </c>
      <c r="E314" s="297" t="s">
        <v>1453</v>
      </c>
    </row>
    <row r="315" spans="1:5" x14ac:dyDescent="0.25">
      <c r="A315" s="327"/>
      <c r="B315" s="330"/>
      <c r="C315" s="331"/>
      <c r="D315" s="333"/>
      <c r="E315" s="298" t="s">
        <v>1454</v>
      </c>
    </row>
    <row r="316" spans="1:5" x14ac:dyDescent="0.25">
      <c r="A316" s="334" t="s">
        <v>1560</v>
      </c>
      <c r="B316" s="336"/>
      <c r="C316" s="337"/>
      <c r="D316" s="340" t="s">
        <v>56</v>
      </c>
      <c r="E316" s="295" t="s">
        <v>1453</v>
      </c>
    </row>
    <row r="317" spans="1:5" x14ac:dyDescent="0.25">
      <c r="A317" s="335"/>
      <c r="B317" s="338"/>
      <c r="C317" s="339"/>
      <c r="D317" s="341"/>
      <c r="E317" s="296" t="s">
        <v>1454</v>
      </c>
    </row>
    <row r="318" spans="1:5" x14ac:dyDescent="0.25">
      <c r="A318" s="326" t="s">
        <v>1579</v>
      </c>
      <c r="B318" s="328"/>
      <c r="C318" s="329"/>
      <c r="D318" s="332" t="s">
        <v>56</v>
      </c>
      <c r="E318" s="297" t="s">
        <v>1453</v>
      </c>
    </row>
    <row r="319" spans="1:5" x14ac:dyDescent="0.25">
      <c r="A319" s="327"/>
      <c r="B319" s="330"/>
      <c r="C319" s="331"/>
      <c r="D319" s="333"/>
      <c r="E319" s="298" t="s">
        <v>1454</v>
      </c>
    </row>
    <row r="320" spans="1:5" x14ac:dyDescent="0.25">
      <c r="A320" s="334" t="s">
        <v>1589</v>
      </c>
      <c r="B320" s="336"/>
      <c r="C320" s="337"/>
      <c r="D320" s="340" t="s">
        <v>56</v>
      </c>
      <c r="E320" s="295" t="s">
        <v>1453</v>
      </c>
    </row>
    <row r="321" spans="1:5" x14ac:dyDescent="0.25">
      <c r="A321" s="335"/>
      <c r="B321" s="338"/>
      <c r="C321" s="339"/>
      <c r="D321" s="341"/>
      <c r="E321" s="296" t="s">
        <v>1454</v>
      </c>
    </row>
    <row r="322" spans="1:5" x14ac:dyDescent="0.25">
      <c r="A322" s="326" t="s">
        <v>1514</v>
      </c>
      <c r="B322" s="328"/>
      <c r="C322" s="329"/>
      <c r="D322" s="332" t="s">
        <v>56</v>
      </c>
      <c r="E322" s="297" t="s">
        <v>1453</v>
      </c>
    </row>
    <row r="323" spans="1:5" x14ac:dyDescent="0.25">
      <c r="A323" s="327"/>
      <c r="B323" s="330"/>
      <c r="C323" s="331"/>
      <c r="D323" s="333"/>
      <c r="E323" s="298" t="s">
        <v>1454</v>
      </c>
    </row>
    <row r="324" spans="1:5" x14ac:dyDescent="0.25">
      <c r="A324" s="334" t="s">
        <v>1605</v>
      </c>
      <c r="B324" s="336" t="s">
        <v>1514</v>
      </c>
      <c r="C324" s="337"/>
      <c r="D324" s="340" t="s">
        <v>56</v>
      </c>
      <c r="E324" s="295" t="s">
        <v>1453</v>
      </c>
    </row>
    <row r="325" spans="1:5" x14ac:dyDescent="0.25">
      <c r="A325" s="335"/>
      <c r="B325" s="338"/>
      <c r="C325" s="339"/>
      <c r="D325" s="341"/>
      <c r="E325" s="296" t="s">
        <v>1454</v>
      </c>
    </row>
    <row r="326" spans="1:5" x14ac:dyDescent="0.25">
      <c r="A326" s="326" t="s">
        <v>1606</v>
      </c>
      <c r="B326" s="328" t="s">
        <v>1452</v>
      </c>
      <c r="C326" s="329"/>
      <c r="D326" s="332" t="s">
        <v>56</v>
      </c>
      <c r="E326" s="297" t="s">
        <v>1453</v>
      </c>
    </row>
    <row r="327" spans="1:5" x14ac:dyDescent="0.25">
      <c r="A327" s="327"/>
      <c r="B327" s="330"/>
      <c r="C327" s="331"/>
      <c r="D327" s="333"/>
      <c r="E327" s="298" t="s">
        <v>1454</v>
      </c>
    </row>
    <row r="328" spans="1:5" x14ac:dyDescent="0.25">
      <c r="A328" s="334" t="s">
        <v>1607</v>
      </c>
      <c r="B328" s="336" t="s">
        <v>1506</v>
      </c>
      <c r="C328" s="337"/>
      <c r="D328" s="340" t="s">
        <v>56</v>
      </c>
      <c r="E328" s="295" t="s">
        <v>1453</v>
      </c>
    </row>
    <row r="329" spans="1:5" x14ac:dyDescent="0.25">
      <c r="A329" s="335"/>
      <c r="B329" s="338"/>
      <c r="C329" s="339"/>
      <c r="D329" s="341"/>
      <c r="E329" s="296" t="s">
        <v>1454</v>
      </c>
    </row>
    <row r="330" spans="1:5" x14ac:dyDescent="0.25">
      <c r="A330" s="326" t="s">
        <v>1608</v>
      </c>
      <c r="B330" s="328" t="s">
        <v>1539</v>
      </c>
      <c r="C330" s="329"/>
      <c r="D330" s="332" t="s">
        <v>56</v>
      </c>
      <c r="E330" s="297" t="s">
        <v>1453</v>
      </c>
    </row>
    <row r="331" spans="1:5" x14ac:dyDescent="0.25">
      <c r="A331" s="327"/>
      <c r="B331" s="330"/>
      <c r="C331" s="331"/>
      <c r="D331" s="333"/>
      <c r="E331" s="298" t="s">
        <v>1454</v>
      </c>
    </row>
    <row r="332" spans="1:5" x14ac:dyDescent="0.25">
      <c r="A332" s="334" t="s">
        <v>1609</v>
      </c>
      <c r="B332" s="336" t="s">
        <v>1539</v>
      </c>
      <c r="C332" s="337"/>
      <c r="D332" s="340" t="s">
        <v>56</v>
      </c>
      <c r="E332" s="295" t="s">
        <v>1453</v>
      </c>
    </row>
    <row r="333" spans="1:5" x14ac:dyDescent="0.25">
      <c r="A333" s="335"/>
      <c r="B333" s="338"/>
      <c r="C333" s="339"/>
      <c r="D333" s="341"/>
      <c r="E333" s="296" t="s">
        <v>1454</v>
      </c>
    </row>
    <row r="334" spans="1:5" x14ac:dyDescent="0.25">
      <c r="A334" s="326" t="s">
        <v>1610</v>
      </c>
      <c r="B334" s="328" t="s">
        <v>1554</v>
      </c>
      <c r="C334" s="329"/>
      <c r="D334" s="332" t="s">
        <v>56</v>
      </c>
      <c r="E334" s="297" t="s">
        <v>1453</v>
      </c>
    </row>
    <row r="335" spans="1:5" x14ac:dyDescent="0.25">
      <c r="A335" s="327"/>
      <c r="B335" s="330"/>
      <c r="C335" s="331"/>
      <c r="D335" s="333"/>
      <c r="E335" s="298" t="s">
        <v>1454</v>
      </c>
    </row>
    <row r="336" spans="1:5" x14ac:dyDescent="0.25">
      <c r="A336" s="334" t="s">
        <v>1611</v>
      </c>
      <c r="B336" s="336" t="s">
        <v>1452</v>
      </c>
      <c r="C336" s="337"/>
      <c r="D336" s="340" t="s">
        <v>56</v>
      </c>
      <c r="E336" s="295" t="s">
        <v>1453</v>
      </c>
    </row>
    <row r="337" spans="1:5" x14ac:dyDescent="0.25">
      <c r="A337" s="335"/>
      <c r="B337" s="338"/>
      <c r="C337" s="339"/>
      <c r="D337" s="341"/>
      <c r="E337" s="296" t="s">
        <v>1454</v>
      </c>
    </row>
    <row r="338" spans="1:5" x14ac:dyDescent="0.25">
      <c r="A338" s="326" t="s">
        <v>1612</v>
      </c>
      <c r="B338" s="328" t="s">
        <v>1529</v>
      </c>
      <c r="C338" s="329"/>
      <c r="D338" s="332" t="s">
        <v>56</v>
      </c>
      <c r="E338" s="297" t="s">
        <v>1453</v>
      </c>
    </row>
    <row r="339" spans="1:5" x14ac:dyDescent="0.25">
      <c r="A339" s="327"/>
      <c r="B339" s="330"/>
      <c r="C339" s="331"/>
      <c r="D339" s="333"/>
      <c r="E339" s="298" t="s">
        <v>1454</v>
      </c>
    </row>
    <row r="340" spans="1:5" x14ac:dyDescent="0.25">
      <c r="A340" s="334" t="s">
        <v>1613</v>
      </c>
      <c r="B340" s="336" t="s">
        <v>1589</v>
      </c>
      <c r="C340" s="337"/>
      <c r="D340" s="340" t="s">
        <v>56</v>
      </c>
      <c r="E340" s="295" t="s">
        <v>1453</v>
      </c>
    </row>
    <row r="341" spans="1:5" x14ac:dyDescent="0.25">
      <c r="A341" s="335"/>
      <c r="B341" s="338"/>
      <c r="C341" s="339"/>
      <c r="D341" s="341"/>
      <c r="E341" s="296" t="s">
        <v>1454</v>
      </c>
    </row>
    <row r="342" spans="1:5" x14ac:dyDescent="0.25">
      <c r="A342" s="326" t="s">
        <v>1614</v>
      </c>
      <c r="B342" s="328" t="s">
        <v>1539</v>
      </c>
      <c r="C342" s="329"/>
      <c r="D342" s="332" t="s">
        <v>56</v>
      </c>
      <c r="E342" s="297" t="s">
        <v>1453</v>
      </c>
    </row>
    <row r="343" spans="1:5" x14ac:dyDescent="0.25">
      <c r="A343" s="327"/>
      <c r="B343" s="330"/>
      <c r="C343" s="331"/>
      <c r="D343" s="333"/>
      <c r="E343" s="298" t="s">
        <v>1454</v>
      </c>
    </row>
    <row r="344" spans="1:5" x14ac:dyDescent="0.25">
      <c r="A344" s="334" t="s">
        <v>1554</v>
      </c>
      <c r="B344" s="336"/>
      <c r="C344" s="337"/>
      <c r="D344" s="340" t="s">
        <v>56</v>
      </c>
      <c r="E344" s="295" t="s">
        <v>1453</v>
      </c>
    </row>
    <row r="345" spans="1:5" x14ac:dyDescent="0.25">
      <c r="A345" s="335"/>
      <c r="B345" s="338"/>
      <c r="C345" s="339"/>
      <c r="D345" s="341"/>
      <c r="E345" s="296" t="s">
        <v>1454</v>
      </c>
    </row>
    <row r="346" spans="1:5" x14ac:dyDescent="0.25">
      <c r="A346" s="293" t="s">
        <v>1615</v>
      </c>
      <c r="B346" s="315"/>
      <c r="C346" s="316"/>
      <c r="D346" s="283" t="s">
        <v>57</v>
      </c>
      <c r="E346" s="294"/>
    </row>
    <row r="347" spans="1:5" x14ac:dyDescent="0.25">
      <c r="A347" s="291" t="s">
        <v>1616</v>
      </c>
      <c r="B347" s="317"/>
      <c r="C347" s="318"/>
      <c r="D347" s="282" t="s">
        <v>57</v>
      </c>
      <c r="E347" s="292"/>
    </row>
    <row r="348" spans="1:5" x14ac:dyDescent="0.25">
      <c r="A348" s="293" t="s">
        <v>1617</v>
      </c>
      <c r="B348" s="315"/>
      <c r="C348" s="316"/>
      <c r="D348" s="283" t="s">
        <v>57</v>
      </c>
      <c r="E348" s="294"/>
    </row>
    <row r="349" spans="1:5" x14ac:dyDescent="0.25">
      <c r="A349" s="291" t="s">
        <v>1618</v>
      </c>
      <c r="B349" s="317"/>
      <c r="C349" s="318"/>
      <c r="D349" s="282" t="s">
        <v>57</v>
      </c>
      <c r="E349" s="292"/>
    </row>
    <row r="350" spans="1:5" x14ac:dyDescent="0.25">
      <c r="A350" s="326" t="s">
        <v>1619</v>
      </c>
      <c r="B350" s="328"/>
      <c r="C350" s="329"/>
      <c r="D350" s="332" t="s">
        <v>57</v>
      </c>
      <c r="E350" s="297" t="s">
        <v>1453</v>
      </c>
    </row>
    <row r="351" spans="1:5" x14ac:dyDescent="0.25">
      <c r="A351" s="327"/>
      <c r="B351" s="330"/>
      <c r="C351" s="331"/>
      <c r="D351" s="333"/>
      <c r="E351" s="298" t="s">
        <v>1454</v>
      </c>
    </row>
    <row r="352" spans="1:5" x14ac:dyDescent="0.25">
      <c r="A352" s="291" t="s">
        <v>1620</v>
      </c>
      <c r="B352" s="317"/>
      <c r="C352" s="318"/>
      <c r="D352" s="282" t="s">
        <v>57</v>
      </c>
      <c r="E352" s="292"/>
    </row>
    <row r="353" spans="1:5" x14ac:dyDescent="0.25">
      <c r="A353" s="326" t="s">
        <v>1621</v>
      </c>
      <c r="B353" s="328"/>
      <c r="C353" s="329"/>
      <c r="D353" s="332" t="s">
        <v>57</v>
      </c>
      <c r="E353" s="297" t="s">
        <v>1453</v>
      </c>
    </row>
    <row r="354" spans="1:5" x14ac:dyDescent="0.25">
      <c r="A354" s="327"/>
      <c r="B354" s="330"/>
      <c r="C354" s="331"/>
      <c r="D354" s="333"/>
      <c r="E354" s="298" t="s">
        <v>1454</v>
      </c>
    </row>
    <row r="355" spans="1:5" x14ac:dyDescent="0.25">
      <c r="A355" s="334" t="s">
        <v>1622</v>
      </c>
      <c r="B355" s="336"/>
      <c r="C355" s="337"/>
      <c r="D355" s="340" t="s">
        <v>57</v>
      </c>
      <c r="E355" s="295" t="s">
        <v>1453</v>
      </c>
    </row>
    <row r="356" spans="1:5" x14ac:dyDescent="0.25">
      <c r="A356" s="335"/>
      <c r="B356" s="338"/>
      <c r="C356" s="339"/>
      <c r="D356" s="341"/>
      <c r="E356" s="296" t="s">
        <v>1454</v>
      </c>
    </row>
    <row r="357" spans="1:5" x14ac:dyDescent="0.25">
      <c r="A357" s="326" t="s">
        <v>1623</v>
      </c>
      <c r="B357" s="328" t="s">
        <v>1624</v>
      </c>
      <c r="C357" s="329"/>
      <c r="D357" s="332" t="s">
        <v>57</v>
      </c>
      <c r="E357" s="297" t="s">
        <v>1453</v>
      </c>
    </row>
    <row r="358" spans="1:5" x14ac:dyDescent="0.25">
      <c r="A358" s="327"/>
      <c r="B358" s="330"/>
      <c r="C358" s="331"/>
      <c r="D358" s="333"/>
      <c r="E358" s="298" t="s">
        <v>1454</v>
      </c>
    </row>
    <row r="359" spans="1:5" x14ac:dyDescent="0.25">
      <c r="A359" s="334" t="s">
        <v>1625</v>
      </c>
      <c r="B359" s="336" t="s">
        <v>1624</v>
      </c>
      <c r="C359" s="337"/>
      <c r="D359" s="340" t="s">
        <v>57</v>
      </c>
      <c r="E359" s="295" t="s">
        <v>1453</v>
      </c>
    </row>
    <row r="360" spans="1:5" x14ac:dyDescent="0.25">
      <c r="A360" s="335"/>
      <c r="B360" s="338"/>
      <c r="C360" s="339"/>
      <c r="D360" s="341"/>
      <c r="E360" s="296" t="s">
        <v>1454</v>
      </c>
    </row>
    <row r="361" spans="1:5" x14ac:dyDescent="0.25">
      <c r="A361" s="326" t="s">
        <v>1626</v>
      </c>
      <c r="B361" s="328" t="s">
        <v>1624</v>
      </c>
      <c r="C361" s="329"/>
      <c r="D361" s="332" t="s">
        <v>57</v>
      </c>
      <c r="E361" s="297" t="s">
        <v>1453</v>
      </c>
    </row>
    <row r="362" spans="1:5" x14ac:dyDescent="0.25">
      <c r="A362" s="327"/>
      <c r="B362" s="330"/>
      <c r="C362" s="331"/>
      <c r="D362" s="333"/>
      <c r="E362" s="298" t="s">
        <v>1454</v>
      </c>
    </row>
    <row r="363" spans="1:5" x14ac:dyDescent="0.25">
      <c r="A363" s="334" t="s">
        <v>1627</v>
      </c>
      <c r="B363" s="336" t="s">
        <v>1624</v>
      </c>
      <c r="C363" s="337"/>
      <c r="D363" s="340" t="s">
        <v>57</v>
      </c>
      <c r="E363" s="295" t="s">
        <v>1453</v>
      </c>
    </row>
    <row r="364" spans="1:5" x14ac:dyDescent="0.25">
      <c r="A364" s="335"/>
      <c r="B364" s="338"/>
      <c r="C364" s="339"/>
      <c r="D364" s="341"/>
      <c r="E364" s="296" t="s">
        <v>1454</v>
      </c>
    </row>
    <row r="365" spans="1:5" x14ac:dyDescent="0.25">
      <c r="A365" s="326" t="s">
        <v>1628</v>
      </c>
      <c r="B365" s="328" t="s">
        <v>1624</v>
      </c>
      <c r="C365" s="329"/>
      <c r="D365" s="332" t="s">
        <v>57</v>
      </c>
      <c r="E365" s="297" t="s">
        <v>1453</v>
      </c>
    </row>
    <row r="366" spans="1:5" x14ac:dyDescent="0.25">
      <c r="A366" s="327"/>
      <c r="B366" s="330"/>
      <c r="C366" s="331"/>
      <c r="D366" s="333"/>
      <c r="E366" s="298" t="s">
        <v>1454</v>
      </c>
    </row>
    <row r="367" spans="1:5" x14ac:dyDescent="0.25">
      <c r="A367" s="334" t="s">
        <v>1629</v>
      </c>
      <c r="B367" s="336" t="s">
        <v>1624</v>
      </c>
      <c r="C367" s="337"/>
      <c r="D367" s="340" t="s">
        <v>57</v>
      </c>
      <c r="E367" s="295" t="s">
        <v>1453</v>
      </c>
    </row>
    <row r="368" spans="1:5" x14ac:dyDescent="0.25">
      <c r="A368" s="335"/>
      <c r="B368" s="338"/>
      <c r="C368" s="339"/>
      <c r="D368" s="341"/>
      <c r="E368" s="296" t="s">
        <v>1454</v>
      </c>
    </row>
    <row r="369" spans="1:5" x14ac:dyDescent="0.25">
      <c r="A369" s="326" t="s">
        <v>1630</v>
      </c>
      <c r="B369" s="328" t="s">
        <v>1624</v>
      </c>
      <c r="C369" s="329"/>
      <c r="D369" s="332" t="s">
        <v>57</v>
      </c>
      <c r="E369" s="297" t="s">
        <v>1453</v>
      </c>
    </row>
    <row r="370" spans="1:5" x14ac:dyDescent="0.25">
      <c r="A370" s="327"/>
      <c r="B370" s="330"/>
      <c r="C370" s="331"/>
      <c r="D370" s="333"/>
      <c r="E370" s="298" t="s">
        <v>1454</v>
      </c>
    </row>
    <row r="371" spans="1:5" x14ac:dyDescent="0.25">
      <c r="A371" s="334" t="s">
        <v>1631</v>
      </c>
      <c r="B371" s="336" t="s">
        <v>1624</v>
      </c>
      <c r="C371" s="337"/>
      <c r="D371" s="340" t="s">
        <v>57</v>
      </c>
      <c r="E371" s="295" t="s">
        <v>1453</v>
      </c>
    </row>
    <row r="372" spans="1:5" x14ac:dyDescent="0.25">
      <c r="A372" s="335"/>
      <c r="B372" s="338"/>
      <c r="C372" s="339"/>
      <c r="D372" s="341"/>
      <c r="E372" s="296" t="s">
        <v>1454</v>
      </c>
    </row>
    <row r="373" spans="1:5" x14ac:dyDescent="0.25">
      <c r="A373" s="326" t="s">
        <v>1632</v>
      </c>
      <c r="B373" s="328" t="s">
        <v>1624</v>
      </c>
      <c r="C373" s="329"/>
      <c r="D373" s="332" t="s">
        <v>57</v>
      </c>
      <c r="E373" s="297" t="s">
        <v>1453</v>
      </c>
    </row>
    <row r="374" spans="1:5" x14ac:dyDescent="0.25">
      <c r="A374" s="327"/>
      <c r="B374" s="330"/>
      <c r="C374" s="331"/>
      <c r="D374" s="333"/>
      <c r="E374" s="298" t="s">
        <v>1454</v>
      </c>
    </row>
    <row r="375" spans="1:5" x14ac:dyDescent="0.25">
      <c r="A375" s="334" t="s">
        <v>1633</v>
      </c>
      <c r="B375" s="336" t="s">
        <v>1624</v>
      </c>
      <c r="C375" s="337"/>
      <c r="D375" s="340" t="s">
        <v>57</v>
      </c>
      <c r="E375" s="295" t="s">
        <v>1453</v>
      </c>
    </row>
    <row r="376" spans="1:5" x14ac:dyDescent="0.25">
      <c r="A376" s="335"/>
      <c r="B376" s="338"/>
      <c r="C376" s="339"/>
      <c r="D376" s="341"/>
      <c r="E376" s="296" t="s">
        <v>1454</v>
      </c>
    </row>
    <row r="377" spans="1:5" x14ac:dyDescent="0.25">
      <c r="A377" s="326" t="s">
        <v>1634</v>
      </c>
      <c r="B377" s="328" t="s">
        <v>1624</v>
      </c>
      <c r="C377" s="329"/>
      <c r="D377" s="332" t="s">
        <v>57</v>
      </c>
      <c r="E377" s="297" t="s">
        <v>1453</v>
      </c>
    </row>
    <row r="378" spans="1:5" x14ac:dyDescent="0.25">
      <c r="A378" s="327"/>
      <c r="B378" s="330"/>
      <c r="C378" s="331"/>
      <c r="D378" s="333"/>
      <c r="E378" s="298" t="s">
        <v>1454</v>
      </c>
    </row>
    <row r="379" spans="1:5" x14ac:dyDescent="0.25">
      <c r="A379" s="334" t="s">
        <v>1635</v>
      </c>
      <c r="B379" s="336" t="s">
        <v>1624</v>
      </c>
      <c r="C379" s="337"/>
      <c r="D379" s="340" t="s">
        <v>57</v>
      </c>
      <c r="E379" s="295" t="s">
        <v>1453</v>
      </c>
    </row>
    <row r="380" spans="1:5" x14ac:dyDescent="0.25">
      <c r="A380" s="335"/>
      <c r="B380" s="338"/>
      <c r="C380" s="339"/>
      <c r="D380" s="341"/>
      <c r="E380" s="296" t="s">
        <v>1454</v>
      </c>
    </row>
    <row r="381" spans="1:5" x14ac:dyDescent="0.25">
      <c r="A381" s="326" t="s">
        <v>1636</v>
      </c>
      <c r="B381" s="328" t="s">
        <v>1624</v>
      </c>
      <c r="C381" s="329"/>
      <c r="D381" s="332" t="s">
        <v>57</v>
      </c>
      <c r="E381" s="297" t="s">
        <v>1453</v>
      </c>
    </row>
    <row r="382" spans="1:5" x14ac:dyDescent="0.25">
      <c r="A382" s="327"/>
      <c r="B382" s="330"/>
      <c r="C382" s="331"/>
      <c r="D382" s="333"/>
      <c r="E382" s="298" t="s">
        <v>1454</v>
      </c>
    </row>
    <row r="383" spans="1:5" x14ac:dyDescent="0.25">
      <c r="A383" s="334" t="s">
        <v>1637</v>
      </c>
      <c r="B383" s="336" t="s">
        <v>1638</v>
      </c>
      <c r="C383" s="337"/>
      <c r="D383" s="340" t="s">
        <v>57</v>
      </c>
      <c r="E383" s="295" t="s">
        <v>1453</v>
      </c>
    </row>
    <row r="384" spans="1:5" x14ac:dyDescent="0.25">
      <c r="A384" s="335"/>
      <c r="B384" s="338"/>
      <c r="C384" s="339"/>
      <c r="D384" s="341"/>
      <c r="E384" s="296" t="s">
        <v>1454</v>
      </c>
    </row>
    <row r="385" spans="1:5" x14ac:dyDescent="0.25">
      <c r="A385" s="326" t="s">
        <v>1639</v>
      </c>
      <c r="B385" s="328" t="s">
        <v>1638</v>
      </c>
      <c r="C385" s="329"/>
      <c r="D385" s="332" t="s">
        <v>57</v>
      </c>
      <c r="E385" s="297" t="s">
        <v>1453</v>
      </c>
    </row>
    <row r="386" spans="1:5" x14ac:dyDescent="0.25">
      <c r="A386" s="327"/>
      <c r="B386" s="330"/>
      <c r="C386" s="331"/>
      <c r="D386" s="333"/>
      <c r="E386" s="298" t="s">
        <v>1454</v>
      </c>
    </row>
    <row r="387" spans="1:5" x14ac:dyDescent="0.25">
      <c r="A387" s="334" t="s">
        <v>1640</v>
      </c>
      <c r="B387" s="336" t="s">
        <v>1638</v>
      </c>
      <c r="C387" s="337"/>
      <c r="D387" s="340" t="s">
        <v>57</v>
      </c>
      <c r="E387" s="295" t="s">
        <v>1453</v>
      </c>
    </row>
    <row r="388" spans="1:5" x14ac:dyDescent="0.25">
      <c r="A388" s="335"/>
      <c r="B388" s="338"/>
      <c r="C388" s="339"/>
      <c r="D388" s="341"/>
      <c r="E388" s="296" t="s">
        <v>1454</v>
      </c>
    </row>
    <row r="389" spans="1:5" x14ac:dyDescent="0.25">
      <c r="A389" s="326" t="s">
        <v>1641</v>
      </c>
      <c r="B389" s="328" t="s">
        <v>1638</v>
      </c>
      <c r="C389" s="329"/>
      <c r="D389" s="332" t="s">
        <v>57</v>
      </c>
      <c r="E389" s="297" t="s">
        <v>1453</v>
      </c>
    </row>
    <row r="390" spans="1:5" x14ac:dyDescent="0.25">
      <c r="A390" s="327"/>
      <c r="B390" s="330"/>
      <c r="C390" s="331"/>
      <c r="D390" s="333"/>
      <c r="E390" s="298" t="s">
        <v>1454</v>
      </c>
    </row>
    <row r="391" spans="1:5" x14ac:dyDescent="0.25">
      <c r="A391" s="334" t="s">
        <v>1642</v>
      </c>
      <c r="B391" s="336" t="s">
        <v>1638</v>
      </c>
      <c r="C391" s="337"/>
      <c r="D391" s="340" t="s">
        <v>57</v>
      </c>
      <c r="E391" s="295" t="s">
        <v>1453</v>
      </c>
    </row>
    <row r="392" spans="1:5" x14ac:dyDescent="0.25">
      <c r="A392" s="335"/>
      <c r="B392" s="338"/>
      <c r="C392" s="339"/>
      <c r="D392" s="341"/>
      <c r="E392" s="296" t="s">
        <v>1454</v>
      </c>
    </row>
    <row r="393" spans="1:5" x14ac:dyDescent="0.25">
      <c r="A393" s="326" t="s">
        <v>1643</v>
      </c>
      <c r="B393" s="328" t="s">
        <v>1644</v>
      </c>
      <c r="C393" s="329"/>
      <c r="D393" s="332" t="s">
        <v>57</v>
      </c>
      <c r="E393" s="297" t="s">
        <v>1453</v>
      </c>
    </row>
    <row r="394" spans="1:5" x14ac:dyDescent="0.25">
      <c r="A394" s="327"/>
      <c r="B394" s="330"/>
      <c r="C394" s="331"/>
      <c r="D394" s="333"/>
      <c r="E394" s="298" t="s">
        <v>1454</v>
      </c>
    </row>
    <row r="395" spans="1:5" x14ac:dyDescent="0.25">
      <c r="A395" s="334" t="s">
        <v>1645</v>
      </c>
      <c r="B395" s="336" t="s">
        <v>1646</v>
      </c>
      <c r="C395" s="337"/>
      <c r="D395" s="340" t="s">
        <v>57</v>
      </c>
      <c r="E395" s="295" t="s">
        <v>1453</v>
      </c>
    </row>
    <row r="396" spans="1:5" x14ac:dyDescent="0.25">
      <c r="A396" s="335"/>
      <c r="B396" s="338"/>
      <c r="C396" s="339"/>
      <c r="D396" s="341"/>
      <c r="E396" s="296" t="s">
        <v>1454</v>
      </c>
    </row>
    <row r="397" spans="1:5" x14ac:dyDescent="0.25">
      <c r="A397" s="326" t="s">
        <v>1647</v>
      </c>
      <c r="B397" s="328" t="s">
        <v>1644</v>
      </c>
      <c r="C397" s="329"/>
      <c r="D397" s="332" t="s">
        <v>57</v>
      </c>
      <c r="E397" s="297" t="s">
        <v>1453</v>
      </c>
    </row>
    <row r="398" spans="1:5" x14ac:dyDescent="0.25">
      <c r="A398" s="327"/>
      <c r="B398" s="330"/>
      <c r="C398" s="331"/>
      <c r="D398" s="333"/>
      <c r="E398" s="298" t="s">
        <v>1454</v>
      </c>
    </row>
    <row r="399" spans="1:5" x14ac:dyDescent="0.25">
      <c r="A399" s="334" t="s">
        <v>1648</v>
      </c>
      <c r="B399" s="336" t="s">
        <v>1644</v>
      </c>
      <c r="C399" s="337"/>
      <c r="D399" s="340" t="s">
        <v>57</v>
      </c>
      <c r="E399" s="295" t="s">
        <v>1453</v>
      </c>
    </row>
    <row r="400" spans="1:5" x14ac:dyDescent="0.25">
      <c r="A400" s="335"/>
      <c r="B400" s="338"/>
      <c r="C400" s="339"/>
      <c r="D400" s="341"/>
      <c r="E400" s="296" t="s">
        <v>1454</v>
      </c>
    </row>
    <row r="401" spans="1:5" x14ac:dyDescent="0.25">
      <c r="A401" s="326" t="s">
        <v>1649</v>
      </c>
      <c r="B401" s="328" t="s">
        <v>1644</v>
      </c>
      <c r="C401" s="329"/>
      <c r="D401" s="332" t="s">
        <v>57</v>
      </c>
      <c r="E401" s="297" t="s">
        <v>1453</v>
      </c>
    </row>
    <row r="402" spans="1:5" x14ac:dyDescent="0.25">
      <c r="A402" s="327"/>
      <c r="B402" s="330"/>
      <c r="C402" s="331"/>
      <c r="D402" s="333"/>
      <c r="E402" s="298" t="s">
        <v>1454</v>
      </c>
    </row>
    <row r="403" spans="1:5" x14ac:dyDescent="0.25">
      <c r="A403" s="334" t="s">
        <v>1650</v>
      </c>
      <c r="B403" s="336" t="s">
        <v>1644</v>
      </c>
      <c r="C403" s="337"/>
      <c r="D403" s="340" t="s">
        <v>57</v>
      </c>
      <c r="E403" s="295" t="s">
        <v>1453</v>
      </c>
    </row>
    <row r="404" spans="1:5" x14ac:dyDescent="0.25">
      <c r="A404" s="335"/>
      <c r="B404" s="338"/>
      <c r="C404" s="339"/>
      <c r="D404" s="341"/>
      <c r="E404" s="296" t="s">
        <v>1454</v>
      </c>
    </row>
    <row r="405" spans="1:5" x14ac:dyDescent="0.25">
      <c r="A405" s="326" t="s">
        <v>1651</v>
      </c>
      <c r="B405" s="328" t="s">
        <v>1644</v>
      </c>
      <c r="C405" s="329"/>
      <c r="D405" s="332" t="s">
        <v>57</v>
      </c>
      <c r="E405" s="297" t="s">
        <v>1453</v>
      </c>
    </row>
    <row r="406" spans="1:5" x14ac:dyDescent="0.25">
      <c r="A406" s="327"/>
      <c r="B406" s="330"/>
      <c r="C406" s="331"/>
      <c r="D406" s="333"/>
      <c r="E406" s="298" t="s">
        <v>1454</v>
      </c>
    </row>
    <row r="407" spans="1:5" x14ac:dyDescent="0.25">
      <c r="A407" s="334" t="s">
        <v>1652</v>
      </c>
      <c r="B407" s="336" t="s">
        <v>1644</v>
      </c>
      <c r="C407" s="337"/>
      <c r="D407" s="340" t="s">
        <v>57</v>
      </c>
      <c r="E407" s="295" t="s">
        <v>1453</v>
      </c>
    </row>
    <row r="408" spans="1:5" x14ac:dyDescent="0.25">
      <c r="A408" s="335"/>
      <c r="B408" s="338"/>
      <c r="C408" s="339"/>
      <c r="D408" s="341"/>
      <c r="E408" s="296" t="s">
        <v>1454</v>
      </c>
    </row>
    <row r="409" spans="1:5" x14ac:dyDescent="0.25">
      <c r="A409" s="326" t="s">
        <v>1653</v>
      </c>
      <c r="B409" s="328" t="s">
        <v>1624</v>
      </c>
      <c r="C409" s="329"/>
      <c r="D409" s="332" t="s">
        <v>57</v>
      </c>
      <c r="E409" s="297" t="s">
        <v>1453</v>
      </c>
    </row>
    <row r="410" spans="1:5" x14ac:dyDescent="0.25">
      <c r="A410" s="327"/>
      <c r="B410" s="330"/>
      <c r="C410" s="331"/>
      <c r="D410" s="333"/>
      <c r="E410" s="298" t="s">
        <v>1454</v>
      </c>
    </row>
    <row r="411" spans="1:5" x14ac:dyDescent="0.25">
      <c r="A411" s="334" t="s">
        <v>1654</v>
      </c>
      <c r="B411" s="336" t="s">
        <v>1644</v>
      </c>
      <c r="C411" s="337"/>
      <c r="D411" s="340" t="s">
        <v>57</v>
      </c>
      <c r="E411" s="295" t="s">
        <v>1453</v>
      </c>
    </row>
    <row r="412" spans="1:5" x14ac:dyDescent="0.25">
      <c r="A412" s="335"/>
      <c r="B412" s="338"/>
      <c r="C412" s="339"/>
      <c r="D412" s="341"/>
      <c r="E412" s="296" t="s">
        <v>1454</v>
      </c>
    </row>
    <row r="413" spans="1:5" x14ac:dyDescent="0.25">
      <c r="A413" s="326" t="s">
        <v>1655</v>
      </c>
      <c r="B413" s="328" t="s">
        <v>1656</v>
      </c>
      <c r="C413" s="329"/>
      <c r="D413" s="332" t="s">
        <v>57</v>
      </c>
      <c r="E413" s="297" t="s">
        <v>1453</v>
      </c>
    </row>
    <row r="414" spans="1:5" x14ac:dyDescent="0.25">
      <c r="A414" s="327"/>
      <c r="B414" s="330"/>
      <c r="C414" s="331"/>
      <c r="D414" s="333"/>
      <c r="E414" s="298" t="s">
        <v>1454</v>
      </c>
    </row>
    <row r="415" spans="1:5" x14ac:dyDescent="0.25">
      <c r="A415" s="334" t="s">
        <v>1657</v>
      </c>
      <c r="B415" s="336" t="s">
        <v>1656</v>
      </c>
      <c r="C415" s="337"/>
      <c r="D415" s="340" t="s">
        <v>57</v>
      </c>
      <c r="E415" s="295" t="s">
        <v>1453</v>
      </c>
    </row>
    <row r="416" spans="1:5" x14ac:dyDescent="0.25">
      <c r="A416" s="335"/>
      <c r="B416" s="338"/>
      <c r="C416" s="339"/>
      <c r="D416" s="341"/>
      <c r="E416" s="296" t="s">
        <v>1454</v>
      </c>
    </row>
    <row r="417" spans="1:5" x14ac:dyDescent="0.25">
      <c r="A417" s="326" t="s">
        <v>1658</v>
      </c>
      <c r="B417" s="328" t="s">
        <v>1656</v>
      </c>
      <c r="C417" s="329"/>
      <c r="D417" s="332" t="s">
        <v>57</v>
      </c>
      <c r="E417" s="297" t="s">
        <v>1453</v>
      </c>
    </row>
    <row r="418" spans="1:5" x14ac:dyDescent="0.25">
      <c r="A418" s="327"/>
      <c r="B418" s="330"/>
      <c r="C418" s="331"/>
      <c r="D418" s="333"/>
      <c r="E418" s="298" t="s">
        <v>1454</v>
      </c>
    </row>
    <row r="419" spans="1:5" x14ac:dyDescent="0.25">
      <c r="A419" s="334" t="s">
        <v>1659</v>
      </c>
      <c r="B419" s="336" t="s">
        <v>1656</v>
      </c>
      <c r="C419" s="337"/>
      <c r="D419" s="340" t="s">
        <v>57</v>
      </c>
      <c r="E419" s="295" t="s">
        <v>1453</v>
      </c>
    </row>
    <row r="420" spans="1:5" x14ac:dyDescent="0.25">
      <c r="A420" s="335"/>
      <c r="B420" s="338"/>
      <c r="C420" s="339"/>
      <c r="D420" s="341"/>
      <c r="E420" s="296" t="s">
        <v>1454</v>
      </c>
    </row>
    <row r="421" spans="1:5" x14ac:dyDescent="0.25">
      <c r="A421" s="326" t="s">
        <v>1660</v>
      </c>
      <c r="B421" s="328" t="s">
        <v>1656</v>
      </c>
      <c r="C421" s="329"/>
      <c r="D421" s="332" t="s">
        <v>57</v>
      </c>
      <c r="E421" s="297" t="s">
        <v>1453</v>
      </c>
    </row>
    <row r="422" spans="1:5" x14ac:dyDescent="0.25">
      <c r="A422" s="327"/>
      <c r="B422" s="330"/>
      <c r="C422" s="331"/>
      <c r="D422" s="333"/>
      <c r="E422" s="298" t="s">
        <v>1454</v>
      </c>
    </row>
    <row r="423" spans="1:5" x14ac:dyDescent="0.25">
      <c r="A423" s="334" t="s">
        <v>1661</v>
      </c>
      <c r="B423" s="336" t="s">
        <v>1656</v>
      </c>
      <c r="C423" s="337"/>
      <c r="D423" s="340" t="s">
        <v>57</v>
      </c>
      <c r="E423" s="295" t="s">
        <v>1453</v>
      </c>
    </row>
    <row r="424" spans="1:5" x14ac:dyDescent="0.25">
      <c r="A424" s="335"/>
      <c r="B424" s="338"/>
      <c r="C424" s="339"/>
      <c r="D424" s="341"/>
      <c r="E424" s="296" t="s">
        <v>1454</v>
      </c>
    </row>
    <row r="425" spans="1:5" x14ac:dyDescent="0.25">
      <c r="A425" s="326" t="s">
        <v>1662</v>
      </c>
      <c r="B425" s="328" t="s">
        <v>1656</v>
      </c>
      <c r="C425" s="329"/>
      <c r="D425" s="332" t="s">
        <v>57</v>
      </c>
      <c r="E425" s="297" t="s">
        <v>1453</v>
      </c>
    </row>
    <row r="426" spans="1:5" x14ac:dyDescent="0.25">
      <c r="A426" s="327"/>
      <c r="B426" s="330"/>
      <c r="C426" s="331"/>
      <c r="D426" s="333"/>
      <c r="E426" s="298" t="s">
        <v>1454</v>
      </c>
    </row>
    <row r="427" spans="1:5" x14ac:dyDescent="0.25">
      <c r="A427" s="334" t="s">
        <v>1663</v>
      </c>
      <c r="B427" s="336" t="s">
        <v>1656</v>
      </c>
      <c r="C427" s="337"/>
      <c r="D427" s="340" t="s">
        <v>57</v>
      </c>
      <c r="E427" s="295" t="s">
        <v>1453</v>
      </c>
    </row>
    <row r="428" spans="1:5" x14ac:dyDescent="0.25">
      <c r="A428" s="335"/>
      <c r="B428" s="338"/>
      <c r="C428" s="339"/>
      <c r="D428" s="341"/>
      <c r="E428" s="296" t="s">
        <v>1454</v>
      </c>
    </row>
    <row r="429" spans="1:5" x14ac:dyDescent="0.25">
      <c r="A429" s="326" t="s">
        <v>1664</v>
      </c>
      <c r="B429" s="328" t="s">
        <v>1638</v>
      </c>
      <c r="C429" s="329"/>
      <c r="D429" s="332" t="s">
        <v>57</v>
      </c>
      <c r="E429" s="297" t="s">
        <v>1453</v>
      </c>
    </row>
    <row r="430" spans="1:5" x14ac:dyDescent="0.25">
      <c r="A430" s="327"/>
      <c r="B430" s="330"/>
      <c r="C430" s="331"/>
      <c r="D430" s="333"/>
      <c r="E430" s="298" t="s">
        <v>1454</v>
      </c>
    </row>
    <row r="431" spans="1:5" x14ac:dyDescent="0.25">
      <c r="A431" s="334" t="s">
        <v>1665</v>
      </c>
      <c r="B431" s="336" t="s">
        <v>1656</v>
      </c>
      <c r="C431" s="337"/>
      <c r="D431" s="340" t="s">
        <v>57</v>
      </c>
      <c r="E431" s="295" t="s">
        <v>1453</v>
      </c>
    </row>
    <row r="432" spans="1:5" x14ac:dyDescent="0.25">
      <c r="A432" s="335"/>
      <c r="B432" s="338"/>
      <c r="C432" s="339"/>
      <c r="D432" s="341"/>
      <c r="E432" s="296" t="s">
        <v>1454</v>
      </c>
    </row>
    <row r="433" spans="1:5" x14ac:dyDescent="0.25">
      <c r="A433" s="326" t="s">
        <v>1666</v>
      </c>
      <c r="B433" s="328" t="s">
        <v>1656</v>
      </c>
      <c r="C433" s="329"/>
      <c r="D433" s="332" t="s">
        <v>57</v>
      </c>
      <c r="E433" s="297" t="s">
        <v>1453</v>
      </c>
    </row>
    <row r="434" spans="1:5" x14ac:dyDescent="0.25">
      <c r="A434" s="327"/>
      <c r="B434" s="330"/>
      <c r="C434" s="331"/>
      <c r="D434" s="333"/>
      <c r="E434" s="298" t="s">
        <v>1454</v>
      </c>
    </row>
    <row r="435" spans="1:5" x14ac:dyDescent="0.25">
      <c r="A435" s="334" t="s">
        <v>1667</v>
      </c>
      <c r="B435" s="336" t="s">
        <v>1646</v>
      </c>
      <c r="C435" s="337"/>
      <c r="D435" s="340" t="s">
        <v>57</v>
      </c>
      <c r="E435" s="295" t="s">
        <v>1453</v>
      </c>
    </row>
    <row r="436" spans="1:5" x14ac:dyDescent="0.25">
      <c r="A436" s="335"/>
      <c r="B436" s="338"/>
      <c r="C436" s="339"/>
      <c r="D436" s="341"/>
      <c r="E436" s="296" t="s">
        <v>1454</v>
      </c>
    </row>
    <row r="437" spans="1:5" x14ac:dyDescent="0.25">
      <c r="A437" s="326" t="s">
        <v>1668</v>
      </c>
      <c r="B437" s="328" t="s">
        <v>1646</v>
      </c>
      <c r="C437" s="329"/>
      <c r="D437" s="332" t="s">
        <v>57</v>
      </c>
      <c r="E437" s="297" t="s">
        <v>1453</v>
      </c>
    </row>
    <row r="438" spans="1:5" x14ac:dyDescent="0.25">
      <c r="A438" s="327"/>
      <c r="B438" s="330"/>
      <c r="C438" s="331"/>
      <c r="D438" s="333"/>
      <c r="E438" s="298" t="s">
        <v>1454</v>
      </c>
    </row>
    <row r="439" spans="1:5" x14ac:dyDescent="0.25">
      <c r="A439" s="334" t="s">
        <v>1669</v>
      </c>
      <c r="B439" s="336" t="s">
        <v>1646</v>
      </c>
      <c r="C439" s="337"/>
      <c r="D439" s="340" t="s">
        <v>57</v>
      </c>
      <c r="E439" s="295" t="s">
        <v>1453</v>
      </c>
    </row>
    <row r="440" spans="1:5" x14ac:dyDescent="0.25">
      <c r="A440" s="335"/>
      <c r="B440" s="338"/>
      <c r="C440" s="339"/>
      <c r="D440" s="341"/>
      <c r="E440" s="296" t="s">
        <v>1454</v>
      </c>
    </row>
    <row r="441" spans="1:5" x14ac:dyDescent="0.25">
      <c r="A441" s="326" t="s">
        <v>1670</v>
      </c>
      <c r="B441" s="328" t="s">
        <v>1646</v>
      </c>
      <c r="C441" s="329"/>
      <c r="D441" s="332" t="s">
        <v>57</v>
      </c>
      <c r="E441" s="297" t="s">
        <v>1453</v>
      </c>
    </row>
    <row r="442" spans="1:5" x14ac:dyDescent="0.25">
      <c r="A442" s="327"/>
      <c r="B442" s="330"/>
      <c r="C442" s="331"/>
      <c r="D442" s="333"/>
      <c r="E442" s="298" t="s">
        <v>1454</v>
      </c>
    </row>
    <row r="443" spans="1:5" x14ac:dyDescent="0.25">
      <c r="A443" s="334" t="s">
        <v>1671</v>
      </c>
      <c r="B443" s="336" t="s">
        <v>1646</v>
      </c>
      <c r="C443" s="337"/>
      <c r="D443" s="340" t="s">
        <v>57</v>
      </c>
      <c r="E443" s="295" t="s">
        <v>1453</v>
      </c>
    </row>
    <row r="444" spans="1:5" x14ac:dyDescent="0.25">
      <c r="A444" s="335"/>
      <c r="B444" s="338"/>
      <c r="C444" s="339"/>
      <c r="D444" s="341"/>
      <c r="E444" s="296" t="s">
        <v>1454</v>
      </c>
    </row>
    <row r="445" spans="1:5" x14ac:dyDescent="0.25">
      <c r="A445" s="326" t="s">
        <v>1672</v>
      </c>
      <c r="B445" s="328" t="s">
        <v>1673</v>
      </c>
      <c r="C445" s="329"/>
      <c r="D445" s="332" t="s">
        <v>57</v>
      </c>
      <c r="E445" s="297" t="s">
        <v>1453</v>
      </c>
    </row>
    <row r="446" spans="1:5" x14ac:dyDescent="0.25">
      <c r="A446" s="327"/>
      <c r="B446" s="330"/>
      <c r="C446" s="331"/>
      <c r="D446" s="333"/>
      <c r="E446" s="298" t="s">
        <v>1454</v>
      </c>
    </row>
    <row r="447" spans="1:5" x14ac:dyDescent="0.25">
      <c r="A447" s="334" t="s">
        <v>1674</v>
      </c>
      <c r="B447" s="336" t="s">
        <v>1673</v>
      </c>
      <c r="C447" s="337"/>
      <c r="D447" s="340" t="s">
        <v>57</v>
      </c>
      <c r="E447" s="295" t="s">
        <v>1453</v>
      </c>
    </row>
    <row r="448" spans="1:5" x14ac:dyDescent="0.25">
      <c r="A448" s="335"/>
      <c r="B448" s="338"/>
      <c r="C448" s="339"/>
      <c r="D448" s="341"/>
      <c r="E448" s="296" t="s">
        <v>1454</v>
      </c>
    </row>
    <row r="449" spans="1:5" x14ac:dyDescent="0.25">
      <c r="A449" s="326" t="s">
        <v>1675</v>
      </c>
      <c r="B449" s="328" t="s">
        <v>1673</v>
      </c>
      <c r="C449" s="329"/>
      <c r="D449" s="332" t="s">
        <v>57</v>
      </c>
      <c r="E449" s="297" t="s">
        <v>1453</v>
      </c>
    </row>
    <row r="450" spans="1:5" x14ac:dyDescent="0.25">
      <c r="A450" s="327"/>
      <c r="B450" s="330"/>
      <c r="C450" s="331"/>
      <c r="D450" s="333"/>
      <c r="E450" s="298" t="s">
        <v>1454</v>
      </c>
    </row>
    <row r="451" spans="1:5" x14ac:dyDescent="0.25">
      <c r="A451" s="334" t="s">
        <v>1676</v>
      </c>
      <c r="B451" s="336" t="s">
        <v>1673</v>
      </c>
      <c r="C451" s="337"/>
      <c r="D451" s="340" t="s">
        <v>57</v>
      </c>
      <c r="E451" s="295" t="s">
        <v>1453</v>
      </c>
    </row>
    <row r="452" spans="1:5" x14ac:dyDescent="0.25">
      <c r="A452" s="335"/>
      <c r="B452" s="338"/>
      <c r="C452" s="339"/>
      <c r="D452" s="341"/>
      <c r="E452" s="296" t="s">
        <v>1454</v>
      </c>
    </row>
    <row r="453" spans="1:5" x14ac:dyDescent="0.25">
      <c r="A453" s="326" t="s">
        <v>1677</v>
      </c>
      <c r="B453" s="328" t="s">
        <v>1678</v>
      </c>
      <c r="C453" s="329"/>
      <c r="D453" s="332" t="s">
        <v>57</v>
      </c>
      <c r="E453" s="297" t="s">
        <v>1453</v>
      </c>
    </row>
    <row r="454" spans="1:5" x14ac:dyDescent="0.25">
      <c r="A454" s="327"/>
      <c r="B454" s="330"/>
      <c r="C454" s="331"/>
      <c r="D454" s="333"/>
      <c r="E454" s="298" t="s">
        <v>1454</v>
      </c>
    </row>
    <row r="455" spans="1:5" x14ac:dyDescent="0.25">
      <c r="A455" s="334" t="s">
        <v>1679</v>
      </c>
      <c r="B455" s="336" t="s">
        <v>1678</v>
      </c>
      <c r="C455" s="337"/>
      <c r="D455" s="340" t="s">
        <v>57</v>
      </c>
      <c r="E455" s="295" t="s">
        <v>1453</v>
      </c>
    </row>
    <row r="456" spans="1:5" x14ac:dyDescent="0.25">
      <c r="A456" s="335"/>
      <c r="B456" s="338"/>
      <c r="C456" s="339"/>
      <c r="D456" s="341"/>
      <c r="E456" s="296" t="s">
        <v>1454</v>
      </c>
    </row>
    <row r="457" spans="1:5" x14ac:dyDescent="0.25">
      <c r="A457" s="326" t="s">
        <v>1680</v>
      </c>
      <c r="B457" s="328" t="s">
        <v>1678</v>
      </c>
      <c r="C457" s="329"/>
      <c r="D457" s="332" t="s">
        <v>57</v>
      </c>
      <c r="E457" s="297" t="s">
        <v>1453</v>
      </c>
    </row>
    <row r="458" spans="1:5" x14ac:dyDescent="0.25">
      <c r="A458" s="327"/>
      <c r="B458" s="330"/>
      <c r="C458" s="331"/>
      <c r="D458" s="333"/>
      <c r="E458" s="298" t="s">
        <v>1454</v>
      </c>
    </row>
    <row r="459" spans="1:5" x14ac:dyDescent="0.25">
      <c r="A459" s="334" t="s">
        <v>1681</v>
      </c>
      <c r="B459" s="336" t="s">
        <v>1678</v>
      </c>
      <c r="C459" s="337"/>
      <c r="D459" s="340" t="s">
        <v>57</v>
      </c>
      <c r="E459" s="295" t="s">
        <v>1453</v>
      </c>
    </row>
    <row r="460" spans="1:5" x14ac:dyDescent="0.25">
      <c r="A460" s="335"/>
      <c r="B460" s="338"/>
      <c r="C460" s="339"/>
      <c r="D460" s="341"/>
      <c r="E460" s="296" t="s">
        <v>1454</v>
      </c>
    </row>
    <row r="461" spans="1:5" x14ac:dyDescent="0.25">
      <c r="A461" s="326" t="s">
        <v>1682</v>
      </c>
      <c r="B461" s="328" t="s">
        <v>1678</v>
      </c>
      <c r="C461" s="329"/>
      <c r="D461" s="332" t="s">
        <v>57</v>
      </c>
      <c r="E461" s="297" t="s">
        <v>1453</v>
      </c>
    </row>
    <row r="462" spans="1:5" x14ac:dyDescent="0.25">
      <c r="A462" s="327"/>
      <c r="B462" s="330"/>
      <c r="C462" s="331"/>
      <c r="D462" s="333"/>
      <c r="E462" s="298" t="s">
        <v>1454</v>
      </c>
    </row>
    <row r="463" spans="1:5" x14ac:dyDescent="0.25">
      <c r="A463" s="334" t="s">
        <v>1683</v>
      </c>
      <c r="B463" s="336" t="s">
        <v>1684</v>
      </c>
      <c r="C463" s="337"/>
      <c r="D463" s="340" t="s">
        <v>57</v>
      </c>
      <c r="E463" s="295" t="s">
        <v>1453</v>
      </c>
    </row>
    <row r="464" spans="1:5" x14ac:dyDescent="0.25">
      <c r="A464" s="335"/>
      <c r="B464" s="338"/>
      <c r="C464" s="339"/>
      <c r="D464" s="341"/>
      <c r="E464" s="296" t="s">
        <v>1454</v>
      </c>
    </row>
    <row r="465" spans="1:5" x14ac:dyDescent="0.25">
      <c r="A465" s="326" t="s">
        <v>1685</v>
      </c>
      <c r="B465" s="328" t="s">
        <v>1684</v>
      </c>
      <c r="C465" s="329"/>
      <c r="D465" s="332" t="s">
        <v>57</v>
      </c>
      <c r="E465" s="297" t="s">
        <v>1453</v>
      </c>
    </row>
    <row r="466" spans="1:5" x14ac:dyDescent="0.25">
      <c r="A466" s="327"/>
      <c r="B466" s="330"/>
      <c r="C466" s="331"/>
      <c r="D466" s="333"/>
      <c r="E466" s="298" t="s">
        <v>1454</v>
      </c>
    </row>
    <row r="467" spans="1:5" x14ac:dyDescent="0.25">
      <c r="A467" s="334" t="s">
        <v>1686</v>
      </c>
      <c r="B467" s="336" t="s">
        <v>1644</v>
      </c>
      <c r="C467" s="337"/>
      <c r="D467" s="340" t="s">
        <v>57</v>
      </c>
      <c r="E467" s="295" t="s">
        <v>1453</v>
      </c>
    </row>
    <row r="468" spans="1:5" x14ac:dyDescent="0.25">
      <c r="A468" s="335"/>
      <c r="B468" s="338"/>
      <c r="C468" s="339"/>
      <c r="D468" s="341"/>
      <c r="E468" s="296" t="s">
        <v>1454</v>
      </c>
    </row>
    <row r="469" spans="1:5" x14ac:dyDescent="0.25">
      <c r="A469" s="326" t="s">
        <v>1687</v>
      </c>
      <c r="B469" s="328" t="s">
        <v>1638</v>
      </c>
      <c r="C469" s="329"/>
      <c r="D469" s="332" t="s">
        <v>57</v>
      </c>
      <c r="E469" s="297" t="s">
        <v>1453</v>
      </c>
    </row>
    <row r="470" spans="1:5" x14ac:dyDescent="0.25">
      <c r="A470" s="327"/>
      <c r="B470" s="330"/>
      <c r="C470" s="331"/>
      <c r="D470" s="333"/>
      <c r="E470" s="298" t="s">
        <v>1454</v>
      </c>
    </row>
    <row r="471" spans="1:5" x14ac:dyDescent="0.25">
      <c r="A471" s="334" t="s">
        <v>1624</v>
      </c>
      <c r="B471" s="336"/>
      <c r="C471" s="337"/>
      <c r="D471" s="340" t="s">
        <v>57</v>
      </c>
      <c r="E471" s="295" t="s">
        <v>1453</v>
      </c>
    </row>
    <row r="472" spans="1:5" x14ac:dyDescent="0.25">
      <c r="A472" s="335"/>
      <c r="B472" s="338"/>
      <c r="C472" s="339"/>
      <c r="D472" s="341"/>
      <c r="E472" s="296" t="s">
        <v>1454</v>
      </c>
    </row>
    <row r="473" spans="1:5" x14ac:dyDescent="0.25">
      <c r="A473" s="326" t="s">
        <v>1638</v>
      </c>
      <c r="B473" s="328"/>
      <c r="C473" s="329"/>
      <c r="D473" s="332" t="s">
        <v>57</v>
      </c>
      <c r="E473" s="297" t="s">
        <v>1453</v>
      </c>
    </row>
    <row r="474" spans="1:5" x14ac:dyDescent="0.25">
      <c r="A474" s="327"/>
      <c r="B474" s="330"/>
      <c r="C474" s="331"/>
      <c r="D474" s="333"/>
      <c r="E474" s="298" t="s">
        <v>1454</v>
      </c>
    </row>
    <row r="475" spans="1:5" x14ac:dyDescent="0.25">
      <c r="A475" s="334" t="s">
        <v>1644</v>
      </c>
      <c r="B475" s="336"/>
      <c r="C475" s="337"/>
      <c r="D475" s="340" t="s">
        <v>57</v>
      </c>
      <c r="E475" s="295" t="s">
        <v>1453</v>
      </c>
    </row>
    <row r="476" spans="1:5" x14ac:dyDescent="0.25">
      <c r="A476" s="335"/>
      <c r="B476" s="338"/>
      <c r="C476" s="339"/>
      <c r="D476" s="341"/>
      <c r="E476" s="296" t="s">
        <v>1454</v>
      </c>
    </row>
    <row r="477" spans="1:5" x14ac:dyDescent="0.25">
      <c r="A477" s="326" t="s">
        <v>1656</v>
      </c>
      <c r="B477" s="328"/>
      <c r="C477" s="329"/>
      <c r="D477" s="332" t="s">
        <v>57</v>
      </c>
      <c r="E477" s="297" t="s">
        <v>1453</v>
      </c>
    </row>
    <row r="478" spans="1:5" x14ac:dyDescent="0.25">
      <c r="A478" s="327"/>
      <c r="B478" s="330"/>
      <c r="C478" s="331"/>
      <c r="D478" s="333"/>
      <c r="E478" s="298" t="s">
        <v>1454</v>
      </c>
    </row>
    <row r="479" spans="1:5" x14ac:dyDescent="0.25">
      <c r="A479" s="334" t="s">
        <v>1646</v>
      </c>
      <c r="B479" s="336"/>
      <c r="C479" s="337"/>
      <c r="D479" s="340" t="s">
        <v>57</v>
      </c>
      <c r="E479" s="295" t="s">
        <v>1453</v>
      </c>
    </row>
    <row r="480" spans="1:5" x14ac:dyDescent="0.25">
      <c r="A480" s="335"/>
      <c r="B480" s="338"/>
      <c r="C480" s="339"/>
      <c r="D480" s="341"/>
      <c r="E480" s="296" t="s">
        <v>1454</v>
      </c>
    </row>
    <row r="481" spans="1:5" x14ac:dyDescent="0.25">
      <c r="A481" s="326" t="s">
        <v>1673</v>
      </c>
      <c r="B481" s="328"/>
      <c r="C481" s="329"/>
      <c r="D481" s="332" t="s">
        <v>57</v>
      </c>
      <c r="E481" s="297" t="s">
        <v>1453</v>
      </c>
    </row>
    <row r="482" spans="1:5" x14ac:dyDescent="0.25">
      <c r="A482" s="327"/>
      <c r="B482" s="330"/>
      <c r="C482" s="331"/>
      <c r="D482" s="333"/>
      <c r="E482" s="298" t="s">
        <v>1454</v>
      </c>
    </row>
    <row r="483" spans="1:5" x14ac:dyDescent="0.25">
      <c r="A483" s="334" t="s">
        <v>1678</v>
      </c>
      <c r="B483" s="336"/>
      <c r="C483" s="337"/>
      <c r="D483" s="340" t="s">
        <v>57</v>
      </c>
      <c r="E483" s="295" t="s">
        <v>1453</v>
      </c>
    </row>
    <row r="484" spans="1:5" x14ac:dyDescent="0.25">
      <c r="A484" s="335"/>
      <c r="B484" s="338"/>
      <c r="C484" s="339"/>
      <c r="D484" s="341"/>
      <c r="E484" s="296" t="s">
        <v>1454</v>
      </c>
    </row>
    <row r="485" spans="1:5" x14ac:dyDescent="0.25">
      <c r="A485" s="326" t="s">
        <v>1684</v>
      </c>
      <c r="B485" s="328"/>
      <c r="C485" s="329"/>
      <c r="D485" s="332" t="s">
        <v>57</v>
      </c>
      <c r="E485" s="297" t="s">
        <v>1453</v>
      </c>
    </row>
    <row r="486" spans="1:5" x14ac:dyDescent="0.25">
      <c r="A486" s="327"/>
      <c r="B486" s="330"/>
      <c r="C486" s="331"/>
      <c r="D486" s="333"/>
      <c r="E486" s="298" t="s">
        <v>1454</v>
      </c>
    </row>
    <row r="487" spans="1:5" x14ac:dyDescent="0.25">
      <c r="A487" s="334" t="s">
        <v>1688</v>
      </c>
      <c r="B487" s="336" t="s">
        <v>1624</v>
      </c>
      <c r="C487" s="337"/>
      <c r="D487" s="340" t="s">
        <v>57</v>
      </c>
      <c r="E487" s="295" t="s">
        <v>1453</v>
      </c>
    </row>
    <row r="488" spans="1:5" x14ac:dyDescent="0.25">
      <c r="A488" s="335"/>
      <c r="B488" s="338"/>
      <c r="C488" s="339"/>
      <c r="D488" s="341"/>
      <c r="E488" s="296" t="s">
        <v>1454</v>
      </c>
    </row>
    <row r="489" spans="1:5" x14ac:dyDescent="0.25">
      <c r="A489" s="326" t="s">
        <v>1689</v>
      </c>
      <c r="B489" s="328" t="s">
        <v>1646</v>
      </c>
      <c r="C489" s="329"/>
      <c r="D489" s="332" t="s">
        <v>57</v>
      </c>
      <c r="E489" s="297" t="s">
        <v>1453</v>
      </c>
    </row>
    <row r="490" spans="1:5" x14ac:dyDescent="0.25">
      <c r="A490" s="327"/>
      <c r="B490" s="330"/>
      <c r="C490" s="331"/>
      <c r="D490" s="333"/>
      <c r="E490" s="298" t="s">
        <v>1454</v>
      </c>
    </row>
    <row r="491" spans="1:5" x14ac:dyDescent="0.25">
      <c r="A491" s="334" t="s">
        <v>1690</v>
      </c>
      <c r="B491" s="336" t="s">
        <v>1684</v>
      </c>
      <c r="C491" s="337"/>
      <c r="D491" s="340" t="s">
        <v>57</v>
      </c>
      <c r="E491" s="295" t="s">
        <v>1453</v>
      </c>
    </row>
    <row r="492" spans="1:5" x14ac:dyDescent="0.25">
      <c r="A492" s="335"/>
      <c r="B492" s="338"/>
      <c r="C492" s="339"/>
      <c r="D492" s="341"/>
      <c r="E492" s="296" t="s">
        <v>1454</v>
      </c>
    </row>
    <row r="493" spans="1:5" x14ac:dyDescent="0.25">
      <c r="A493" s="326" t="s">
        <v>1691</v>
      </c>
      <c r="B493" s="328" t="s">
        <v>1638</v>
      </c>
      <c r="C493" s="329"/>
      <c r="D493" s="332" t="s">
        <v>57</v>
      </c>
      <c r="E493" s="297" t="s">
        <v>1453</v>
      </c>
    </row>
    <row r="494" spans="1:5" x14ac:dyDescent="0.25">
      <c r="A494" s="327"/>
      <c r="B494" s="330"/>
      <c r="C494" s="331"/>
      <c r="D494" s="333"/>
      <c r="E494" s="298" t="s">
        <v>1454</v>
      </c>
    </row>
    <row r="495" spans="1:5" x14ac:dyDescent="0.25">
      <c r="A495" s="291" t="s">
        <v>1692</v>
      </c>
      <c r="B495" s="317"/>
      <c r="C495" s="318"/>
      <c r="D495" s="282" t="s">
        <v>58</v>
      </c>
      <c r="E495" s="292"/>
    </row>
    <row r="496" spans="1:5" x14ac:dyDescent="0.25">
      <c r="A496" s="293" t="s">
        <v>1693</v>
      </c>
      <c r="B496" s="315"/>
      <c r="C496" s="316"/>
      <c r="D496" s="283" t="s">
        <v>58</v>
      </c>
      <c r="E496" s="294"/>
    </row>
    <row r="497" spans="1:5" x14ac:dyDescent="0.25">
      <c r="A497" s="291" t="s">
        <v>1694</v>
      </c>
      <c r="B497" s="317"/>
      <c r="C497" s="318"/>
      <c r="D497" s="282" t="s">
        <v>58</v>
      </c>
      <c r="E497" s="292"/>
    </row>
    <row r="498" spans="1:5" x14ac:dyDescent="0.25">
      <c r="A498" s="293" t="s">
        <v>1695</v>
      </c>
      <c r="B498" s="315"/>
      <c r="C498" s="316"/>
      <c r="D498" s="283" t="s">
        <v>58</v>
      </c>
      <c r="E498" s="294"/>
    </row>
    <row r="499" spans="1:5" x14ac:dyDescent="0.25">
      <c r="A499" s="291" t="s">
        <v>1696</v>
      </c>
      <c r="B499" s="317"/>
      <c r="C499" s="318"/>
      <c r="D499" s="282" t="s">
        <v>58</v>
      </c>
      <c r="E499" s="292"/>
    </row>
    <row r="500" spans="1:5" x14ac:dyDescent="0.25">
      <c r="A500" s="293" t="s">
        <v>1697</v>
      </c>
      <c r="B500" s="315"/>
      <c r="C500" s="316"/>
      <c r="D500" s="283" t="s">
        <v>58</v>
      </c>
      <c r="E500" s="294"/>
    </row>
    <row r="501" spans="1:5" x14ac:dyDescent="0.25">
      <c r="A501" s="291" t="s">
        <v>1698</v>
      </c>
      <c r="B501" s="317"/>
      <c r="C501" s="318"/>
      <c r="D501" s="282" t="s">
        <v>58</v>
      </c>
      <c r="E501" s="292"/>
    </row>
    <row r="502" spans="1:5" x14ac:dyDescent="0.25">
      <c r="A502" s="293" t="s">
        <v>1699</v>
      </c>
      <c r="B502" s="315"/>
      <c r="C502" s="316"/>
      <c r="D502" s="283" t="s">
        <v>58</v>
      </c>
      <c r="E502" s="294"/>
    </row>
    <row r="503" spans="1:5" x14ac:dyDescent="0.25">
      <c r="A503" s="291" t="s">
        <v>1700</v>
      </c>
      <c r="B503" s="317"/>
      <c r="C503" s="318"/>
      <c r="D503" s="282" t="s">
        <v>58</v>
      </c>
      <c r="E503" s="292"/>
    </row>
    <row r="504" spans="1:5" x14ac:dyDescent="0.25">
      <c r="A504" s="293" t="s">
        <v>1701</v>
      </c>
      <c r="B504" s="315"/>
      <c r="C504" s="316"/>
      <c r="D504" s="283" t="s">
        <v>58</v>
      </c>
      <c r="E504" s="294"/>
    </row>
    <row r="505" spans="1:5" x14ac:dyDescent="0.25">
      <c r="A505" s="291" t="s">
        <v>1702</v>
      </c>
      <c r="B505" s="317"/>
      <c r="C505" s="318"/>
      <c r="D505" s="282" t="s">
        <v>58</v>
      </c>
      <c r="E505" s="292"/>
    </row>
    <row r="506" spans="1:5" x14ac:dyDescent="0.25">
      <c r="A506" s="293" t="s">
        <v>1703</v>
      </c>
      <c r="B506" s="315"/>
      <c r="C506" s="316"/>
      <c r="D506" s="283" t="s">
        <v>58</v>
      </c>
      <c r="E506" s="294"/>
    </row>
    <row r="507" spans="1:5" x14ac:dyDescent="0.25">
      <c r="A507" s="291" t="s">
        <v>1704</v>
      </c>
      <c r="B507" s="317"/>
      <c r="C507" s="318"/>
      <c r="D507" s="282" t="s">
        <v>58</v>
      </c>
      <c r="E507" s="292"/>
    </row>
    <row r="508" spans="1:5" x14ac:dyDescent="0.25">
      <c r="A508" s="326" t="s">
        <v>1705</v>
      </c>
      <c r="B508" s="328" t="s">
        <v>1706</v>
      </c>
      <c r="C508" s="329"/>
      <c r="D508" s="332" t="s">
        <v>58</v>
      </c>
      <c r="E508" s="297" t="s">
        <v>1453</v>
      </c>
    </row>
    <row r="509" spans="1:5" x14ac:dyDescent="0.25">
      <c r="A509" s="327"/>
      <c r="B509" s="330"/>
      <c r="C509" s="331"/>
      <c r="D509" s="333"/>
      <c r="E509" s="298" t="s">
        <v>1454</v>
      </c>
    </row>
    <row r="510" spans="1:5" x14ac:dyDescent="0.25">
      <c r="A510" s="334" t="s">
        <v>1707</v>
      </c>
      <c r="B510" s="336" t="s">
        <v>1706</v>
      </c>
      <c r="C510" s="337"/>
      <c r="D510" s="340" t="s">
        <v>58</v>
      </c>
      <c r="E510" s="295" t="s">
        <v>1453</v>
      </c>
    </row>
    <row r="511" spans="1:5" x14ac:dyDescent="0.25">
      <c r="A511" s="335"/>
      <c r="B511" s="338"/>
      <c r="C511" s="339"/>
      <c r="D511" s="341"/>
      <c r="E511" s="296" t="s">
        <v>1454</v>
      </c>
    </row>
    <row r="512" spans="1:5" x14ac:dyDescent="0.25">
      <c r="A512" s="326" t="s">
        <v>1708</v>
      </c>
      <c r="B512" s="328" t="s">
        <v>1706</v>
      </c>
      <c r="C512" s="329"/>
      <c r="D512" s="332" t="s">
        <v>58</v>
      </c>
      <c r="E512" s="297" t="s">
        <v>1453</v>
      </c>
    </row>
    <row r="513" spans="1:5" x14ac:dyDescent="0.25">
      <c r="A513" s="327"/>
      <c r="B513" s="330"/>
      <c r="C513" s="331"/>
      <c r="D513" s="333"/>
      <c r="E513" s="298" t="s">
        <v>1454</v>
      </c>
    </row>
    <row r="514" spans="1:5" x14ac:dyDescent="0.25">
      <c r="A514" s="334" t="s">
        <v>1709</v>
      </c>
      <c r="B514" s="336" t="s">
        <v>1706</v>
      </c>
      <c r="C514" s="337"/>
      <c r="D514" s="340" t="s">
        <v>58</v>
      </c>
      <c r="E514" s="295" t="s">
        <v>1453</v>
      </c>
    </row>
    <row r="515" spans="1:5" x14ac:dyDescent="0.25">
      <c r="A515" s="335"/>
      <c r="B515" s="338"/>
      <c r="C515" s="339"/>
      <c r="D515" s="341"/>
      <c r="E515" s="296" t="s">
        <v>1454</v>
      </c>
    </row>
    <row r="516" spans="1:5" x14ac:dyDescent="0.25">
      <c r="A516" s="326" t="s">
        <v>1710</v>
      </c>
      <c r="B516" s="328" t="s">
        <v>1706</v>
      </c>
      <c r="C516" s="329"/>
      <c r="D516" s="332" t="s">
        <v>58</v>
      </c>
      <c r="E516" s="297" t="s">
        <v>1453</v>
      </c>
    </row>
    <row r="517" spans="1:5" x14ac:dyDescent="0.25">
      <c r="A517" s="327"/>
      <c r="B517" s="330"/>
      <c r="C517" s="331"/>
      <c r="D517" s="333"/>
      <c r="E517" s="298" t="s">
        <v>1454</v>
      </c>
    </row>
    <row r="518" spans="1:5" x14ac:dyDescent="0.25">
      <c r="A518" s="334" t="s">
        <v>1711</v>
      </c>
      <c r="B518" s="336" t="s">
        <v>1706</v>
      </c>
      <c r="C518" s="337"/>
      <c r="D518" s="340" t="s">
        <v>58</v>
      </c>
      <c r="E518" s="295" t="s">
        <v>1453</v>
      </c>
    </row>
    <row r="519" spans="1:5" x14ac:dyDescent="0.25">
      <c r="A519" s="335"/>
      <c r="B519" s="338"/>
      <c r="C519" s="339"/>
      <c r="D519" s="341"/>
      <c r="E519" s="296" t="s">
        <v>1454</v>
      </c>
    </row>
    <row r="520" spans="1:5" x14ac:dyDescent="0.25">
      <c r="A520" s="326" t="s">
        <v>1712</v>
      </c>
      <c r="B520" s="328" t="s">
        <v>1706</v>
      </c>
      <c r="C520" s="329"/>
      <c r="D520" s="332" t="s">
        <v>58</v>
      </c>
      <c r="E520" s="297" t="s">
        <v>1453</v>
      </c>
    </row>
    <row r="521" spans="1:5" x14ac:dyDescent="0.25">
      <c r="A521" s="327"/>
      <c r="B521" s="330"/>
      <c r="C521" s="331"/>
      <c r="D521" s="333"/>
      <c r="E521" s="298" t="s">
        <v>1454</v>
      </c>
    </row>
    <row r="522" spans="1:5" x14ac:dyDescent="0.25">
      <c r="A522" s="334" t="s">
        <v>1713</v>
      </c>
      <c r="B522" s="336" t="s">
        <v>1706</v>
      </c>
      <c r="C522" s="337"/>
      <c r="D522" s="340" t="s">
        <v>58</v>
      </c>
      <c r="E522" s="295" t="s">
        <v>1453</v>
      </c>
    </row>
    <row r="523" spans="1:5" x14ac:dyDescent="0.25">
      <c r="A523" s="335"/>
      <c r="B523" s="338"/>
      <c r="C523" s="339"/>
      <c r="D523" s="341"/>
      <c r="E523" s="296" t="s">
        <v>1454</v>
      </c>
    </row>
    <row r="524" spans="1:5" x14ac:dyDescent="0.25">
      <c r="A524" s="326" t="s">
        <v>1714</v>
      </c>
      <c r="B524" s="328" t="s">
        <v>1706</v>
      </c>
      <c r="C524" s="329"/>
      <c r="D524" s="332" t="s">
        <v>58</v>
      </c>
      <c r="E524" s="297" t="s">
        <v>1453</v>
      </c>
    </row>
    <row r="525" spans="1:5" x14ac:dyDescent="0.25">
      <c r="A525" s="327"/>
      <c r="B525" s="330"/>
      <c r="C525" s="331"/>
      <c r="D525" s="333"/>
      <c r="E525" s="298" t="s">
        <v>1454</v>
      </c>
    </row>
    <row r="526" spans="1:5" x14ac:dyDescent="0.25">
      <c r="A526" s="334" t="s">
        <v>1715</v>
      </c>
      <c r="B526" s="336" t="s">
        <v>1706</v>
      </c>
      <c r="C526" s="337"/>
      <c r="D526" s="340" t="s">
        <v>58</v>
      </c>
      <c r="E526" s="295" t="s">
        <v>1453</v>
      </c>
    </row>
    <row r="527" spans="1:5" x14ac:dyDescent="0.25">
      <c r="A527" s="335"/>
      <c r="B527" s="338"/>
      <c r="C527" s="339"/>
      <c r="D527" s="341"/>
      <c r="E527" s="296" t="s">
        <v>1454</v>
      </c>
    </row>
    <row r="528" spans="1:5" x14ac:dyDescent="0.25">
      <c r="A528" s="326" t="s">
        <v>1716</v>
      </c>
      <c r="B528" s="328" t="s">
        <v>1706</v>
      </c>
      <c r="C528" s="329"/>
      <c r="D528" s="332" t="s">
        <v>58</v>
      </c>
      <c r="E528" s="297" t="s">
        <v>1453</v>
      </c>
    </row>
    <row r="529" spans="1:5" x14ac:dyDescent="0.25">
      <c r="A529" s="327"/>
      <c r="B529" s="330"/>
      <c r="C529" s="331"/>
      <c r="D529" s="333"/>
      <c r="E529" s="298" t="s">
        <v>1454</v>
      </c>
    </row>
    <row r="530" spans="1:5" x14ac:dyDescent="0.25">
      <c r="A530" s="334" t="s">
        <v>1717</v>
      </c>
      <c r="B530" s="336" t="s">
        <v>1706</v>
      </c>
      <c r="C530" s="337"/>
      <c r="D530" s="340" t="s">
        <v>58</v>
      </c>
      <c r="E530" s="295" t="s">
        <v>1453</v>
      </c>
    </row>
    <row r="531" spans="1:5" x14ac:dyDescent="0.25">
      <c r="A531" s="335"/>
      <c r="B531" s="338"/>
      <c r="C531" s="339"/>
      <c r="D531" s="341"/>
      <c r="E531" s="296" t="s">
        <v>1454</v>
      </c>
    </row>
    <row r="532" spans="1:5" x14ac:dyDescent="0.25">
      <c r="A532" s="326" t="s">
        <v>1718</v>
      </c>
      <c r="B532" s="328" t="s">
        <v>1706</v>
      </c>
      <c r="C532" s="329"/>
      <c r="D532" s="332" t="s">
        <v>58</v>
      </c>
      <c r="E532" s="297" t="s">
        <v>1453</v>
      </c>
    </row>
    <row r="533" spans="1:5" x14ac:dyDescent="0.25">
      <c r="A533" s="327"/>
      <c r="B533" s="330"/>
      <c r="C533" s="331"/>
      <c r="D533" s="333"/>
      <c r="E533" s="298" t="s">
        <v>1454</v>
      </c>
    </row>
    <row r="534" spans="1:5" x14ac:dyDescent="0.25">
      <c r="A534" s="334" t="s">
        <v>1719</v>
      </c>
      <c r="B534" s="336" t="s">
        <v>1706</v>
      </c>
      <c r="C534" s="337"/>
      <c r="D534" s="340" t="s">
        <v>58</v>
      </c>
      <c r="E534" s="295" t="s">
        <v>1453</v>
      </c>
    </row>
    <row r="535" spans="1:5" x14ac:dyDescent="0.25">
      <c r="A535" s="335"/>
      <c r="B535" s="338"/>
      <c r="C535" s="339"/>
      <c r="D535" s="341"/>
      <c r="E535" s="296" t="s">
        <v>1454</v>
      </c>
    </row>
    <row r="536" spans="1:5" x14ac:dyDescent="0.25">
      <c r="A536" s="326" t="s">
        <v>1720</v>
      </c>
      <c r="B536" s="328" t="s">
        <v>1706</v>
      </c>
      <c r="C536" s="329"/>
      <c r="D536" s="332" t="s">
        <v>58</v>
      </c>
      <c r="E536" s="297" t="s">
        <v>1453</v>
      </c>
    </row>
    <row r="537" spans="1:5" x14ac:dyDescent="0.25">
      <c r="A537" s="327"/>
      <c r="B537" s="330"/>
      <c r="C537" s="331"/>
      <c r="D537" s="333"/>
      <c r="E537" s="298" t="s">
        <v>1454</v>
      </c>
    </row>
    <row r="538" spans="1:5" x14ac:dyDescent="0.25">
      <c r="A538" s="334" t="s">
        <v>1721</v>
      </c>
      <c r="B538" s="336" t="s">
        <v>1706</v>
      </c>
      <c r="C538" s="337"/>
      <c r="D538" s="340" t="s">
        <v>58</v>
      </c>
      <c r="E538" s="295" t="s">
        <v>1453</v>
      </c>
    </row>
    <row r="539" spans="1:5" x14ac:dyDescent="0.25">
      <c r="A539" s="335"/>
      <c r="B539" s="338"/>
      <c r="C539" s="339"/>
      <c r="D539" s="341"/>
      <c r="E539" s="296" t="s">
        <v>1454</v>
      </c>
    </row>
    <row r="540" spans="1:5" x14ac:dyDescent="0.25">
      <c r="A540" s="326" t="s">
        <v>1722</v>
      </c>
      <c r="B540" s="328" t="s">
        <v>1706</v>
      </c>
      <c r="C540" s="329"/>
      <c r="D540" s="332" t="s">
        <v>58</v>
      </c>
      <c r="E540" s="297" t="s">
        <v>1453</v>
      </c>
    </row>
    <row r="541" spans="1:5" x14ac:dyDescent="0.25">
      <c r="A541" s="327"/>
      <c r="B541" s="330"/>
      <c r="C541" s="331"/>
      <c r="D541" s="333"/>
      <c r="E541" s="298" t="s">
        <v>1454</v>
      </c>
    </row>
    <row r="542" spans="1:5" x14ac:dyDescent="0.25">
      <c r="A542" s="334" t="s">
        <v>1723</v>
      </c>
      <c r="B542" s="336" t="s">
        <v>1706</v>
      </c>
      <c r="C542" s="337"/>
      <c r="D542" s="340" t="s">
        <v>58</v>
      </c>
      <c r="E542" s="295" t="s">
        <v>1453</v>
      </c>
    </row>
    <row r="543" spans="1:5" x14ac:dyDescent="0.25">
      <c r="A543" s="335"/>
      <c r="B543" s="338"/>
      <c r="C543" s="339"/>
      <c r="D543" s="341"/>
      <c r="E543" s="296" t="s">
        <v>1454</v>
      </c>
    </row>
    <row r="544" spans="1:5" x14ac:dyDescent="0.25">
      <c r="A544" s="326" t="s">
        <v>1724</v>
      </c>
      <c r="B544" s="328" t="s">
        <v>1725</v>
      </c>
      <c r="C544" s="329"/>
      <c r="D544" s="332" t="s">
        <v>58</v>
      </c>
      <c r="E544" s="297" t="s">
        <v>1453</v>
      </c>
    </row>
    <row r="545" spans="1:5" x14ac:dyDescent="0.25">
      <c r="A545" s="327"/>
      <c r="B545" s="330"/>
      <c r="C545" s="331"/>
      <c r="D545" s="333"/>
      <c r="E545" s="298" t="s">
        <v>1454</v>
      </c>
    </row>
    <row r="546" spans="1:5" x14ac:dyDescent="0.25">
      <c r="A546" s="334" t="s">
        <v>1726</v>
      </c>
      <c r="B546" s="336" t="s">
        <v>1725</v>
      </c>
      <c r="C546" s="337"/>
      <c r="D546" s="340" t="s">
        <v>58</v>
      </c>
      <c r="E546" s="295" t="s">
        <v>1453</v>
      </c>
    </row>
    <row r="547" spans="1:5" x14ac:dyDescent="0.25">
      <c r="A547" s="335"/>
      <c r="B547" s="338"/>
      <c r="C547" s="339"/>
      <c r="D547" s="341"/>
      <c r="E547" s="296" t="s">
        <v>1454</v>
      </c>
    </row>
    <row r="548" spans="1:5" x14ac:dyDescent="0.25">
      <c r="A548" s="326" t="s">
        <v>1727</v>
      </c>
      <c r="B548" s="328" t="s">
        <v>1725</v>
      </c>
      <c r="C548" s="329"/>
      <c r="D548" s="332" t="s">
        <v>58</v>
      </c>
      <c r="E548" s="297" t="s">
        <v>1453</v>
      </c>
    </row>
    <row r="549" spans="1:5" x14ac:dyDescent="0.25">
      <c r="A549" s="327"/>
      <c r="B549" s="330"/>
      <c r="C549" s="331"/>
      <c r="D549" s="333"/>
      <c r="E549" s="298" t="s">
        <v>1454</v>
      </c>
    </row>
    <row r="550" spans="1:5" x14ac:dyDescent="0.25">
      <c r="A550" s="334" t="s">
        <v>1728</v>
      </c>
      <c r="B550" s="336" t="s">
        <v>1725</v>
      </c>
      <c r="C550" s="337"/>
      <c r="D550" s="340" t="s">
        <v>58</v>
      </c>
      <c r="E550" s="295" t="s">
        <v>1453</v>
      </c>
    </row>
    <row r="551" spans="1:5" x14ac:dyDescent="0.25">
      <c r="A551" s="335"/>
      <c r="B551" s="338"/>
      <c r="C551" s="339"/>
      <c r="D551" s="341"/>
      <c r="E551" s="296" t="s">
        <v>1454</v>
      </c>
    </row>
    <row r="552" spans="1:5" x14ac:dyDescent="0.25">
      <c r="A552" s="326" t="s">
        <v>1729</v>
      </c>
      <c r="B552" s="328" t="s">
        <v>1725</v>
      </c>
      <c r="C552" s="329"/>
      <c r="D552" s="332" t="s">
        <v>58</v>
      </c>
      <c r="E552" s="297" t="s">
        <v>1453</v>
      </c>
    </row>
    <row r="553" spans="1:5" x14ac:dyDescent="0.25">
      <c r="A553" s="327"/>
      <c r="B553" s="330"/>
      <c r="C553" s="331"/>
      <c r="D553" s="333"/>
      <c r="E553" s="298" t="s">
        <v>1454</v>
      </c>
    </row>
    <row r="554" spans="1:5" x14ac:dyDescent="0.25">
      <c r="A554" s="334" t="s">
        <v>1730</v>
      </c>
      <c r="B554" s="336" t="s">
        <v>1731</v>
      </c>
      <c r="C554" s="337"/>
      <c r="D554" s="340" t="s">
        <v>58</v>
      </c>
      <c r="E554" s="295" t="s">
        <v>1453</v>
      </c>
    </row>
    <row r="555" spans="1:5" x14ac:dyDescent="0.25">
      <c r="A555" s="335"/>
      <c r="B555" s="338"/>
      <c r="C555" s="339"/>
      <c r="D555" s="341"/>
      <c r="E555" s="296" t="s">
        <v>1454</v>
      </c>
    </row>
    <row r="556" spans="1:5" x14ac:dyDescent="0.25">
      <c r="A556" s="326" t="s">
        <v>1732</v>
      </c>
      <c r="B556" s="328" t="s">
        <v>1731</v>
      </c>
      <c r="C556" s="329"/>
      <c r="D556" s="332" t="s">
        <v>58</v>
      </c>
      <c r="E556" s="297" t="s">
        <v>1453</v>
      </c>
    </row>
    <row r="557" spans="1:5" x14ac:dyDescent="0.25">
      <c r="A557" s="327"/>
      <c r="B557" s="330"/>
      <c r="C557" s="331"/>
      <c r="D557" s="333"/>
      <c r="E557" s="298" t="s">
        <v>1454</v>
      </c>
    </row>
    <row r="558" spans="1:5" x14ac:dyDescent="0.25">
      <c r="A558" s="334" t="s">
        <v>1489</v>
      </c>
      <c r="B558" s="336" t="s">
        <v>1731</v>
      </c>
      <c r="C558" s="337"/>
      <c r="D558" s="340" t="s">
        <v>58</v>
      </c>
      <c r="E558" s="295" t="s">
        <v>1453</v>
      </c>
    </row>
    <row r="559" spans="1:5" x14ac:dyDescent="0.25">
      <c r="A559" s="335"/>
      <c r="B559" s="338"/>
      <c r="C559" s="339"/>
      <c r="D559" s="341"/>
      <c r="E559" s="296" t="s">
        <v>1454</v>
      </c>
    </row>
    <row r="560" spans="1:5" x14ac:dyDescent="0.25">
      <c r="A560" s="326" t="s">
        <v>1733</v>
      </c>
      <c r="B560" s="328" t="s">
        <v>1731</v>
      </c>
      <c r="C560" s="329"/>
      <c r="D560" s="332" t="s">
        <v>58</v>
      </c>
      <c r="E560" s="297" t="s">
        <v>1453</v>
      </c>
    </row>
    <row r="561" spans="1:5" x14ac:dyDescent="0.25">
      <c r="A561" s="327"/>
      <c r="B561" s="330"/>
      <c r="C561" s="331"/>
      <c r="D561" s="333"/>
      <c r="E561" s="298" t="s">
        <v>1454</v>
      </c>
    </row>
    <row r="562" spans="1:5" x14ac:dyDescent="0.25">
      <c r="A562" s="334" t="s">
        <v>1734</v>
      </c>
      <c r="B562" s="336" t="s">
        <v>1731</v>
      </c>
      <c r="C562" s="337"/>
      <c r="D562" s="340" t="s">
        <v>58</v>
      </c>
      <c r="E562" s="295" t="s">
        <v>1453</v>
      </c>
    </row>
    <row r="563" spans="1:5" x14ac:dyDescent="0.25">
      <c r="A563" s="335"/>
      <c r="B563" s="338"/>
      <c r="C563" s="339"/>
      <c r="D563" s="341"/>
      <c r="E563" s="296" t="s">
        <v>1454</v>
      </c>
    </row>
    <row r="564" spans="1:5" x14ac:dyDescent="0.25">
      <c r="A564" s="326" t="s">
        <v>1735</v>
      </c>
      <c r="B564" s="328" t="s">
        <v>1731</v>
      </c>
      <c r="C564" s="329"/>
      <c r="D564" s="332" t="s">
        <v>58</v>
      </c>
      <c r="E564" s="297" t="s">
        <v>1453</v>
      </c>
    </row>
    <row r="565" spans="1:5" x14ac:dyDescent="0.25">
      <c r="A565" s="327"/>
      <c r="B565" s="330"/>
      <c r="C565" s="331"/>
      <c r="D565" s="333"/>
      <c r="E565" s="298" t="s">
        <v>1454</v>
      </c>
    </row>
    <row r="566" spans="1:5" x14ac:dyDescent="0.25">
      <c r="A566" s="334" t="s">
        <v>1736</v>
      </c>
      <c r="B566" s="336" t="s">
        <v>1731</v>
      </c>
      <c r="C566" s="337"/>
      <c r="D566" s="340" t="s">
        <v>58</v>
      </c>
      <c r="E566" s="295" t="s">
        <v>1453</v>
      </c>
    </row>
    <row r="567" spans="1:5" x14ac:dyDescent="0.25">
      <c r="A567" s="335"/>
      <c r="B567" s="338"/>
      <c r="C567" s="339"/>
      <c r="D567" s="341"/>
      <c r="E567" s="296" t="s">
        <v>1454</v>
      </c>
    </row>
    <row r="568" spans="1:5" x14ac:dyDescent="0.25">
      <c r="A568" s="326" t="s">
        <v>1737</v>
      </c>
      <c r="B568" s="328" t="s">
        <v>1731</v>
      </c>
      <c r="C568" s="329"/>
      <c r="D568" s="332" t="s">
        <v>58</v>
      </c>
      <c r="E568" s="297" t="s">
        <v>1453</v>
      </c>
    </row>
    <row r="569" spans="1:5" x14ac:dyDescent="0.25">
      <c r="A569" s="327"/>
      <c r="B569" s="330"/>
      <c r="C569" s="331"/>
      <c r="D569" s="333"/>
      <c r="E569" s="298" t="s">
        <v>1454</v>
      </c>
    </row>
    <row r="570" spans="1:5" x14ac:dyDescent="0.25">
      <c r="A570" s="334" t="s">
        <v>1738</v>
      </c>
      <c r="B570" s="336" t="s">
        <v>1731</v>
      </c>
      <c r="C570" s="337"/>
      <c r="D570" s="340" t="s">
        <v>58</v>
      </c>
      <c r="E570" s="295" t="s">
        <v>1453</v>
      </c>
    </row>
    <row r="571" spans="1:5" x14ac:dyDescent="0.25">
      <c r="A571" s="335"/>
      <c r="B571" s="338"/>
      <c r="C571" s="339"/>
      <c r="D571" s="341"/>
      <c r="E571" s="296" t="s">
        <v>1454</v>
      </c>
    </row>
    <row r="572" spans="1:5" x14ac:dyDescent="0.25">
      <c r="A572" s="326" t="s">
        <v>1739</v>
      </c>
      <c r="B572" s="328" t="s">
        <v>1731</v>
      </c>
      <c r="C572" s="329"/>
      <c r="D572" s="332" t="s">
        <v>58</v>
      </c>
      <c r="E572" s="297" t="s">
        <v>1453</v>
      </c>
    </row>
    <row r="573" spans="1:5" x14ac:dyDescent="0.25">
      <c r="A573" s="327"/>
      <c r="B573" s="330"/>
      <c r="C573" s="331"/>
      <c r="D573" s="333"/>
      <c r="E573" s="298" t="s">
        <v>1454</v>
      </c>
    </row>
    <row r="574" spans="1:5" x14ac:dyDescent="0.25">
      <c r="A574" s="334" t="s">
        <v>1740</v>
      </c>
      <c r="B574" s="336" t="s">
        <v>1731</v>
      </c>
      <c r="C574" s="337"/>
      <c r="D574" s="340" t="s">
        <v>58</v>
      </c>
      <c r="E574" s="295" t="s">
        <v>1453</v>
      </c>
    </row>
    <row r="575" spans="1:5" x14ac:dyDescent="0.25">
      <c r="A575" s="335"/>
      <c r="B575" s="338"/>
      <c r="C575" s="339"/>
      <c r="D575" s="341"/>
      <c r="E575" s="296" t="s">
        <v>1454</v>
      </c>
    </row>
    <row r="576" spans="1:5" x14ac:dyDescent="0.25">
      <c r="A576" s="326" t="s">
        <v>1741</v>
      </c>
      <c r="B576" s="328" t="s">
        <v>1731</v>
      </c>
      <c r="C576" s="329"/>
      <c r="D576" s="332" t="s">
        <v>58</v>
      </c>
      <c r="E576" s="297" t="s">
        <v>1453</v>
      </c>
    </row>
    <row r="577" spans="1:5" x14ac:dyDescent="0.25">
      <c r="A577" s="327"/>
      <c r="B577" s="330"/>
      <c r="C577" s="331"/>
      <c r="D577" s="333"/>
      <c r="E577" s="298" t="s">
        <v>1454</v>
      </c>
    </row>
    <row r="578" spans="1:5" x14ac:dyDescent="0.25">
      <c r="A578" s="334" t="s">
        <v>1742</v>
      </c>
      <c r="B578" s="336" t="s">
        <v>1731</v>
      </c>
      <c r="C578" s="337"/>
      <c r="D578" s="340" t="s">
        <v>58</v>
      </c>
      <c r="E578" s="295" t="s">
        <v>1453</v>
      </c>
    </row>
    <row r="579" spans="1:5" x14ac:dyDescent="0.25">
      <c r="A579" s="335"/>
      <c r="B579" s="338"/>
      <c r="C579" s="339"/>
      <c r="D579" s="341"/>
      <c r="E579" s="296" t="s">
        <v>1454</v>
      </c>
    </row>
    <row r="580" spans="1:5" x14ac:dyDescent="0.25">
      <c r="A580" s="326" t="s">
        <v>1743</v>
      </c>
      <c r="B580" s="328" t="s">
        <v>1744</v>
      </c>
      <c r="C580" s="329"/>
      <c r="D580" s="332" t="s">
        <v>58</v>
      </c>
      <c r="E580" s="297" t="s">
        <v>1453</v>
      </c>
    </row>
    <row r="581" spans="1:5" x14ac:dyDescent="0.25">
      <c r="A581" s="327"/>
      <c r="B581" s="330"/>
      <c r="C581" s="331"/>
      <c r="D581" s="333"/>
      <c r="E581" s="298" t="s">
        <v>1454</v>
      </c>
    </row>
    <row r="582" spans="1:5" x14ac:dyDescent="0.25">
      <c r="A582" s="334" t="s">
        <v>1745</v>
      </c>
      <c r="B582" s="336" t="s">
        <v>1744</v>
      </c>
      <c r="C582" s="337"/>
      <c r="D582" s="340" t="s">
        <v>58</v>
      </c>
      <c r="E582" s="295" t="s">
        <v>1453</v>
      </c>
    </row>
    <row r="583" spans="1:5" x14ac:dyDescent="0.25">
      <c r="A583" s="335"/>
      <c r="B583" s="338"/>
      <c r="C583" s="339"/>
      <c r="D583" s="341"/>
      <c r="E583" s="296" t="s">
        <v>1454</v>
      </c>
    </row>
    <row r="584" spans="1:5" x14ac:dyDescent="0.25">
      <c r="A584" s="326" t="s">
        <v>1746</v>
      </c>
      <c r="B584" s="328" t="s">
        <v>1744</v>
      </c>
      <c r="C584" s="329"/>
      <c r="D584" s="332" t="s">
        <v>58</v>
      </c>
      <c r="E584" s="297" t="s">
        <v>1453</v>
      </c>
    </row>
    <row r="585" spans="1:5" x14ac:dyDescent="0.25">
      <c r="A585" s="327"/>
      <c r="B585" s="330"/>
      <c r="C585" s="331"/>
      <c r="D585" s="333"/>
      <c r="E585" s="298" t="s">
        <v>1454</v>
      </c>
    </row>
    <row r="586" spans="1:5" x14ac:dyDescent="0.25">
      <c r="A586" s="334" t="s">
        <v>1747</v>
      </c>
      <c r="B586" s="336" t="s">
        <v>1744</v>
      </c>
      <c r="C586" s="337"/>
      <c r="D586" s="340" t="s">
        <v>58</v>
      </c>
      <c r="E586" s="295" t="s">
        <v>1453</v>
      </c>
    </row>
    <row r="587" spans="1:5" x14ac:dyDescent="0.25">
      <c r="A587" s="335"/>
      <c r="B587" s="338"/>
      <c r="C587" s="339"/>
      <c r="D587" s="341"/>
      <c r="E587" s="296" t="s">
        <v>1454</v>
      </c>
    </row>
    <row r="588" spans="1:5" x14ac:dyDescent="0.25">
      <c r="A588" s="326" t="s">
        <v>1748</v>
      </c>
      <c r="B588" s="328" t="s">
        <v>1744</v>
      </c>
      <c r="C588" s="329"/>
      <c r="D588" s="332" t="s">
        <v>58</v>
      </c>
      <c r="E588" s="297" t="s">
        <v>1453</v>
      </c>
    </row>
    <row r="589" spans="1:5" x14ac:dyDescent="0.25">
      <c r="A589" s="327"/>
      <c r="B589" s="330"/>
      <c r="C589" s="331"/>
      <c r="D589" s="333"/>
      <c r="E589" s="298" t="s">
        <v>1454</v>
      </c>
    </row>
    <row r="590" spans="1:5" x14ac:dyDescent="0.25">
      <c r="A590" s="334" t="s">
        <v>1749</v>
      </c>
      <c r="B590" s="336" t="s">
        <v>1744</v>
      </c>
      <c r="C590" s="337"/>
      <c r="D590" s="340" t="s">
        <v>58</v>
      </c>
      <c r="E590" s="295" t="s">
        <v>1453</v>
      </c>
    </row>
    <row r="591" spans="1:5" x14ac:dyDescent="0.25">
      <c r="A591" s="335"/>
      <c r="B591" s="338"/>
      <c r="C591" s="339"/>
      <c r="D591" s="341"/>
      <c r="E591" s="296" t="s">
        <v>1454</v>
      </c>
    </row>
    <row r="592" spans="1:5" x14ac:dyDescent="0.25">
      <c r="A592" s="326" t="s">
        <v>1750</v>
      </c>
      <c r="B592" s="328" t="s">
        <v>1744</v>
      </c>
      <c r="C592" s="329"/>
      <c r="D592" s="332" t="s">
        <v>58</v>
      </c>
      <c r="E592" s="297" t="s">
        <v>1453</v>
      </c>
    </row>
    <row r="593" spans="1:5" x14ac:dyDescent="0.25">
      <c r="A593" s="327"/>
      <c r="B593" s="330"/>
      <c r="C593" s="331"/>
      <c r="D593" s="333"/>
      <c r="E593" s="298" t="s">
        <v>1454</v>
      </c>
    </row>
    <row r="594" spans="1:5" x14ac:dyDescent="0.25">
      <c r="A594" s="334" t="s">
        <v>1751</v>
      </c>
      <c r="B594" s="336" t="s">
        <v>1752</v>
      </c>
      <c r="C594" s="337"/>
      <c r="D594" s="340" t="s">
        <v>58</v>
      </c>
      <c r="E594" s="295" t="s">
        <v>1453</v>
      </c>
    </row>
    <row r="595" spans="1:5" x14ac:dyDescent="0.25">
      <c r="A595" s="335"/>
      <c r="B595" s="338"/>
      <c r="C595" s="339"/>
      <c r="D595" s="341"/>
      <c r="E595" s="296" t="s">
        <v>1454</v>
      </c>
    </row>
    <row r="596" spans="1:5" x14ac:dyDescent="0.25">
      <c r="A596" s="326" t="s">
        <v>1753</v>
      </c>
      <c r="B596" s="328" t="s">
        <v>1752</v>
      </c>
      <c r="C596" s="329"/>
      <c r="D596" s="332" t="s">
        <v>58</v>
      </c>
      <c r="E596" s="297" t="s">
        <v>1453</v>
      </c>
    </row>
    <row r="597" spans="1:5" x14ac:dyDescent="0.25">
      <c r="A597" s="327"/>
      <c r="B597" s="330"/>
      <c r="C597" s="331"/>
      <c r="D597" s="333"/>
      <c r="E597" s="298" t="s">
        <v>1454</v>
      </c>
    </row>
    <row r="598" spans="1:5" x14ac:dyDescent="0.25">
      <c r="A598" s="334" t="s">
        <v>1754</v>
      </c>
      <c r="B598" s="336" t="s">
        <v>1752</v>
      </c>
      <c r="C598" s="337"/>
      <c r="D598" s="340" t="s">
        <v>58</v>
      </c>
      <c r="E598" s="295" t="s">
        <v>1453</v>
      </c>
    </row>
    <row r="599" spans="1:5" x14ac:dyDescent="0.25">
      <c r="A599" s="335"/>
      <c r="B599" s="338"/>
      <c r="C599" s="339"/>
      <c r="D599" s="341"/>
      <c r="E599" s="296" t="s">
        <v>1454</v>
      </c>
    </row>
    <row r="600" spans="1:5" x14ac:dyDescent="0.25">
      <c r="A600" s="326" t="s">
        <v>1755</v>
      </c>
      <c r="B600" s="328" t="s">
        <v>1752</v>
      </c>
      <c r="C600" s="329"/>
      <c r="D600" s="332" t="s">
        <v>58</v>
      </c>
      <c r="E600" s="297" t="s">
        <v>1453</v>
      </c>
    </row>
    <row r="601" spans="1:5" x14ac:dyDescent="0.25">
      <c r="A601" s="327"/>
      <c r="B601" s="330"/>
      <c r="C601" s="331"/>
      <c r="D601" s="333"/>
      <c r="E601" s="298" t="s">
        <v>1454</v>
      </c>
    </row>
    <row r="602" spans="1:5" x14ac:dyDescent="0.25">
      <c r="A602" s="334" t="s">
        <v>1756</v>
      </c>
      <c r="B602" s="336" t="s">
        <v>1752</v>
      </c>
      <c r="C602" s="337"/>
      <c r="D602" s="340" t="s">
        <v>58</v>
      </c>
      <c r="E602" s="295" t="s">
        <v>1453</v>
      </c>
    </row>
    <row r="603" spans="1:5" x14ac:dyDescent="0.25">
      <c r="A603" s="335"/>
      <c r="B603" s="338"/>
      <c r="C603" s="339"/>
      <c r="D603" s="341"/>
      <c r="E603" s="296" t="s">
        <v>1454</v>
      </c>
    </row>
    <row r="604" spans="1:5" x14ac:dyDescent="0.25">
      <c r="A604" s="326" t="s">
        <v>1757</v>
      </c>
      <c r="B604" s="328" t="s">
        <v>1752</v>
      </c>
      <c r="C604" s="329"/>
      <c r="D604" s="332" t="s">
        <v>58</v>
      </c>
      <c r="E604" s="297" t="s">
        <v>1453</v>
      </c>
    </row>
    <row r="605" spans="1:5" x14ac:dyDescent="0.25">
      <c r="A605" s="327"/>
      <c r="B605" s="330"/>
      <c r="C605" s="331"/>
      <c r="D605" s="333"/>
      <c r="E605" s="298" t="s">
        <v>1454</v>
      </c>
    </row>
    <row r="606" spans="1:5" x14ac:dyDescent="0.25">
      <c r="A606" s="334" t="s">
        <v>1758</v>
      </c>
      <c r="B606" s="336" t="s">
        <v>1752</v>
      </c>
      <c r="C606" s="337"/>
      <c r="D606" s="340" t="s">
        <v>58</v>
      </c>
      <c r="E606" s="295" t="s">
        <v>1453</v>
      </c>
    </row>
    <row r="607" spans="1:5" x14ac:dyDescent="0.25">
      <c r="A607" s="335"/>
      <c r="B607" s="338"/>
      <c r="C607" s="339"/>
      <c r="D607" s="341"/>
      <c r="E607" s="296" t="s">
        <v>1454</v>
      </c>
    </row>
    <row r="608" spans="1:5" x14ac:dyDescent="0.25">
      <c r="A608" s="326" t="s">
        <v>1759</v>
      </c>
      <c r="B608" s="328" t="s">
        <v>1752</v>
      </c>
      <c r="C608" s="329"/>
      <c r="D608" s="332" t="s">
        <v>58</v>
      </c>
      <c r="E608" s="297" t="s">
        <v>1453</v>
      </c>
    </row>
    <row r="609" spans="1:5" x14ac:dyDescent="0.25">
      <c r="A609" s="327"/>
      <c r="B609" s="330"/>
      <c r="C609" s="331"/>
      <c r="D609" s="333"/>
      <c r="E609" s="298" t="s">
        <v>1454</v>
      </c>
    </row>
    <row r="610" spans="1:5" x14ac:dyDescent="0.25">
      <c r="A610" s="334" t="s">
        <v>1760</v>
      </c>
      <c r="B610" s="336" t="s">
        <v>1752</v>
      </c>
      <c r="C610" s="337"/>
      <c r="D610" s="340" t="s">
        <v>58</v>
      </c>
      <c r="E610" s="295" t="s">
        <v>1453</v>
      </c>
    </row>
    <row r="611" spans="1:5" x14ac:dyDescent="0.25">
      <c r="A611" s="335"/>
      <c r="B611" s="338"/>
      <c r="C611" s="339"/>
      <c r="D611" s="341"/>
      <c r="E611" s="296" t="s">
        <v>1454</v>
      </c>
    </row>
    <row r="612" spans="1:5" x14ac:dyDescent="0.25">
      <c r="A612" s="326" t="s">
        <v>1761</v>
      </c>
      <c r="B612" s="328" t="s">
        <v>1752</v>
      </c>
      <c r="C612" s="329"/>
      <c r="D612" s="332" t="s">
        <v>58</v>
      </c>
      <c r="E612" s="297" t="s">
        <v>1453</v>
      </c>
    </row>
    <row r="613" spans="1:5" x14ac:dyDescent="0.25">
      <c r="A613" s="327"/>
      <c r="B613" s="330"/>
      <c r="C613" s="331"/>
      <c r="D613" s="333"/>
      <c r="E613" s="298" t="s">
        <v>1454</v>
      </c>
    </row>
    <row r="614" spans="1:5" x14ac:dyDescent="0.25">
      <c r="A614" s="334" t="s">
        <v>1762</v>
      </c>
      <c r="B614" s="336" t="s">
        <v>1752</v>
      </c>
      <c r="C614" s="337"/>
      <c r="D614" s="340" t="s">
        <v>58</v>
      </c>
      <c r="E614" s="295" t="s">
        <v>1453</v>
      </c>
    </row>
    <row r="615" spans="1:5" x14ac:dyDescent="0.25">
      <c r="A615" s="335"/>
      <c r="B615" s="338"/>
      <c r="C615" s="339"/>
      <c r="D615" s="341"/>
      <c r="E615" s="296" t="s">
        <v>1454</v>
      </c>
    </row>
    <row r="616" spans="1:5" x14ac:dyDescent="0.25">
      <c r="A616" s="326" t="s">
        <v>1763</v>
      </c>
      <c r="B616" s="328" t="s">
        <v>1752</v>
      </c>
      <c r="C616" s="329"/>
      <c r="D616" s="332" t="s">
        <v>58</v>
      </c>
      <c r="E616" s="297" t="s">
        <v>1453</v>
      </c>
    </row>
    <row r="617" spans="1:5" x14ac:dyDescent="0.25">
      <c r="A617" s="327"/>
      <c r="B617" s="330"/>
      <c r="C617" s="331"/>
      <c r="D617" s="333"/>
      <c r="E617" s="298" t="s">
        <v>1454</v>
      </c>
    </row>
    <row r="618" spans="1:5" x14ac:dyDescent="0.25">
      <c r="A618" s="334" t="s">
        <v>1764</v>
      </c>
      <c r="B618" s="336" t="s">
        <v>1765</v>
      </c>
      <c r="C618" s="337"/>
      <c r="D618" s="340" t="s">
        <v>58</v>
      </c>
      <c r="E618" s="295" t="s">
        <v>1453</v>
      </c>
    </row>
    <row r="619" spans="1:5" x14ac:dyDescent="0.25">
      <c r="A619" s="335"/>
      <c r="B619" s="338"/>
      <c r="C619" s="339"/>
      <c r="D619" s="341"/>
      <c r="E619" s="296" t="s">
        <v>1454</v>
      </c>
    </row>
    <row r="620" spans="1:5" x14ac:dyDescent="0.25">
      <c r="A620" s="326" t="s">
        <v>1766</v>
      </c>
      <c r="B620" s="328" t="s">
        <v>1765</v>
      </c>
      <c r="C620" s="329"/>
      <c r="D620" s="332" t="s">
        <v>58</v>
      </c>
      <c r="E620" s="297" t="s">
        <v>1453</v>
      </c>
    </row>
    <row r="621" spans="1:5" x14ac:dyDescent="0.25">
      <c r="A621" s="327"/>
      <c r="B621" s="330"/>
      <c r="C621" s="331"/>
      <c r="D621" s="333"/>
      <c r="E621" s="298" t="s">
        <v>1454</v>
      </c>
    </row>
    <row r="622" spans="1:5" x14ac:dyDescent="0.25">
      <c r="A622" s="334" t="s">
        <v>1767</v>
      </c>
      <c r="B622" s="336" t="s">
        <v>1765</v>
      </c>
      <c r="C622" s="337"/>
      <c r="D622" s="340" t="s">
        <v>58</v>
      </c>
      <c r="E622" s="295" t="s">
        <v>1453</v>
      </c>
    </row>
    <row r="623" spans="1:5" x14ac:dyDescent="0.25">
      <c r="A623" s="335"/>
      <c r="B623" s="338"/>
      <c r="C623" s="339"/>
      <c r="D623" s="341"/>
      <c r="E623" s="296" t="s">
        <v>1454</v>
      </c>
    </row>
    <row r="624" spans="1:5" x14ac:dyDescent="0.25">
      <c r="A624" s="326" t="s">
        <v>1768</v>
      </c>
      <c r="B624" s="328" t="s">
        <v>1765</v>
      </c>
      <c r="C624" s="329"/>
      <c r="D624" s="332" t="s">
        <v>58</v>
      </c>
      <c r="E624" s="297" t="s">
        <v>1453</v>
      </c>
    </row>
    <row r="625" spans="1:5" x14ac:dyDescent="0.25">
      <c r="A625" s="327"/>
      <c r="B625" s="330"/>
      <c r="C625" s="331"/>
      <c r="D625" s="333"/>
      <c r="E625" s="298" t="s">
        <v>1454</v>
      </c>
    </row>
    <row r="626" spans="1:5" x14ac:dyDescent="0.25">
      <c r="A626" s="334" t="s">
        <v>1769</v>
      </c>
      <c r="B626" s="336" t="s">
        <v>1770</v>
      </c>
      <c r="C626" s="337"/>
      <c r="D626" s="340" t="s">
        <v>58</v>
      </c>
      <c r="E626" s="295" t="s">
        <v>1453</v>
      </c>
    </row>
    <row r="627" spans="1:5" x14ac:dyDescent="0.25">
      <c r="A627" s="335"/>
      <c r="B627" s="338"/>
      <c r="C627" s="339"/>
      <c r="D627" s="341"/>
      <c r="E627" s="296" t="s">
        <v>1454</v>
      </c>
    </row>
    <row r="628" spans="1:5" x14ac:dyDescent="0.25">
      <c r="A628" s="326" t="s">
        <v>1771</v>
      </c>
      <c r="B628" s="328" t="s">
        <v>1770</v>
      </c>
      <c r="C628" s="329"/>
      <c r="D628" s="332" t="s">
        <v>58</v>
      </c>
      <c r="E628" s="297" t="s">
        <v>1453</v>
      </c>
    </row>
    <row r="629" spans="1:5" x14ac:dyDescent="0.25">
      <c r="A629" s="327"/>
      <c r="B629" s="330"/>
      <c r="C629" s="331"/>
      <c r="D629" s="333"/>
      <c r="E629" s="298" t="s">
        <v>1454</v>
      </c>
    </row>
    <row r="630" spans="1:5" x14ac:dyDescent="0.25">
      <c r="A630" s="334" t="s">
        <v>1772</v>
      </c>
      <c r="B630" s="336" t="s">
        <v>1770</v>
      </c>
      <c r="C630" s="337"/>
      <c r="D630" s="340" t="s">
        <v>58</v>
      </c>
      <c r="E630" s="295" t="s">
        <v>1453</v>
      </c>
    </row>
    <row r="631" spans="1:5" x14ac:dyDescent="0.25">
      <c r="A631" s="335"/>
      <c r="B631" s="338"/>
      <c r="C631" s="339"/>
      <c r="D631" s="341"/>
      <c r="E631" s="296" t="s">
        <v>1454</v>
      </c>
    </row>
    <row r="632" spans="1:5" x14ac:dyDescent="0.25">
      <c r="A632" s="326" t="s">
        <v>1773</v>
      </c>
      <c r="B632" s="328" t="s">
        <v>1770</v>
      </c>
      <c r="C632" s="329"/>
      <c r="D632" s="332" t="s">
        <v>58</v>
      </c>
      <c r="E632" s="297" t="s">
        <v>1453</v>
      </c>
    </row>
    <row r="633" spans="1:5" x14ac:dyDescent="0.25">
      <c r="A633" s="327"/>
      <c r="B633" s="330"/>
      <c r="C633" s="331"/>
      <c r="D633" s="333"/>
      <c r="E633" s="298" t="s">
        <v>1454</v>
      </c>
    </row>
    <row r="634" spans="1:5" x14ac:dyDescent="0.25">
      <c r="A634" s="334" t="s">
        <v>1774</v>
      </c>
      <c r="B634" s="336" t="s">
        <v>1770</v>
      </c>
      <c r="C634" s="337"/>
      <c r="D634" s="340" t="s">
        <v>58</v>
      </c>
      <c r="E634" s="295" t="s">
        <v>1453</v>
      </c>
    </row>
    <row r="635" spans="1:5" x14ac:dyDescent="0.25">
      <c r="A635" s="335"/>
      <c r="B635" s="338"/>
      <c r="C635" s="339"/>
      <c r="D635" s="341"/>
      <c r="E635" s="296" t="s">
        <v>1454</v>
      </c>
    </row>
    <row r="636" spans="1:5" x14ac:dyDescent="0.25">
      <c r="A636" s="326" t="s">
        <v>1775</v>
      </c>
      <c r="B636" s="328" t="s">
        <v>1770</v>
      </c>
      <c r="C636" s="329"/>
      <c r="D636" s="332" t="s">
        <v>58</v>
      </c>
      <c r="E636" s="297" t="s">
        <v>1453</v>
      </c>
    </row>
    <row r="637" spans="1:5" x14ac:dyDescent="0.25">
      <c r="A637" s="327"/>
      <c r="B637" s="330"/>
      <c r="C637" s="331"/>
      <c r="D637" s="333"/>
      <c r="E637" s="298" t="s">
        <v>1454</v>
      </c>
    </row>
    <row r="638" spans="1:5" x14ac:dyDescent="0.25">
      <c r="A638" s="334" t="s">
        <v>1776</v>
      </c>
      <c r="B638" s="336" t="s">
        <v>1777</v>
      </c>
      <c r="C638" s="337"/>
      <c r="D638" s="340" t="s">
        <v>58</v>
      </c>
      <c r="E638" s="295" t="s">
        <v>1453</v>
      </c>
    </row>
    <row r="639" spans="1:5" x14ac:dyDescent="0.25">
      <c r="A639" s="335"/>
      <c r="B639" s="338"/>
      <c r="C639" s="339"/>
      <c r="D639" s="341"/>
      <c r="E639" s="296" t="s">
        <v>1454</v>
      </c>
    </row>
    <row r="640" spans="1:5" x14ac:dyDescent="0.25">
      <c r="A640" s="326" t="s">
        <v>1778</v>
      </c>
      <c r="B640" s="328" t="s">
        <v>1777</v>
      </c>
      <c r="C640" s="329"/>
      <c r="D640" s="332" t="s">
        <v>58</v>
      </c>
      <c r="E640" s="297" t="s">
        <v>1453</v>
      </c>
    </row>
    <row r="641" spans="1:5" x14ac:dyDescent="0.25">
      <c r="A641" s="327"/>
      <c r="B641" s="330"/>
      <c r="C641" s="331"/>
      <c r="D641" s="333"/>
      <c r="E641" s="298" t="s">
        <v>1454</v>
      </c>
    </row>
    <row r="642" spans="1:5" x14ac:dyDescent="0.25">
      <c r="A642" s="334" t="s">
        <v>1779</v>
      </c>
      <c r="B642" s="336" t="s">
        <v>1777</v>
      </c>
      <c r="C642" s="337"/>
      <c r="D642" s="340" t="s">
        <v>58</v>
      </c>
      <c r="E642" s="295" t="s">
        <v>1453</v>
      </c>
    </row>
    <row r="643" spans="1:5" x14ac:dyDescent="0.25">
      <c r="A643" s="335"/>
      <c r="B643" s="338"/>
      <c r="C643" s="339"/>
      <c r="D643" s="341"/>
      <c r="E643" s="296" t="s">
        <v>1454</v>
      </c>
    </row>
    <row r="644" spans="1:5" x14ac:dyDescent="0.25">
      <c r="A644" s="326" t="s">
        <v>1780</v>
      </c>
      <c r="B644" s="328" t="s">
        <v>1777</v>
      </c>
      <c r="C644" s="329"/>
      <c r="D644" s="332" t="s">
        <v>58</v>
      </c>
      <c r="E644" s="297" t="s">
        <v>1453</v>
      </c>
    </row>
    <row r="645" spans="1:5" x14ac:dyDescent="0.25">
      <c r="A645" s="327"/>
      <c r="B645" s="330"/>
      <c r="C645" s="331"/>
      <c r="D645" s="333"/>
      <c r="E645" s="298" t="s">
        <v>1454</v>
      </c>
    </row>
    <row r="646" spans="1:5" x14ac:dyDescent="0.25">
      <c r="A646" s="334" t="s">
        <v>1781</v>
      </c>
      <c r="B646" s="336" t="s">
        <v>1777</v>
      </c>
      <c r="C646" s="337"/>
      <c r="D646" s="340" t="s">
        <v>58</v>
      </c>
      <c r="E646" s="295" t="s">
        <v>1453</v>
      </c>
    </row>
    <row r="647" spans="1:5" x14ac:dyDescent="0.25">
      <c r="A647" s="335"/>
      <c r="B647" s="338"/>
      <c r="C647" s="339"/>
      <c r="D647" s="341"/>
      <c r="E647" s="296" t="s">
        <v>1454</v>
      </c>
    </row>
    <row r="648" spans="1:5" x14ac:dyDescent="0.25">
      <c r="A648" s="326" t="s">
        <v>1782</v>
      </c>
      <c r="B648" s="328" t="s">
        <v>1777</v>
      </c>
      <c r="C648" s="329"/>
      <c r="D648" s="332" t="s">
        <v>58</v>
      </c>
      <c r="E648" s="297" t="s">
        <v>1453</v>
      </c>
    </row>
    <row r="649" spans="1:5" x14ac:dyDescent="0.25">
      <c r="A649" s="327"/>
      <c r="B649" s="330"/>
      <c r="C649" s="331"/>
      <c r="D649" s="333"/>
      <c r="E649" s="298" t="s">
        <v>1454</v>
      </c>
    </row>
    <row r="650" spans="1:5" x14ac:dyDescent="0.25">
      <c r="A650" s="334" t="s">
        <v>1783</v>
      </c>
      <c r="B650" s="336" t="s">
        <v>1777</v>
      </c>
      <c r="C650" s="337"/>
      <c r="D650" s="340" t="s">
        <v>58</v>
      </c>
      <c r="E650" s="295" t="s">
        <v>1453</v>
      </c>
    </row>
    <row r="651" spans="1:5" x14ac:dyDescent="0.25">
      <c r="A651" s="335"/>
      <c r="B651" s="338"/>
      <c r="C651" s="339"/>
      <c r="D651" s="341"/>
      <c r="E651" s="296" t="s">
        <v>1454</v>
      </c>
    </row>
    <row r="652" spans="1:5" x14ac:dyDescent="0.25">
      <c r="A652" s="326" t="s">
        <v>1784</v>
      </c>
      <c r="B652" s="328" t="s">
        <v>1777</v>
      </c>
      <c r="C652" s="329"/>
      <c r="D652" s="332" t="s">
        <v>58</v>
      </c>
      <c r="E652" s="297" t="s">
        <v>1453</v>
      </c>
    </row>
    <row r="653" spans="1:5" x14ac:dyDescent="0.25">
      <c r="A653" s="327"/>
      <c r="B653" s="330"/>
      <c r="C653" s="331"/>
      <c r="D653" s="333"/>
      <c r="E653" s="298" t="s">
        <v>1454</v>
      </c>
    </row>
    <row r="654" spans="1:5" x14ac:dyDescent="0.25">
      <c r="A654" s="334" t="s">
        <v>1785</v>
      </c>
      <c r="B654" s="336" t="s">
        <v>1786</v>
      </c>
      <c r="C654" s="337"/>
      <c r="D654" s="340" t="s">
        <v>58</v>
      </c>
      <c r="E654" s="295" t="s">
        <v>1453</v>
      </c>
    </row>
    <row r="655" spans="1:5" x14ac:dyDescent="0.25">
      <c r="A655" s="335"/>
      <c r="B655" s="338"/>
      <c r="C655" s="339"/>
      <c r="D655" s="341"/>
      <c r="E655" s="296" t="s">
        <v>1454</v>
      </c>
    </row>
    <row r="656" spans="1:5" x14ac:dyDescent="0.25">
      <c r="A656" s="326" t="s">
        <v>1787</v>
      </c>
      <c r="B656" s="328" t="s">
        <v>1786</v>
      </c>
      <c r="C656" s="329"/>
      <c r="D656" s="332" t="s">
        <v>58</v>
      </c>
      <c r="E656" s="297" t="s">
        <v>1453</v>
      </c>
    </row>
    <row r="657" spans="1:5" x14ac:dyDescent="0.25">
      <c r="A657" s="327"/>
      <c r="B657" s="330"/>
      <c r="C657" s="331"/>
      <c r="D657" s="333"/>
      <c r="E657" s="298" t="s">
        <v>1454</v>
      </c>
    </row>
    <row r="658" spans="1:5" x14ac:dyDescent="0.25">
      <c r="A658" s="334" t="s">
        <v>1788</v>
      </c>
      <c r="B658" s="336" t="s">
        <v>1786</v>
      </c>
      <c r="C658" s="337"/>
      <c r="D658" s="340" t="s">
        <v>58</v>
      </c>
      <c r="E658" s="295" t="s">
        <v>1453</v>
      </c>
    </row>
    <row r="659" spans="1:5" x14ac:dyDescent="0.25">
      <c r="A659" s="335"/>
      <c r="B659" s="338"/>
      <c r="C659" s="339"/>
      <c r="D659" s="341"/>
      <c r="E659" s="296" t="s">
        <v>1454</v>
      </c>
    </row>
    <row r="660" spans="1:5" x14ac:dyDescent="0.25">
      <c r="A660" s="326" t="s">
        <v>1480</v>
      </c>
      <c r="B660" s="328" t="s">
        <v>1786</v>
      </c>
      <c r="C660" s="329"/>
      <c r="D660" s="332" t="s">
        <v>58</v>
      </c>
      <c r="E660" s="297" t="s">
        <v>1453</v>
      </c>
    </row>
    <row r="661" spans="1:5" x14ac:dyDescent="0.25">
      <c r="A661" s="327"/>
      <c r="B661" s="330"/>
      <c r="C661" s="331"/>
      <c r="D661" s="333"/>
      <c r="E661" s="298" t="s">
        <v>1454</v>
      </c>
    </row>
    <row r="662" spans="1:5" x14ac:dyDescent="0.25">
      <c r="A662" s="334" t="s">
        <v>1789</v>
      </c>
      <c r="B662" s="336" t="s">
        <v>1786</v>
      </c>
      <c r="C662" s="337"/>
      <c r="D662" s="340" t="s">
        <v>58</v>
      </c>
      <c r="E662" s="295" t="s">
        <v>1453</v>
      </c>
    </row>
    <row r="663" spans="1:5" x14ac:dyDescent="0.25">
      <c r="A663" s="335"/>
      <c r="B663" s="338"/>
      <c r="C663" s="339"/>
      <c r="D663" s="341"/>
      <c r="E663" s="296" t="s">
        <v>1454</v>
      </c>
    </row>
    <row r="664" spans="1:5" x14ac:dyDescent="0.25">
      <c r="A664" s="326" t="s">
        <v>1790</v>
      </c>
      <c r="B664" s="328" t="s">
        <v>1786</v>
      </c>
      <c r="C664" s="329"/>
      <c r="D664" s="332" t="s">
        <v>58</v>
      </c>
      <c r="E664" s="297" t="s">
        <v>1453</v>
      </c>
    </row>
    <row r="665" spans="1:5" x14ac:dyDescent="0.25">
      <c r="A665" s="327"/>
      <c r="B665" s="330"/>
      <c r="C665" s="331"/>
      <c r="D665" s="333"/>
      <c r="E665" s="298" t="s">
        <v>1454</v>
      </c>
    </row>
    <row r="666" spans="1:5" x14ac:dyDescent="0.25">
      <c r="A666" s="334" t="s">
        <v>1791</v>
      </c>
      <c r="B666" s="336" t="s">
        <v>1786</v>
      </c>
      <c r="C666" s="337"/>
      <c r="D666" s="340" t="s">
        <v>58</v>
      </c>
      <c r="E666" s="295" t="s">
        <v>1453</v>
      </c>
    </row>
    <row r="667" spans="1:5" x14ac:dyDescent="0.25">
      <c r="A667" s="335"/>
      <c r="B667" s="338"/>
      <c r="C667" s="339"/>
      <c r="D667" s="341"/>
      <c r="E667" s="296" t="s">
        <v>1454</v>
      </c>
    </row>
    <row r="668" spans="1:5" x14ac:dyDescent="0.25">
      <c r="A668" s="326" t="s">
        <v>1792</v>
      </c>
      <c r="B668" s="328" t="s">
        <v>1786</v>
      </c>
      <c r="C668" s="329"/>
      <c r="D668" s="332" t="s">
        <v>58</v>
      </c>
      <c r="E668" s="297" t="s">
        <v>1453</v>
      </c>
    </row>
    <row r="669" spans="1:5" x14ac:dyDescent="0.25">
      <c r="A669" s="327"/>
      <c r="B669" s="330"/>
      <c r="C669" s="331"/>
      <c r="D669" s="333"/>
      <c r="E669" s="298" t="s">
        <v>1454</v>
      </c>
    </row>
    <row r="670" spans="1:5" x14ac:dyDescent="0.25">
      <c r="A670" s="334" t="s">
        <v>1793</v>
      </c>
      <c r="B670" s="336" t="s">
        <v>1786</v>
      </c>
      <c r="C670" s="337"/>
      <c r="D670" s="340" t="s">
        <v>58</v>
      </c>
      <c r="E670" s="295" t="s">
        <v>1453</v>
      </c>
    </row>
    <row r="671" spans="1:5" x14ac:dyDescent="0.25">
      <c r="A671" s="335"/>
      <c r="B671" s="338"/>
      <c r="C671" s="339"/>
      <c r="D671" s="341"/>
      <c r="E671" s="296" t="s">
        <v>1454</v>
      </c>
    </row>
    <row r="672" spans="1:5" x14ac:dyDescent="0.25">
      <c r="A672" s="326" t="s">
        <v>1794</v>
      </c>
      <c r="B672" s="328" t="s">
        <v>1786</v>
      </c>
      <c r="C672" s="329"/>
      <c r="D672" s="332" t="s">
        <v>58</v>
      </c>
      <c r="E672" s="297" t="s">
        <v>1453</v>
      </c>
    </row>
    <row r="673" spans="1:5" x14ac:dyDescent="0.25">
      <c r="A673" s="327"/>
      <c r="B673" s="330"/>
      <c r="C673" s="331"/>
      <c r="D673" s="333"/>
      <c r="E673" s="298" t="s">
        <v>1454</v>
      </c>
    </row>
    <row r="674" spans="1:5" x14ac:dyDescent="0.25">
      <c r="A674" s="334" t="s">
        <v>1795</v>
      </c>
      <c r="B674" s="336" t="s">
        <v>1786</v>
      </c>
      <c r="C674" s="337"/>
      <c r="D674" s="340" t="s">
        <v>58</v>
      </c>
      <c r="E674" s="295" t="s">
        <v>1453</v>
      </c>
    </row>
    <row r="675" spans="1:5" x14ac:dyDescent="0.25">
      <c r="A675" s="335"/>
      <c r="B675" s="338"/>
      <c r="C675" s="339"/>
      <c r="D675" s="341"/>
      <c r="E675" s="296" t="s">
        <v>1454</v>
      </c>
    </row>
    <row r="676" spans="1:5" x14ac:dyDescent="0.25">
      <c r="A676" s="326" t="s">
        <v>1796</v>
      </c>
      <c r="B676" s="328" t="s">
        <v>1786</v>
      </c>
      <c r="C676" s="329"/>
      <c r="D676" s="332" t="s">
        <v>58</v>
      </c>
      <c r="E676" s="297" t="s">
        <v>1453</v>
      </c>
    </row>
    <row r="677" spans="1:5" x14ac:dyDescent="0.25">
      <c r="A677" s="327"/>
      <c r="B677" s="330"/>
      <c r="C677" s="331"/>
      <c r="D677" s="333"/>
      <c r="E677" s="298" t="s">
        <v>1454</v>
      </c>
    </row>
    <row r="678" spans="1:5" x14ac:dyDescent="0.25">
      <c r="A678" s="334" t="s">
        <v>1481</v>
      </c>
      <c r="B678" s="336" t="s">
        <v>1786</v>
      </c>
      <c r="C678" s="337"/>
      <c r="D678" s="340" t="s">
        <v>58</v>
      </c>
      <c r="E678" s="295" t="s">
        <v>1453</v>
      </c>
    </row>
    <row r="679" spans="1:5" x14ac:dyDescent="0.25">
      <c r="A679" s="335"/>
      <c r="B679" s="338"/>
      <c r="C679" s="339"/>
      <c r="D679" s="341"/>
      <c r="E679" s="296" t="s">
        <v>1454</v>
      </c>
    </row>
    <row r="680" spans="1:5" x14ac:dyDescent="0.25">
      <c r="A680" s="326" t="s">
        <v>1797</v>
      </c>
      <c r="B680" s="328" t="s">
        <v>1786</v>
      </c>
      <c r="C680" s="329"/>
      <c r="D680" s="332" t="s">
        <v>58</v>
      </c>
      <c r="E680" s="297" t="s">
        <v>1453</v>
      </c>
    </row>
    <row r="681" spans="1:5" x14ac:dyDescent="0.25">
      <c r="A681" s="327"/>
      <c r="B681" s="330"/>
      <c r="C681" s="331"/>
      <c r="D681" s="333"/>
      <c r="E681" s="298" t="s">
        <v>1454</v>
      </c>
    </row>
    <row r="682" spans="1:5" x14ac:dyDescent="0.25">
      <c r="A682" s="334" t="s">
        <v>1798</v>
      </c>
      <c r="B682" s="336" t="s">
        <v>1786</v>
      </c>
      <c r="C682" s="337"/>
      <c r="D682" s="340" t="s">
        <v>58</v>
      </c>
      <c r="E682" s="295" t="s">
        <v>1453</v>
      </c>
    </row>
    <row r="683" spans="1:5" x14ac:dyDescent="0.25">
      <c r="A683" s="335"/>
      <c r="B683" s="338"/>
      <c r="C683" s="339"/>
      <c r="D683" s="341"/>
      <c r="E683" s="296" t="s">
        <v>1454</v>
      </c>
    </row>
    <row r="684" spans="1:5" x14ac:dyDescent="0.25">
      <c r="A684" s="326" t="s">
        <v>1799</v>
      </c>
      <c r="B684" s="328" t="s">
        <v>1786</v>
      </c>
      <c r="C684" s="329"/>
      <c r="D684" s="332" t="s">
        <v>58</v>
      </c>
      <c r="E684" s="297" t="s">
        <v>1453</v>
      </c>
    </row>
    <row r="685" spans="1:5" x14ac:dyDescent="0.25">
      <c r="A685" s="327"/>
      <c r="B685" s="330"/>
      <c r="C685" s="331"/>
      <c r="D685" s="333"/>
      <c r="E685" s="298" t="s">
        <v>1454</v>
      </c>
    </row>
    <row r="686" spans="1:5" x14ac:dyDescent="0.25">
      <c r="A686" s="334" t="s">
        <v>1800</v>
      </c>
      <c r="B686" s="336" t="s">
        <v>1801</v>
      </c>
      <c r="C686" s="337"/>
      <c r="D686" s="340" t="s">
        <v>58</v>
      </c>
      <c r="E686" s="295" t="s">
        <v>1453</v>
      </c>
    </row>
    <row r="687" spans="1:5" x14ac:dyDescent="0.25">
      <c r="A687" s="335"/>
      <c r="B687" s="338"/>
      <c r="C687" s="339"/>
      <c r="D687" s="341"/>
      <c r="E687" s="296" t="s">
        <v>1454</v>
      </c>
    </row>
    <row r="688" spans="1:5" x14ac:dyDescent="0.25">
      <c r="A688" s="326" t="s">
        <v>1802</v>
      </c>
      <c r="B688" s="328" t="s">
        <v>1801</v>
      </c>
      <c r="C688" s="329"/>
      <c r="D688" s="332" t="s">
        <v>58</v>
      </c>
      <c r="E688" s="297" t="s">
        <v>1453</v>
      </c>
    </row>
    <row r="689" spans="1:5" x14ac:dyDescent="0.25">
      <c r="A689" s="327"/>
      <c r="B689" s="330"/>
      <c r="C689" s="331"/>
      <c r="D689" s="333"/>
      <c r="E689" s="298" t="s">
        <v>1454</v>
      </c>
    </row>
    <row r="690" spans="1:5" x14ac:dyDescent="0.25">
      <c r="A690" s="334" t="s">
        <v>1803</v>
      </c>
      <c r="B690" s="336" t="s">
        <v>1804</v>
      </c>
      <c r="C690" s="337"/>
      <c r="D690" s="340" t="s">
        <v>58</v>
      </c>
      <c r="E690" s="295" t="s">
        <v>1453</v>
      </c>
    </row>
    <row r="691" spans="1:5" x14ac:dyDescent="0.25">
      <c r="A691" s="335"/>
      <c r="B691" s="338"/>
      <c r="C691" s="339"/>
      <c r="D691" s="341"/>
      <c r="E691" s="296" t="s">
        <v>1454</v>
      </c>
    </row>
    <row r="692" spans="1:5" x14ac:dyDescent="0.25">
      <c r="A692" s="326" t="s">
        <v>1805</v>
      </c>
      <c r="B692" s="328" t="s">
        <v>1804</v>
      </c>
      <c r="C692" s="329"/>
      <c r="D692" s="332" t="s">
        <v>58</v>
      </c>
      <c r="E692" s="297" t="s">
        <v>1453</v>
      </c>
    </row>
    <row r="693" spans="1:5" x14ac:dyDescent="0.25">
      <c r="A693" s="327"/>
      <c r="B693" s="330"/>
      <c r="C693" s="331"/>
      <c r="D693" s="333"/>
      <c r="E693" s="298" t="s">
        <v>1454</v>
      </c>
    </row>
    <row r="694" spans="1:5" x14ac:dyDescent="0.25">
      <c r="A694" s="334" t="s">
        <v>1806</v>
      </c>
      <c r="B694" s="336" t="s">
        <v>1801</v>
      </c>
      <c r="C694" s="337"/>
      <c r="D694" s="340" t="s">
        <v>58</v>
      </c>
      <c r="E694" s="295" t="s">
        <v>1453</v>
      </c>
    </row>
    <row r="695" spans="1:5" x14ac:dyDescent="0.25">
      <c r="A695" s="335"/>
      <c r="B695" s="338"/>
      <c r="C695" s="339"/>
      <c r="D695" s="341"/>
      <c r="E695" s="296" t="s">
        <v>1454</v>
      </c>
    </row>
    <row r="696" spans="1:5" x14ac:dyDescent="0.25">
      <c r="A696" s="326" t="s">
        <v>1807</v>
      </c>
      <c r="B696" s="328" t="s">
        <v>1801</v>
      </c>
      <c r="C696" s="329"/>
      <c r="D696" s="332" t="s">
        <v>58</v>
      </c>
      <c r="E696" s="297" t="s">
        <v>1453</v>
      </c>
    </row>
    <row r="697" spans="1:5" x14ac:dyDescent="0.25">
      <c r="A697" s="327"/>
      <c r="B697" s="330"/>
      <c r="C697" s="331"/>
      <c r="D697" s="333"/>
      <c r="E697" s="298" t="s">
        <v>1454</v>
      </c>
    </row>
    <row r="698" spans="1:5" x14ac:dyDescent="0.25">
      <c r="A698" s="334" t="s">
        <v>1808</v>
      </c>
      <c r="B698" s="336" t="s">
        <v>1804</v>
      </c>
      <c r="C698" s="337"/>
      <c r="D698" s="340" t="s">
        <v>58</v>
      </c>
      <c r="E698" s="295" t="s">
        <v>1453</v>
      </c>
    </row>
    <row r="699" spans="1:5" x14ac:dyDescent="0.25">
      <c r="A699" s="335"/>
      <c r="B699" s="338"/>
      <c r="C699" s="339"/>
      <c r="D699" s="341"/>
      <c r="E699" s="296" t="s">
        <v>1454</v>
      </c>
    </row>
    <row r="700" spans="1:5" x14ac:dyDescent="0.25">
      <c r="A700" s="326" t="s">
        <v>1809</v>
      </c>
      <c r="B700" s="328" t="s">
        <v>1801</v>
      </c>
      <c r="C700" s="329"/>
      <c r="D700" s="332" t="s">
        <v>58</v>
      </c>
      <c r="E700" s="297" t="s">
        <v>1453</v>
      </c>
    </row>
    <row r="701" spans="1:5" x14ac:dyDescent="0.25">
      <c r="A701" s="327"/>
      <c r="B701" s="330"/>
      <c r="C701" s="331"/>
      <c r="D701" s="333"/>
      <c r="E701" s="298" t="s">
        <v>1454</v>
      </c>
    </row>
    <row r="702" spans="1:5" x14ac:dyDescent="0.25">
      <c r="A702" s="334" t="s">
        <v>1810</v>
      </c>
      <c r="B702" s="336" t="s">
        <v>1804</v>
      </c>
      <c r="C702" s="337"/>
      <c r="D702" s="340" t="s">
        <v>58</v>
      </c>
      <c r="E702" s="295" t="s">
        <v>1453</v>
      </c>
    </row>
    <row r="703" spans="1:5" x14ac:dyDescent="0.25">
      <c r="A703" s="335"/>
      <c r="B703" s="338"/>
      <c r="C703" s="339"/>
      <c r="D703" s="341"/>
      <c r="E703" s="296" t="s">
        <v>1454</v>
      </c>
    </row>
    <row r="704" spans="1:5" x14ac:dyDescent="0.25">
      <c r="A704" s="326" t="s">
        <v>1811</v>
      </c>
      <c r="B704" s="328" t="s">
        <v>1812</v>
      </c>
      <c r="C704" s="329"/>
      <c r="D704" s="332" t="s">
        <v>58</v>
      </c>
      <c r="E704" s="297" t="s">
        <v>1453</v>
      </c>
    </row>
    <row r="705" spans="1:5" x14ac:dyDescent="0.25">
      <c r="A705" s="327"/>
      <c r="B705" s="330"/>
      <c r="C705" s="331"/>
      <c r="D705" s="333"/>
      <c r="E705" s="298" t="s">
        <v>1454</v>
      </c>
    </row>
    <row r="706" spans="1:5" x14ac:dyDescent="0.25">
      <c r="A706" s="334" t="s">
        <v>1813</v>
      </c>
      <c r="B706" s="336" t="s">
        <v>1812</v>
      </c>
      <c r="C706" s="337"/>
      <c r="D706" s="340" t="s">
        <v>58</v>
      </c>
      <c r="E706" s="295" t="s">
        <v>1453</v>
      </c>
    </row>
    <row r="707" spans="1:5" x14ac:dyDescent="0.25">
      <c r="A707" s="335"/>
      <c r="B707" s="338"/>
      <c r="C707" s="339"/>
      <c r="D707" s="341"/>
      <c r="E707" s="296" t="s">
        <v>1454</v>
      </c>
    </row>
    <row r="708" spans="1:5" x14ac:dyDescent="0.25">
      <c r="A708" s="326" t="s">
        <v>1814</v>
      </c>
      <c r="B708" s="328" t="s">
        <v>1812</v>
      </c>
      <c r="C708" s="329"/>
      <c r="D708" s="332" t="s">
        <v>58</v>
      </c>
      <c r="E708" s="297" t="s">
        <v>1453</v>
      </c>
    </row>
    <row r="709" spans="1:5" x14ac:dyDescent="0.25">
      <c r="A709" s="327"/>
      <c r="B709" s="330"/>
      <c r="C709" s="331"/>
      <c r="D709" s="333"/>
      <c r="E709" s="298" t="s">
        <v>1454</v>
      </c>
    </row>
    <row r="710" spans="1:5" x14ac:dyDescent="0.25">
      <c r="A710" s="334" t="s">
        <v>1815</v>
      </c>
      <c r="B710" s="336" t="s">
        <v>1812</v>
      </c>
      <c r="C710" s="337"/>
      <c r="D710" s="340" t="s">
        <v>58</v>
      </c>
      <c r="E710" s="295" t="s">
        <v>1453</v>
      </c>
    </row>
    <row r="711" spans="1:5" x14ac:dyDescent="0.25">
      <c r="A711" s="335"/>
      <c r="B711" s="338"/>
      <c r="C711" s="339"/>
      <c r="D711" s="341"/>
      <c r="E711" s="296" t="s">
        <v>1454</v>
      </c>
    </row>
    <row r="712" spans="1:5" x14ac:dyDescent="0.25">
      <c r="A712" s="326" t="s">
        <v>1816</v>
      </c>
      <c r="B712" s="328" t="s">
        <v>1817</v>
      </c>
      <c r="C712" s="329"/>
      <c r="D712" s="332" t="s">
        <v>58</v>
      </c>
      <c r="E712" s="297" t="s">
        <v>1453</v>
      </c>
    </row>
    <row r="713" spans="1:5" x14ac:dyDescent="0.25">
      <c r="A713" s="327"/>
      <c r="B713" s="330"/>
      <c r="C713" s="331"/>
      <c r="D713" s="333"/>
      <c r="E713" s="298" t="s">
        <v>1454</v>
      </c>
    </row>
    <row r="714" spans="1:5" x14ac:dyDescent="0.25">
      <c r="A714" s="334" t="s">
        <v>1818</v>
      </c>
      <c r="B714" s="336" t="s">
        <v>1817</v>
      </c>
      <c r="C714" s="337"/>
      <c r="D714" s="340" t="s">
        <v>58</v>
      </c>
      <c r="E714" s="295" t="s">
        <v>1453</v>
      </c>
    </row>
    <row r="715" spans="1:5" x14ac:dyDescent="0.25">
      <c r="A715" s="335"/>
      <c r="B715" s="338"/>
      <c r="C715" s="339"/>
      <c r="D715" s="341"/>
      <c r="E715" s="296" t="s">
        <v>1454</v>
      </c>
    </row>
    <row r="716" spans="1:5" x14ac:dyDescent="0.25">
      <c r="A716" s="326" t="s">
        <v>1819</v>
      </c>
      <c r="B716" s="328" t="s">
        <v>1817</v>
      </c>
      <c r="C716" s="329"/>
      <c r="D716" s="332" t="s">
        <v>58</v>
      </c>
      <c r="E716" s="297" t="s">
        <v>1453</v>
      </c>
    </row>
    <row r="717" spans="1:5" x14ac:dyDescent="0.25">
      <c r="A717" s="327"/>
      <c r="B717" s="330"/>
      <c r="C717" s="331"/>
      <c r="D717" s="333"/>
      <c r="E717" s="298" t="s">
        <v>1454</v>
      </c>
    </row>
    <row r="718" spans="1:5" x14ac:dyDescent="0.25">
      <c r="A718" s="334" t="s">
        <v>1820</v>
      </c>
      <c r="B718" s="336" t="s">
        <v>1817</v>
      </c>
      <c r="C718" s="337"/>
      <c r="D718" s="340" t="s">
        <v>58</v>
      </c>
      <c r="E718" s="295" t="s">
        <v>1453</v>
      </c>
    </row>
    <row r="719" spans="1:5" x14ac:dyDescent="0.25">
      <c r="A719" s="335"/>
      <c r="B719" s="338"/>
      <c r="C719" s="339"/>
      <c r="D719" s="341"/>
      <c r="E719" s="296" t="s">
        <v>1454</v>
      </c>
    </row>
    <row r="720" spans="1:5" x14ac:dyDescent="0.25">
      <c r="A720" s="326" t="s">
        <v>1821</v>
      </c>
      <c r="B720" s="328" t="s">
        <v>1817</v>
      </c>
      <c r="C720" s="329"/>
      <c r="D720" s="332" t="s">
        <v>58</v>
      </c>
      <c r="E720" s="297" t="s">
        <v>1453</v>
      </c>
    </row>
    <row r="721" spans="1:5" x14ac:dyDescent="0.25">
      <c r="A721" s="327"/>
      <c r="B721" s="330"/>
      <c r="C721" s="331"/>
      <c r="D721" s="333"/>
      <c r="E721" s="298" t="s">
        <v>1454</v>
      </c>
    </row>
    <row r="722" spans="1:5" x14ac:dyDescent="0.25">
      <c r="A722" s="334" t="s">
        <v>1822</v>
      </c>
      <c r="B722" s="336" t="s">
        <v>1817</v>
      </c>
      <c r="C722" s="337"/>
      <c r="D722" s="340" t="s">
        <v>58</v>
      </c>
      <c r="E722" s="295" t="s">
        <v>1453</v>
      </c>
    </row>
    <row r="723" spans="1:5" x14ac:dyDescent="0.25">
      <c r="A723" s="335"/>
      <c r="B723" s="338"/>
      <c r="C723" s="339"/>
      <c r="D723" s="341"/>
      <c r="E723" s="296" t="s">
        <v>1454</v>
      </c>
    </row>
    <row r="724" spans="1:5" x14ac:dyDescent="0.25">
      <c r="A724" s="326" t="s">
        <v>1823</v>
      </c>
      <c r="B724" s="328" t="s">
        <v>1824</v>
      </c>
      <c r="C724" s="329"/>
      <c r="D724" s="332" t="s">
        <v>58</v>
      </c>
      <c r="E724" s="297" t="s">
        <v>1453</v>
      </c>
    </row>
    <row r="725" spans="1:5" x14ac:dyDescent="0.25">
      <c r="A725" s="327"/>
      <c r="B725" s="330"/>
      <c r="C725" s="331"/>
      <c r="D725" s="333"/>
      <c r="E725" s="298" t="s">
        <v>1454</v>
      </c>
    </row>
    <row r="726" spans="1:5" x14ac:dyDescent="0.25">
      <c r="A726" s="334" t="s">
        <v>1825</v>
      </c>
      <c r="B726" s="336" t="s">
        <v>1824</v>
      </c>
      <c r="C726" s="337"/>
      <c r="D726" s="340" t="s">
        <v>58</v>
      </c>
      <c r="E726" s="295" t="s">
        <v>1453</v>
      </c>
    </row>
    <row r="727" spans="1:5" x14ac:dyDescent="0.25">
      <c r="A727" s="335"/>
      <c r="B727" s="338"/>
      <c r="C727" s="339"/>
      <c r="D727" s="341"/>
      <c r="E727" s="296" t="s">
        <v>1454</v>
      </c>
    </row>
    <row r="728" spans="1:5" x14ac:dyDescent="0.25">
      <c r="A728" s="326" t="s">
        <v>1826</v>
      </c>
      <c r="B728" s="328" t="s">
        <v>1824</v>
      </c>
      <c r="C728" s="329"/>
      <c r="D728" s="332" t="s">
        <v>58</v>
      </c>
      <c r="E728" s="297" t="s">
        <v>1453</v>
      </c>
    </row>
    <row r="729" spans="1:5" x14ac:dyDescent="0.25">
      <c r="A729" s="327"/>
      <c r="B729" s="330"/>
      <c r="C729" s="331"/>
      <c r="D729" s="333"/>
      <c r="E729" s="298" t="s">
        <v>1454</v>
      </c>
    </row>
    <row r="730" spans="1:5" x14ac:dyDescent="0.25">
      <c r="A730" s="334" t="s">
        <v>1827</v>
      </c>
      <c r="B730" s="336" t="s">
        <v>1824</v>
      </c>
      <c r="C730" s="337"/>
      <c r="D730" s="340" t="s">
        <v>58</v>
      </c>
      <c r="E730" s="295" t="s">
        <v>1453</v>
      </c>
    </row>
    <row r="731" spans="1:5" x14ac:dyDescent="0.25">
      <c r="A731" s="335"/>
      <c r="B731" s="338"/>
      <c r="C731" s="339"/>
      <c r="D731" s="341"/>
      <c r="E731" s="296" t="s">
        <v>1454</v>
      </c>
    </row>
    <row r="732" spans="1:5" x14ac:dyDescent="0.25">
      <c r="A732" s="326" t="s">
        <v>1828</v>
      </c>
      <c r="B732" s="328" t="s">
        <v>1824</v>
      </c>
      <c r="C732" s="329"/>
      <c r="D732" s="332" t="s">
        <v>58</v>
      </c>
      <c r="E732" s="297" t="s">
        <v>1453</v>
      </c>
    </row>
    <row r="733" spans="1:5" x14ac:dyDescent="0.25">
      <c r="A733" s="327"/>
      <c r="B733" s="330"/>
      <c r="C733" s="331"/>
      <c r="D733" s="333"/>
      <c r="E733" s="298" t="s">
        <v>1454</v>
      </c>
    </row>
    <row r="734" spans="1:5" x14ac:dyDescent="0.25">
      <c r="A734" s="334" t="s">
        <v>1829</v>
      </c>
      <c r="B734" s="336" t="s">
        <v>1765</v>
      </c>
      <c r="C734" s="337"/>
      <c r="D734" s="340" t="s">
        <v>58</v>
      </c>
      <c r="E734" s="295" t="s">
        <v>1453</v>
      </c>
    </row>
    <row r="735" spans="1:5" x14ac:dyDescent="0.25">
      <c r="A735" s="335"/>
      <c r="B735" s="338"/>
      <c r="C735" s="339"/>
      <c r="D735" s="341"/>
      <c r="E735" s="296" t="s">
        <v>1454</v>
      </c>
    </row>
    <row r="736" spans="1:5" x14ac:dyDescent="0.25">
      <c r="A736" s="326" t="s">
        <v>1706</v>
      </c>
      <c r="B736" s="328"/>
      <c r="C736" s="329"/>
      <c r="D736" s="332" t="s">
        <v>58</v>
      </c>
      <c r="E736" s="297" t="s">
        <v>1453</v>
      </c>
    </row>
    <row r="737" spans="1:5" x14ac:dyDescent="0.25">
      <c r="A737" s="327"/>
      <c r="B737" s="330"/>
      <c r="C737" s="331"/>
      <c r="D737" s="333"/>
      <c r="E737" s="298" t="s">
        <v>1454</v>
      </c>
    </row>
    <row r="738" spans="1:5" x14ac:dyDescent="0.25">
      <c r="A738" s="334" t="s">
        <v>1725</v>
      </c>
      <c r="B738" s="336"/>
      <c r="C738" s="337"/>
      <c r="D738" s="340" t="s">
        <v>58</v>
      </c>
      <c r="E738" s="295" t="s">
        <v>1453</v>
      </c>
    </row>
    <row r="739" spans="1:5" x14ac:dyDescent="0.25">
      <c r="A739" s="335"/>
      <c r="B739" s="338"/>
      <c r="C739" s="339"/>
      <c r="D739" s="341"/>
      <c r="E739" s="296" t="s">
        <v>1454</v>
      </c>
    </row>
    <row r="740" spans="1:5" x14ac:dyDescent="0.25">
      <c r="A740" s="326" t="s">
        <v>1731</v>
      </c>
      <c r="B740" s="328"/>
      <c r="C740" s="329"/>
      <c r="D740" s="332" t="s">
        <v>58</v>
      </c>
      <c r="E740" s="297" t="s">
        <v>1453</v>
      </c>
    </row>
    <row r="741" spans="1:5" x14ac:dyDescent="0.25">
      <c r="A741" s="327"/>
      <c r="B741" s="330"/>
      <c r="C741" s="331"/>
      <c r="D741" s="333"/>
      <c r="E741" s="298" t="s">
        <v>1454</v>
      </c>
    </row>
    <row r="742" spans="1:5" x14ac:dyDescent="0.25">
      <c r="A742" s="334" t="s">
        <v>1744</v>
      </c>
      <c r="B742" s="336"/>
      <c r="C742" s="337"/>
      <c r="D742" s="340" t="s">
        <v>58</v>
      </c>
      <c r="E742" s="295" t="s">
        <v>1453</v>
      </c>
    </row>
    <row r="743" spans="1:5" x14ac:dyDescent="0.25">
      <c r="A743" s="335"/>
      <c r="B743" s="338"/>
      <c r="C743" s="339"/>
      <c r="D743" s="341"/>
      <c r="E743" s="296" t="s">
        <v>1454</v>
      </c>
    </row>
    <row r="744" spans="1:5" x14ac:dyDescent="0.25">
      <c r="A744" s="326" t="s">
        <v>1765</v>
      </c>
      <c r="B744" s="328"/>
      <c r="C744" s="329"/>
      <c r="D744" s="332" t="s">
        <v>58</v>
      </c>
      <c r="E744" s="297" t="s">
        <v>1453</v>
      </c>
    </row>
    <row r="745" spans="1:5" x14ac:dyDescent="0.25">
      <c r="A745" s="327"/>
      <c r="B745" s="330"/>
      <c r="C745" s="331"/>
      <c r="D745" s="333"/>
      <c r="E745" s="298" t="s">
        <v>1454</v>
      </c>
    </row>
    <row r="746" spans="1:5" x14ac:dyDescent="0.25">
      <c r="A746" s="334" t="s">
        <v>1770</v>
      </c>
      <c r="B746" s="336"/>
      <c r="C746" s="337"/>
      <c r="D746" s="340" t="s">
        <v>58</v>
      </c>
      <c r="E746" s="295" t="s">
        <v>1453</v>
      </c>
    </row>
    <row r="747" spans="1:5" x14ac:dyDescent="0.25">
      <c r="A747" s="335"/>
      <c r="B747" s="338"/>
      <c r="C747" s="339"/>
      <c r="D747" s="341"/>
      <c r="E747" s="296" t="s">
        <v>1454</v>
      </c>
    </row>
    <row r="748" spans="1:5" x14ac:dyDescent="0.25">
      <c r="A748" s="326" t="s">
        <v>1777</v>
      </c>
      <c r="B748" s="328"/>
      <c r="C748" s="329"/>
      <c r="D748" s="332" t="s">
        <v>58</v>
      </c>
      <c r="E748" s="297" t="s">
        <v>1453</v>
      </c>
    </row>
    <row r="749" spans="1:5" x14ac:dyDescent="0.25">
      <c r="A749" s="327"/>
      <c r="B749" s="330"/>
      <c r="C749" s="331"/>
      <c r="D749" s="333"/>
      <c r="E749" s="298" t="s">
        <v>1454</v>
      </c>
    </row>
    <row r="750" spans="1:5" x14ac:dyDescent="0.25">
      <c r="A750" s="334" t="s">
        <v>1786</v>
      </c>
      <c r="B750" s="336"/>
      <c r="C750" s="337"/>
      <c r="D750" s="340" t="s">
        <v>58</v>
      </c>
      <c r="E750" s="295" t="s">
        <v>1453</v>
      </c>
    </row>
    <row r="751" spans="1:5" x14ac:dyDescent="0.25">
      <c r="A751" s="335"/>
      <c r="B751" s="338"/>
      <c r="C751" s="339"/>
      <c r="D751" s="341"/>
      <c r="E751" s="296" t="s">
        <v>1454</v>
      </c>
    </row>
    <row r="752" spans="1:5" x14ac:dyDescent="0.25">
      <c r="A752" s="326" t="s">
        <v>1801</v>
      </c>
      <c r="B752" s="328"/>
      <c r="C752" s="329"/>
      <c r="D752" s="332" t="s">
        <v>58</v>
      </c>
      <c r="E752" s="297" t="s">
        <v>1453</v>
      </c>
    </row>
    <row r="753" spans="1:5" x14ac:dyDescent="0.25">
      <c r="A753" s="327"/>
      <c r="B753" s="330"/>
      <c r="C753" s="331"/>
      <c r="D753" s="333"/>
      <c r="E753" s="298" t="s">
        <v>1454</v>
      </c>
    </row>
    <row r="754" spans="1:5" x14ac:dyDescent="0.25">
      <c r="A754" s="334" t="s">
        <v>1812</v>
      </c>
      <c r="B754" s="336"/>
      <c r="C754" s="337"/>
      <c r="D754" s="340" t="s">
        <v>58</v>
      </c>
      <c r="E754" s="295" t="s">
        <v>1453</v>
      </c>
    </row>
    <row r="755" spans="1:5" x14ac:dyDescent="0.25">
      <c r="A755" s="335"/>
      <c r="B755" s="338"/>
      <c r="C755" s="339"/>
      <c r="D755" s="341"/>
      <c r="E755" s="296" t="s">
        <v>1454</v>
      </c>
    </row>
    <row r="756" spans="1:5" x14ac:dyDescent="0.25">
      <c r="A756" s="326" t="s">
        <v>1817</v>
      </c>
      <c r="B756" s="328"/>
      <c r="C756" s="329"/>
      <c r="D756" s="332" t="s">
        <v>58</v>
      </c>
      <c r="E756" s="297" t="s">
        <v>1453</v>
      </c>
    </row>
    <row r="757" spans="1:5" x14ac:dyDescent="0.25">
      <c r="A757" s="327"/>
      <c r="B757" s="330"/>
      <c r="C757" s="331"/>
      <c r="D757" s="333"/>
      <c r="E757" s="298" t="s">
        <v>1454</v>
      </c>
    </row>
    <row r="758" spans="1:5" x14ac:dyDescent="0.25">
      <c r="A758" s="334" t="s">
        <v>1752</v>
      </c>
      <c r="B758" s="336"/>
      <c r="C758" s="337"/>
      <c r="D758" s="340" t="s">
        <v>58</v>
      </c>
      <c r="E758" s="295" t="s">
        <v>1453</v>
      </c>
    </row>
    <row r="759" spans="1:5" x14ac:dyDescent="0.25">
      <c r="A759" s="335"/>
      <c r="B759" s="338"/>
      <c r="C759" s="339"/>
      <c r="D759" s="341"/>
      <c r="E759" s="296" t="s">
        <v>1454</v>
      </c>
    </row>
    <row r="760" spans="1:5" x14ac:dyDescent="0.25">
      <c r="A760" s="326" t="s">
        <v>1830</v>
      </c>
      <c r="B760" s="328" t="s">
        <v>1731</v>
      </c>
      <c r="C760" s="329"/>
      <c r="D760" s="332" t="s">
        <v>58</v>
      </c>
      <c r="E760" s="297" t="s">
        <v>1453</v>
      </c>
    </row>
    <row r="761" spans="1:5" x14ac:dyDescent="0.25">
      <c r="A761" s="327"/>
      <c r="B761" s="330"/>
      <c r="C761" s="331"/>
      <c r="D761" s="333"/>
      <c r="E761" s="298" t="s">
        <v>1454</v>
      </c>
    </row>
    <row r="762" spans="1:5" x14ac:dyDescent="0.25">
      <c r="A762" s="334" t="s">
        <v>1831</v>
      </c>
      <c r="B762" s="336" t="s">
        <v>1744</v>
      </c>
      <c r="C762" s="337"/>
      <c r="D762" s="340" t="s">
        <v>58</v>
      </c>
      <c r="E762" s="295" t="s">
        <v>1453</v>
      </c>
    </row>
    <row r="763" spans="1:5" x14ac:dyDescent="0.25">
      <c r="A763" s="335"/>
      <c r="B763" s="338"/>
      <c r="C763" s="339"/>
      <c r="D763" s="341"/>
      <c r="E763" s="296" t="s">
        <v>1454</v>
      </c>
    </row>
    <row r="764" spans="1:5" x14ac:dyDescent="0.25">
      <c r="A764" s="326" t="s">
        <v>1832</v>
      </c>
      <c r="B764" s="328" t="s">
        <v>1752</v>
      </c>
      <c r="C764" s="329"/>
      <c r="D764" s="332" t="s">
        <v>58</v>
      </c>
      <c r="E764" s="297" t="s">
        <v>1453</v>
      </c>
    </row>
    <row r="765" spans="1:5" x14ac:dyDescent="0.25">
      <c r="A765" s="327"/>
      <c r="B765" s="330"/>
      <c r="C765" s="331"/>
      <c r="D765" s="333"/>
      <c r="E765" s="298" t="s">
        <v>1454</v>
      </c>
    </row>
    <row r="766" spans="1:5" x14ac:dyDescent="0.25">
      <c r="A766" s="334" t="s">
        <v>1833</v>
      </c>
      <c r="B766" s="336" t="s">
        <v>1777</v>
      </c>
      <c r="C766" s="337"/>
      <c r="D766" s="340" t="s">
        <v>58</v>
      </c>
      <c r="E766" s="295" t="s">
        <v>1453</v>
      </c>
    </row>
    <row r="767" spans="1:5" x14ac:dyDescent="0.25">
      <c r="A767" s="335"/>
      <c r="B767" s="338"/>
      <c r="C767" s="339"/>
      <c r="D767" s="341"/>
      <c r="E767" s="296" t="s">
        <v>1454</v>
      </c>
    </row>
    <row r="768" spans="1:5" x14ac:dyDescent="0.25">
      <c r="A768" s="326" t="s">
        <v>1834</v>
      </c>
      <c r="B768" s="328" t="s">
        <v>1786</v>
      </c>
      <c r="C768" s="329"/>
      <c r="D768" s="332" t="s">
        <v>58</v>
      </c>
      <c r="E768" s="297" t="s">
        <v>1453</v>
      </c>
    </row>
    <row r="769" spans="1:5" x14ac:dyDescent="0.25">
      <c r="A769" s="327"/>
      <c r="B769" s="330"/>
      <c r="C769" s="331"/>
      <c r="D769" s="333"/>
      <c r="E769" s="298" t="s">
        <v>1454</v>
      </c>
    </row>
    <row r="770" spans="1:5" x14ac:dyDescent="0.25">
      <c r="A770" s="334" t="s">
        <v>1835</v>
      </c>
      <c r="B770" s="336" t="s">
        <v>1812</v>
      </c>
      <c r="C770" s="337"/>
      <c r="D770" s="340" t="s">
        <v>58</v>
      </c>
      <c r="E770" s="295" t="s">
        <v>1453</v>
      </c>
    </row>
    <row r="771" spans="1:5" x14ac:dyDescent="0.25">
      <c r="A771" s="335"/>
      <c r="B771" s="338"/>
      <c r="C771" s="339"/>
      <c r="D771" s="341"/>
      <c r="E771" s="296" t="s">
        <v>1454</v>
      </c>
    </row>
    <row r="772" spans="1:5" x14ac:dyDescent="0.25">
      <c r="A772" s="326" t="s">
        <v>1836</v>
      </c>
      <c r="B772" s="328" t="s">
        <v>1824</v>
      </c>
      <c r="C772" s="329"/>
      <c r="D772" s="332" t="s">
        <v>58</v>
      </c>
      <c r="E772" s="297" t="s">
        <v>1453</v>
      </c>
    </row>
    <row r="773" spans="1:5" x14ac:dyDescent="0.25">
      <c r="A773" s="327"/>
      <c r="B773" s="330"/>
      <c r="C773" s="331"/>
      <c r="D773" s="333"/>
      <c r="E773" s="298" t="s">
        <v>1454</v>
      </c>
    </row>
    <row r="774" spans="1:5" x14ac:dyDescent="0.25">
      <c r="A774" s="334" t="s">
        <v>1824</v>
      </c>
      <c r="B774" s="336"/>
      <c r="C774" s="337"/>
      <c r="D774" s="340" t="s">
        <v>58</v>
      </c>
      <c r="E774" s="295" t="s">
        <v>1453</v>
      </c>
    </row>
    <row r="775" spans="1:5" x14ac:dyDescent="0.25">
      <c r="A775" s="335"/>
      <c r="B775" s="338"/>
      <c r="C775" s="339"/>
      <c r="D775" s="341"/>
      <c r="E775" s="296" t="s">
        <v>1454</v>
      </c>
    </row>
    <row r="776" spans="1:5" x14ac:dyDescent="0.25">
      <c r="A776" s="293" t="s">
        <v>1837</v>
      </c>
      <c r="B776" s="315"/>
      <c r="C776" s="316"/>
      <c r="D776" s="283" t="s">
        <v>58</v>
      </c>
      <c r="E776" s="294"/>
    </row>
    <row r="777" spans="1:5" x14ac:dyDescent="0.25">
      <c r="A777" s="334" t="s">
        <v>1838</v>
      </c>
      <c r="B777" s="336" t="s">
        <v>1706</v>
      </c>
      <c r="C777" s="337"/>
      <c r="D777" s="340" t="s">
        <v>58</v>
      </c>
      <c r="E777" s="295" t="s">
        <v>1453</v>
      </c>
    </row>
    <row r="778" spans="1:5" x14ac:dyDescent="0.25">
      <c r="A778" s="335"/>
      <c r="B778" s="338"/>
      <c r="C778" s="339"/>
      <c r="D778" s="341"/>
      <c r="E778" s="296" t="s">
        <v>1454</v>
      </c>
    </row>
    <row r="779" spans="1:5" x14ac:dyDescent="0.25">
      <c r="A779" s="326" t="s">
        <v>1839</v>
      </c>
      <c r="B779" s="328" t="s">
        <v>1824</v>
      </c>
      <c r="C779" s="329"/>
      <c r="D779" s="332" t="s">
        <v>58</v>
      </c>
      <c r="E779" s="297" t="s">
        <v>1453</v>
      </c>
    </row>
    <row r="780" spans="1:5" x14ac:dyDescent="0.25">
      <c r="A780" s="327"/>
      <c r="B780" s="330"/>
      <c r="C780" s="331"/>
      <c r="D780" s="333"/>
      <c r="E780" s="298" t="s">
        <v>1454</v>
      </c>
    </row>
    <row r="781" spans="1:5" x14ac:dyDescent="0.25">
      <c r="A781" s="334" t="s">
        <v>1840</v>
      </c>
      <c r="B781" s="336" t="s">
        <v>1804</v>
      </c>
      <c r="C781" s="337"/>
      <c r="D781" s="340" t="s">
        <v>58</v>
      </c>
      <c r="E781" s="295" t="s">
        <v>1453</v>
      </c>
    </row>
    <row r="782" spans="1:5" x14ac:dyDescent="0.25">
      <c r="A782" s="335"/>
      <c r="B782" s="338"/>
      <c r="C782" s="339"/>
      <c r="D782" s="341"/>
      <c r="E782" s="296" t="s">
        <v>1454</v>
      </c>
    </row>
    <row r="783" spans="1:5" x14ac:dyDescent="0.25">
      <c r="A783" s="326" t="s">
        <v>1841</v>
      </c>
      <c r="B783" s="328" t="s">
        <v>1824</v>
      </c>
      <c r="C783" s="329"/>
      <c r="D783" s="332" t="s">
        <v>58</v>
      </c>
      <c r="E783" s="297" t="s">
        <v>1453</v>
      </c>
    </row>
    <row r="784" spans="1:5" x14ac:dyDescent="0.25">
      <c r="A784" s="327"/>
      <c r="B784" s="330"/>
      <c r="C784" s="331"/>
      <c r="D784" s="333"/>
      <c r="E784" s="298" t="s">
        <v>1454</v>
      </c>
    </row>
    <row r="785" spans="1:5" x14ac:dyDescent="0.25">
      <c r="A785" s="334" t="s">
        <v>1842</v>
      </c>
      <c r="B785" s="336" t="s">
        <v>1744</v>
      </c>
      <c r="C785" s="337"/>
      <c r="D785" s="340" t="s">
        <v>58</v>
      </c>
      <c r="E785" s="295" t="s">
        <v>1453</v>
      </c>
    </row>
    <row r="786" spans="1:5" x14ac:dyDescent="0.25">
      <c r="A786" s="335"/>
      <c r="B786" s="338"/>
      <c r="C786" s="339"/>
      <c r="D786" s="341"/>
      <c r="E786" s="296" t="s">
        <v>1454</v>
      </c>
    </row>
    <row r="787" spans="1:5" x14ac:dyDescent="0.25">
      <c r="A787" s="326" t="s">
        <v>1843</v>
      </c>
      <c r="B787" s="328" t="s">
        <v>1744</v>
      </c>
      <c r="C787" s="329"/>
      <c r="D787" s="332" t="s">
        <v>58</v>
      </c>
      <c r="E787" s="297" t="s">
        <v>1453</v>
      </c>
    </row>
    <row r="788" spans="1:5" x14ac:dyDescent="0.25">
      <c r="A788" s="327"/>
      <c r="B788" s="330"/>
      <c r="C788" s="331"/>
      <c r="D788" s="333"/>
      <c r="E788" s="298" t="s">
        <v>1454</v>
      </c>
    </row>
    <row r="789" spans="1:5" x14ac:dyDescent="0.25">
      <c r="A789" s="334" t="s">
        <v>1804</v>
      </c>
      <c r="B789" s="336"/>
      <c r="C789" s="337"/>
      <c r="D789" s="340" t="s">
        <v>58</v>
      </c>
      <c r="E789" s="295" t="s">
        <v>1453</v>
      </c>
    </row>
    <row r="790" spans="1:5" x14ac:dyDescent="0.25">
      <c r="A790" s="335"/>
      <c r="B790" s="338"/>
      <c r="C790" s="339"/>
      <c r="D790" s="341"/>
      <c r="E790" s="296" t="s">
        <v>1454</v>
      </c>
    </row>
    <row r="791" spans="1:5" x14ac:dyDescent="0.25">
      <c r="A791" s="326" t="s">
        <v>1844</v>
      </c>
      <c r="B791" s="328"/>
      <c r="C791" s="329"/>
      <c r="D791" s="332" t="s">
        <v>59</v>
      </c>
      <c r="E791" s="297" t="s">
        <v>1453</v>
      </c>
    </row>
    <row r="792" spans="1:5" x14ac:dyDescent="0.25">
      <c r="A792" s="327"/>
      <c r="B792" s="330"/>
      <c r="C792" s="331"/>
      <c r="D792" s="333"/>
      <c r="E792" s="298" t="s">
        <v>1454</v>
      </c>
    </row>
    <row r="793" spans="1:5" x14ac:dyDescent="0.25">
      <c r="A793" s="334" t="s">
        <v>1845</v>
      </c>
      <c r="B793" s="336"/>
      <c r="C793" s="337"/>
      <c r="D793" s="340" t="s">
        <v>59</v>
      </c>
      <c r="E793" s="295" t="s">
        <v>1453</v>
      </c>
    </row>
    <row r="794" spans="1:5" x14ac:dyDescent="0.25">
      <c r="A794" s="335"/>
      <c r="B794" s="338"/>
      <c r="C794" s="339"/>
      <c r="D794" s="341"/>
      <c r="E794" s="296" t="s">
        <v>1454</v>
      </c>
    </row>
    <row r="795" spans="1:5" x14ac:dyDescent="0.25">
      <c r="A795" s="326" t="s">
        <v>1846</v>
      </c>
      <c r="B795" s="328"/>
      <c r="C795" s="329"/>
      <c r="D795" s="332" t="s">
        <v>59</v>
      </c>
      <c r="E795" s="297" t="s">
        <v>1453</v>
      </c>
    </row>
    <row r="796" spans="1:5" x14ac:dyDescent="0.25">
      <c r="A796" s="327"/>
      <c r="B796" s="330"/>
      <c r="C796" s="331"/>
      <c r="D796" s="333"/>
      <c r="E796" s="298" t="s">
        <v>1454</v>
      </c>
    </row>
    <row r="797" spans="1:5" x14ac:dyDescent="0.25">
      <c r="A797" s="334" t="s">
        <v>1847</v>
      </c>
      <c r="B797" s="336"/>
      <c r="C797" s="337"/>
      <c r="D797" s="340" t="s">
        <v>59</v>
      </c>
      <c r="E797" s="295" t="s">
        <v>1453</v>
      </c>
    </row>
    <row r="798" spans="1:5" x14ac:dyDescent="0.25">
      <c r="A798" s="335"/>
      <c r="B798" s="338"/>
      <c r="C798" s="339"/>
      <c r="D798" s="341"/>
      <c r="E798" s="296" t="s">
        <v>1454</v>
      </c>
    </row>
    <row r="799" spans="1:5" x14ac:dyDescent="0.25">
      <c r="A799" s="326" t="s">
        <v>1848</v>
      </c>
      <c r="B799" s="328"/>
      <c r="C799" s="329"/>
      <c r="D799" s="332" t="s">
        <v>59</v>
      </c>
      <c r="E799" s="297" t="s">
        <v>1453</v>
      </c>
    </row>
    <row r="800" spans="1:5" x14ac:dyDescent="0.25">
      <c r="A800" s="327"/>
      <c r="B800" s="330"/>
      <c r="C800" s="331"/>
      <c r="D800" s="333"/>
      <c r="E800" s="298" t="s">
        <v>1454</v>
      </c>
    </row>
    <row r="801" spans="1:5" x14ac:dyDescent="0.25">
      <c r="A801" s="334" t="s">
        <v>1849</v>
      </c>
      <c r="B801" s="336"/>
      <c r="C801" s="337"/>
      <c r="D801" s="340" t="s">
        <v>59</v>
      </c>
      <c r="E801" s="295" t="s">
        <v>1453</v>
      </c>
    </row>
    <row r="802" spans="1:5" x14ac:dyDescent="0.25">
      <c r="A802" s="335"/>
      <c r="B802" s="338"/>
      <c r="C802" s="339"/>
      <c r="D802" s="341"/>
      <c r="E802" s="296" t="s">
        <v>1454</v>
      </c>
    </row>
    <row r="803" spans="1:5" x14ac:dyDescent="0.25">
      <c r="A803" s="326" t="s">
        <v>1850</v>
      </c>
      <c r="B803" s="328"/>
      <c r="C803" s="329"/>
      <c r="D803" s="332" t="s">
        <v>59</v>
      </c>
      <c r="E803" s="297" t="s">
        <v>1453</v>
      </c>
    </row>
    <row r="804" spans="1:5" x14ac:dyDescent="0.25">
      <c r="A804" s="327"/>
      <c r="B804" s="330"/>
      <c r="C804" s="331"/>
      <c r="D804" s="333"/>
      <c r="E804" s="298" t="s">
        <v>1454</v>
      </c>
    </row>
    <row r="805" spans="1:5" x14ac:dyDescent="0.25">
      <c r="A805" s="334" t="s">
        <v>1851</v>
      </c>
      <c r="B805" s="336"/>
      <c r="C805" s="337"/>
      <c r="D805" s="340" t="s">
        <v>59</v>
      </c>
      <c r="E805" s="295" t="s">
        <v>1453</v>
      </c>
    </row>
    <row r="806" spans="1:5" x14ac:dyDescent="0.25">
      <c r="A806" s="335"/>
      <c r="B806" s="338"/>
      <c r="C806" s="339"/>
      <c r="D806" s="341"/>
      <c r="E806" s="296" t="s">
        <v>1454</v>
      </c>
    </row>
    <row r="807" spans="1:5" x14ac:dyDescent="0.25">
      <c r="A807" s="326" t="s">
        <v>1852</v>
      </c>
      <c r="B807" s="328"/>
      <c r="C807" s="329"/>
      <c r="D807" s="332" t="s">
        <v>59</v>
      </c>
      <c r="E807" s="297" t="s">
        <v>1453</v>
      </c>
    </row>
    <row r="808" spans="1:5" x14ac:dyDescent="0.25">
      <c r="A808" s="327"/>
      <c r="B808" s="330"/>
      <c r="C808" s="331"/>
      <c r="D808" s="333"/>
      <c r="E808" s="298" t="s">
        <v>1454</v>
      </c>
    </row>
    <row r="809" spans="1:5" x14ac:dyDescent="0.25">
      <c r="A809" s="334" t="s">
        <v>1853</v>
      </c>
      <c r="B809" s="336"/>
      <c r="C809" s="337"/>
      <c r="D809" s="340" t="s">
        <v>59</v>
      </c>
      <c r="E809" s="295" t="s">
        <v>1453</v>
      </c>
    </row>
    <row r="810" spans="1:5" x14ac:dyDescent="0.25">
      <c r="A810" s="335"/>
      <c r="B810" s="338"/>
      <c r="C810" s="339"/>
      <c r="D810" s="341"/>
      <c r="E810" s="296" t="s">
        <v>1454</v>
      </c>
    </row>
    <row r="811" spans="1:5" x14ac:dyDescent="0.25">
      <c r="A811" s="326" t="s">
        <v>1854</v>
      </c>
      <c r="B811" s="328"/>
      <c r="C811" s="329"/>
      <c r="D811" s="332" t="s">
        <v>59</v>
      </c>
      <c r="E811" s="297" t="s">
        <v>1453</v>
      </c>
    </row>
    <row r="812" spans="1:5" x14ac:dyDescent="0.25">
      <c r="A812" s="327"/>
      <c r="B812" s="330"/>
      <c r="C812" s="331"/>
      <c r="D812" s="333"/>
      <c r="E812" s="298" t="s">
        <v>1454</v>
      </c>
    </row>
    <row r="813" spans="1:5" x14ac:dyDescent="0.25">
      <c r="A813" s="334" t="s">
        <v>1855</v>
      </c>
      <c r="B813" s="336"/>
      <c r="C813" s="337"/>
      <c r="D813" s="340" t="s">
        <v>59</v>
      </c>
      <c r="E813" s="295" t="s">
        <v>1453</v>
      </c>
    </row>
    <row r="814" spans="1:5" x14ac:dyDescent="0.25">
      <c r="A814" s="335"/>
      <c r="B814" s="338"/>
      <c r="C814" s="339"/>
      <c r="D814" s="341"/>
      <c r="E814" s="296" t="s">
        <v>1454</v>
      </c>
    </row>
    <row r="815" spans="1:5" x14ac:dyDescent="0.25">
      <c r="A815" s="326" t="s">
        <v>1856</v>
      </c>
      <c r="B815" s="328"/>
      <c r="C815" s="329"/>
      <c r="D815" s="332" t="s">
        <v>59</v>
      </c>
      <c r="E815" s="297" t="s">
        <v>1453</v>
      </c>
    </row>
    <row r="816" spans="1:5" x14ac:dyDescent="0.25">
      <c r="A816" s="327"/>
      <c r="B816" s="330"/>
      <c r="C816" s="331"/>
      <c r="D816" s="333"/>
      <c r="E816" s="298" t="s">
        <v>1454</v>
      </c>
    </row>
    <row r="817" spans="1:5" x14ac:dyDescent="0.25">
      <c r="A817" s="334" t="s">
        <v>1857</v>
      </c>
      <c r="B817" s="336"/>
      <c r="C817" s="337"/>
      <c r="D817" s="340" t="s">
        <v>59</v>
      </c>
      <c r="E817" s="295" t="s">
        <v>1453</v>
      </c>
    </row>
    <row r="818" spans="1:5" x14ac:dyDescent="0.25">
      <c r="A818" s="335"/>
      <c r="B818" s="338"/>
      <c r="C818" s="339"/>
      <c r="D818" s="341"/>
      <c r="E818" s="296" t="s">
        <v>1454</v>
      </c>
    </row>
    <row r="819" spans="1:5" x14ac:dyDescent="0.25">
      <c r="A819" s="326" t="s">
        <v>1858</v>
      </c>
      <c r="B819" s="328"/>
      <c r="C819" s="329"/>
      <c r="D819" s="332" t="s">
        <v>59</v>
      </c>
      <c r="E819" s="297" t="s">
        <v>1453</v>
      </c>
    </row>
    <row r="820" spans="1:5" x14ac:dyDescent="0.25">
      <c r="A820" s="327"/>
      <c r="B820" s="330"/>
      <c r="C820" s="331"/>
      <c r="D820" s="333"/>
      <c r="E820" s="298" t="s">
        <v>1454</v>
      </c>
    </row>
    <row r="821" spans="1:5" x14ac:dyDescent="0.25">
      <c r="A821" s="334" t="s">
        <v>1859</v>
      </c>
      <c r="B821" s="336"/>
      <c r="C821" s="337"/>
      <c r="D821" s="340" t="s">
        <v>59</v>
      </c>
      <c r="E821" s="295" t="s">
        <v>1453</v>
      </c>
    </row>
    <row r="822" spans="1:5" x14ac:dyDescent="0.25">
      <c r="A822" s="335"/>
      <c r="B822" s="338"/>
      <c r="C822" s="339"/>
      <c r="D822" s="341"/>
      <c r="E822" s="296" t="s">
        <v>1454</v>
      </c>
    </row>
    <row r="823" spans="1:5" x14ac:dyDescent="0.25">
      <c r="A823" s="326" t="s">
        <v>1860</v>
      </c>
      <c r="B823" s="328"/>
      <c r="C823" s="329"/>
      <c r="D823" s="332" t="s">
        <v>59</v>
      </c>
      <c r="E823" s="297" t="s">
        <v>1453</v>
      </c>
    </row>
    <row r="824" spans="1:5" x14ac:dyDescent="0.25">
      <c r="A824" s="327"/>
      <c r="B824" s="330"/>
      <c r="C824" s="331"/>
      <c r="D824" s="333"/>
      <c r="E824" s="298" t="s">
        <v>1454</v>
      </c>
    </row>
    <row r="825" spans="1:5" x14ac:dyDescent="0.25">
      <c r="A825" s="334" t="s">
        <v>1861</v>
      </c>
      <c r="B825" s="336"/>
      <c r="C825" s="337"/>
      <c r="D825" s="340" t="s">
        <v>59</v>
      </c>
      <c r="E825" s="295" t="s">
        <v>1453</v>
      </c>
    </row>
    <row r="826" spans="1:5" x14ac:dyDescent="0.25">
      <c r="A826" s="335"/>
      <c r="B826" s="338"/>
      <c r="C826" s="339"/>
      <c r="D826" s="341"/>
      <c r="E826" s="296" t="s">
        <v>1454</v>
      </c>
    </row>
    <row r="827" spans="1:5" x14ac:dyDescent="0.25">
      <c r="A827" s="326" t="s">
        <v>1862</v>
      </c>
      <c r="B827" s="328" t="s">
        <v>1863</v>
      </c>
      <c r="C827" s="329"/>
      <c r="D827" s="332" t="s">
        <v>59</v>
      </c>
      <c r="E827" s="297" t="s">
        <v>1453</v>
      </c>
    </row>
    <row r="828" spans="1:5" x14ac:dyDescent="0.25">
      <c r="A828" s="327"/>
      <c r="B828" s="330"/>
      <c r="C828" s="331"/>
      <c r="D828" s="333"/>
      <c r="E828" s="298" t="s">
        <v>1454</v>
      </c>
    </row>
    <row r="829" spans="1:5" x14ac:dyDescent="0.25">
      <c r="A829" s="334" t="s">
        <v>1864</v>
      </c>
      <c r="B829" s="336" t="s">
        <v>1863</v>
      </c>
      <c r="C829" s="337"/>
      <c r="D829" s="340" t="s">
        <v>59</v>
      </c>
      <c r="E829" s="295" t="s">
        <v>1453</v>
      </c>
    </row>
    <row r="830" spans="1:5" x14ac:dyDescent="0.25">
      <c r="A830" s="335"/>
      <c r="B830" s="338"/>
      <c r="C830" s="339"/>
      <c r="D830" s="341"/>
      <c r="E830" s="296" t="s">
        <v>1454</v>
      </c>
    </row>
    <row r="831" spans="1:5" x14ac:dyDescent="0.25">
      <c r="A831" s="326" t="s">
        <v>1865</v>
      </c>
      <c r="B831" s="328" t="s">
        <v>1863</v>
      </c>
      <c r="C831" s="329"/>
      <c r="D831" s="332" t="s">
        <v>59</v>
      </c>
      <c r="E831" s="297" t="s">
        <v>1453</v>
      </c>
    </row>
    <row r="832" spans="1:5" x14ac:dyDescent="0.25">
      <c r="A832" s="327"/>
      <c r="B832" s="330"/>
      <c r="C832" s="331"/>
      <c r="D832" s="333"/>
      <c r="E832" s="298" t="s">
        <v>1454</v>
      </c>
    </row>
    <row r="833" spans="1:5" x14ac:dyDescent="0.25">
      <c r="A833" s="334" t="s">
        <v>1866</v>
      </c>
      <c r="B833" s="336" t="s">
        <v>1863</v>
      </c>
      <c r="C833" s="337"/>
      <c r="D833" s="340" t="s">
        <v>59</v>
      </c>
      <c r="E833" s="295" t="s">
        <v>1453</v>
      </c>
    </row>
    <row r="834" spans="1:5" x14ac:dyDescent="0.25">
      <c r="A834" s="335"/>
      <c r="B834" s="338"/>
      <c r="C834" s="339"/>
      <c r="D834" s="341"/>
      <c r="E834" s="296" t="s">
        <v>1454</v>
      </c>
    </row>
    <row r="835" spans="1:5" x14ac:dyDescent="0.25">
      <c r="A835" s="326" t="s">
        <v>1867</v>
      </c>
      <c r="B835" s="328" t="s">
        <v>1863</v>
      </c>
      <c r="C835" s="329"/>
      <c r="D835" s="332" t="s">
        <v>59</v>
      </c>
      <c r="E835" s="297" t="s">
        <v>1453</v>
      </c>
    </row>
    <row r="836" spans="1:5" x14ac:dyDescent="0.25">
      <c r="A836" s="327"/>
      <c r="B836" s="330"/>
      <c r="C836" s="331"/>
      <c r="D836" s="333"/>
      <c r="E836" s="298" t="s">
        <v>1454</v>
      </c>
    </row>
    <row r="837" spans="1:5" x14ac:dyDescent="0.25">
      <c r="A837" s="334" t="s">
        <v>1868</v>
      </c>
      <c r="B837" s="336" t="s">
        <v>1863</v>
      </c>
      <c r="C837" s="337"/>
      <c r="D837" s="340" t="s">
        <v>59</v>
      </c>
      <c r="E837" s="295" t="s">
        <v>1453</v>
      </c>
    </row>
    <row r="838" spans="1:5" x14ac:dyDescent="0.25">
      <c r="A838" s="335"/>
      <c r="B838" s="338"/>
      <c r="C838" s="339"/>
      <c r="D838" s="341"/>
      <c r="E838" s="296" t="s">
        <v>1454</v>
      </c>
    </row>
    <row r="839" spans="1:5" x14ac:dyDescent="0.25">
      <c r="A839" s="326" t="s">
        <v>1869</v>
      </c>
      <c r="B839" s="328" t="s">
        <v>1863</v>
      </c>
      <c r="C839" s="329"/>
      <c r="D839" s="332" t="s">
        <v>59</v>
      </c>
      <c r="E839" s="297" t="s">
        <v>1453</v>
      </c>
    </row>
    <row r="840" spans="1:5" x14ac:dyDescent="0.25">
      <c r="A840" s="327"/>
      <c r="B840" s="330"/>
      <c r="C840" s="331"/>
      <c r="D840" s="333"/>
      <c r="E840" s="298" t="s">
        <v>1454</v>
      </c>
    </row>
    <row r="841" spans="1:5" x14ac:dyDescent="0.25">
      <c r="A841" s="334" t="s">
        <v>1870</v>
      </c>
      <c r="B841" s="336" t="s">
        <v>1863</v>
      </c>
      <c r="C841" s="337"/>
      <c r="D841" s="340" t="s">
        <v>59</v>
      </c>
      <c r="E841" s="295" t="s">
        <v>1453</v>
      </c>
    </row>
    <row r="842" spans="1:5" x14ac:dyDescent="0.25">
      <c r="A842" s="335"/>
      <c r="B842" s="338"/>
      <c r="C842" s="339"/>
      <c r="D842" s="341"/>
      <c r="E842" s="296" t="s">
        <v>1454</v>
      </c>
    </row>
    <row r="843" spans="1:5" x14ac:dyDescent="0.25">
      <c r="A843" s="326" t="s">
        <v>1871</v>
      </c>
      <c r="B843" s="328" t="s">
        <v>1863</v>
      </c>
      <c r="C843" s="329"/>
      <c r="D843" s="332" t="s">
        <v>59</v>
      </c>
      <c r="E843" s="297" t="s">
        <v>1453</v>
      </c>
    </row>
    <row r="844" spans="1:5" x14ac:dyDescent="0.25">
      <c r="A844" s="327"/>
      <c r="B844" s="330"/>
      <c r="C844" s="331"/>
      <c r="D844" s="333"/>
      <c r="E844" s="298" t="s">
        <v>1454</v>
      </c>
    </row>
    <row r="845" spans="1:5" x14ac:dyDescent="0.25">
      <c r="A845" s="334" t="s">
        <v>1872</v>
      </c>
      <c r="B845" s="336" t="s">
        <v>1863</v>
      </c>
      <c r="C845" s="337"/>
      <c r="D845" s="340" t="s">
        <v>59</v>
      </c>
      <c r="E845" s="295" t="s">
        <v>1453</v>
      </c>
    </row>
    <row r="846" spans="1:5" x14ac:dyDescent="0.25">
      <c r="A846" s="335"/>
      <c r="B846" s="338"/>
      <c r="C846" s="339"/>
      <c r="D846" s="341"/>
      <c r="E846" s="296" t="s">
        <v>1454</v>
      </c>
    </row>
    <row r="847" spans="1:5" x14ac:dyDescent="0.25">
      <c r="A847" s="326" t="s">
        <v>1873</v>
      </c>
      <c r="B847" s="328" t="s">
        <v>1863</v>
      </c>
      <c r="C847" s="329"/>
      <c r="D847" s="332" t="s">
        <v>59</v>
      </c>
      <c r="E847" s="297" t="s">
        <v>1453</v>
      </c>
    </row>
    <row r="848" spans="1:5" x14ac:dyDescent="0.25">
      <c r="A848" s="327"/>
      <c r="B848" s="330"/>
      <c r="C848" s="331"/>
      <c r="D848" s="333"/>
      <c r="E848" s="298" t="s">
        <v>1454</v>
      </c>
    </row>
    <row r="849" spans="1:5" x14ac:dyDescent="0.25">
      <c r="A849" s="334" t="s">
        <v>1874</v>
      </c>
      <c r="B849" s="336" t="s">
        <v>1863</v>
      </c>
      <c r="C849" s="337"/>
      <c r="D849" s="340" t="s">
        <v>59</v>
      </c>
      <c r="E849" s="295" t="s">
        <v>1453</v>
      </c>
    </row>
    <row r="850" spans="1:5" x14ac:dyDescent="0.25">
      <c r="A850" s="335"/>
      <c r="B850" s="338"/>
      <c r="C850" s="339"/>
      <c r="D850" s="341"/>
      <c r="E850" s="296" t="s">
        <v>1454</v>
      </c>
    </row>
    <row r="851" spans="1:5" x14ac:dyDescent="0.25">
      <c r="A851" s="326" t="s">
        <v>1572</v>
      </c>
      <c r="B851" s="328" t="s">
        <v>1863</v>
      </c>
      <c r="C851" s="329"/>
      <c r="D851" s="332" t="s">
        <v>59</v>
      </c>
      <c r="E851" s="297" t="s">
        <v>1453</v>
      </c>
    </row>
    <row r="852" spans="1:5" x14ac:dyDescent="0.25">
      <c r="A852" s="327"/>
      <c r="B852" s="330"/>
      <c r="C852" s="331"/>
      <c r="D852" s="333"/>
      <c r="E852" s="298" t="s">
        <v>1454</v>
      </c>
    </row>
    <row r="853" spans="1:5" x14ac:dyDescent="0.25">
      <c r="A853" s="334" t="s">
        <v>1875</v>
      </c>
      <c r="B853" s="336" t="s">
        <v>1863</v>
      </c>
      <c r="C853" s="337"/>
      <c r="D853" s="340" t="s">
        <v>59</v>
      </c>
      <c r="E853" s="295" t="s">
        <v>1453</v>
      </c>
    </row>
    <row r="854" spans="1:5" x14ac:dyDescent="0.25">
      <c r="A854" s="335"/>
      <c r="B854" s="338"/>
      <c r="C854" s="339"/>
      <c r="D854" s="341"/>
      <c r="E854" s="296" t="s">
        <v>1454</v>
      </c>
    </row>
    <row r="855" spans="1:5" x14ac:dyDescent="0.25">
      <c r="A855" s="326" t="s">
        <v>1876</v>
      </c>
      <c r="B855" s="328" t="s">
        <v>1863</v>
      </c>
      <c r="C855" s="329"/>
      <c r="D855" s="332" t="s">
        <v>59</v>
      </c>
      <c r="E855" s="297" t="s">
        <v>1453</v>
      </c>
    </row>
    <row r="856" spans="1:5" x14ac:dyDescent="0.25">
      <c r="A856" s="327"/>
      <c r="B856" s="330"/>
      <c r="C856" s="331"/>
      <c r="D856" s="333"/>
      <c r="E856" s="298" t="s">
        <v>1454</v>
      </c>
    </row>
    <row r="857" spans="1:5" x14ac:dyDescent="0.25">
      <c r="A857" s="334" t="s">
        <v>1877</v>
      </c>
      <c r="B857" s="336" t="s">
        <v>1863</v>
      </c>
      <c r="C857" s="337"/>
      <c r="D857" s="340" t="s">
        <v>59</v>
      </c>
      <c r="E857" s="295" t="s">
        <v>1453</v>
      </c>
    </row>
    <row r="858" spans="1:5" x14ac:dyDescent="0.25">
      <c r="A858" s="335"/>
      <c r="B858" s="338"/>
      <c r="C858" s="339"/>
      <c r="D858" s="341"/>
      <c r="E858" s="296" t="s">
        <v>1454</v>
      </c>
    </row>
    <row r="859" spans="1:5" x14ac:dyDescent="0.25">
      <c r="A859" s="326" t="s">
        <v>1878</v>
      </c>
      <c r="B859" s="328" t="s">
        <v>1863</v>
      </c>
      <c r="C859" s="329"/>
      <c r="D859" s="332" t="s">
        <v>59</v>
      </c>
      <c r="E859" s="297" t="s">
        <v>1453</v>
      </c>
    </row>
    <row r="860" spans="1:5" x14ac:dyDescent="0.25">
      <c r="A860" s="327"/>
      <c r="B860" s="330"/>
      <c r="C860" s="331"/>
      <c r="D860" s="333"/>
      <c r="E860" s="298" t="s">
        <v>1454</v>
      </c>
    </row>
    <row r="861" spans="1:5" x14ac:dyDescent="0.25">
      <c r="A861" s="334" t="s">
        <v>1879</v>
      </c>
      <c r="B861" s="336" t="s">
        <v>1863</v>
      </c>
      <c r="C861" s="337"/>
      <c r="D861" s="340" t="s">
        <v>59</v>
      </c>
      <c r="E861" s="295" t="s">
        <v>1453</v>
      </c>
    </row>
    <row r="862" spans="1:5" x14ac:dyDescent="0.25">
      <c r="A862" s="335"/>
      <c r="B862" s="338"/>
      <c r="C862" s="339"/>
      <c r="D862" s="341"/>
      <c r="E862" s="296" t="s">
        <v>1454</v>
      </c>
    </row>
    <row r="863" spans="1:5" x14ac:dyDescent="0.25">
      <c r="A863" s="326" t="s">
        <v>1880</v>
      </c>
      <c r="B863" s="328" t="s">
        <v>1863</v>
      </c>
      <c r="C863" s="329"/>
      <c r="D863" s="332" t="s">
        <v>59</v>
      </c>
      <c r="E863" s="297" t="s">
        <v>1453</v>
      </c>
    </row>
    <row r="864" spans="1:5" x14ac:dyDescent="0.25">
      <c r="A864" s="327"/>
      <c r="B864" s="330"/>
      <c r="C864" s="331"/>
      <c r="D864" s="333"/>
      <c r="E864" s="298" t="s">
        <v>1454</v>
      </c>
    </row>
    <row r="865" spans="1:5" x14ac:dyDescent="0.25">
      <c r="A865" s="334" t="s">
        <v>1881</v>
      </c>
      <c r="B865" s="336" t="s">
        <v>1863</v>
      </c>
      <c r="C865" s="337"/>
      <c r="D865" s="340" t="s">
        <v>59</v>
      </c>
      <c r="E865" s="295" t="s">
        <v>1453</v>
      </c>
    </row>
    <row r="866" spans="1:5" x14ac:dyDescent="0.25">
      <c r="A866" s="335"/>
      <c r="B866" s="338"/>
      <c r="C866" s="339"/>
      <c r="D866" s="341"/>
      <c r="E866" s="296" t="s">
        <v>1454</v>
      </c>
    </row>
    <row r="867" spans="1:5" x14ac:dyDescent="0.25">
      <c r="A867" s="326" t="s">
        <v>1882</v>
      </c>
      <c r="B867" s="328" t="s">
        <v>1863</v>
      </c>
      <c r="C867" s="329"/>
      <c r="D867" s="332" t="s">
        <v>59</v>
      </c>
      <c r="E867" s="297" t="s">
        <v>1453</v>
      </c>
    </row>
    <row r="868" spans="1:5" x14ac:dyDescent="0.25">
      <c r="A868" s="327"/>
      <c r="B868" s="330"/>
      <c r="C868" s="331"/>
      <c r="D868" s="333"/>
      <c r="E868" s="298" t="s">
        <v>1454</v>
      </c>
    </row>
    <row r="869" spans="1:5" x14ac:dyDescent="0.25">
      <c r="A869" s="334" t="s">
        <v>1883</v>
      </c>
      <c r="B869" s="336" t="s">
        <v>1863</v>
      </c>
      <c r="C869" s="337"/>
      <c r="D869" s="340" t="s">
        <v>59</v>
      </c>
      <c r="E869" s="295" t="s">
        <v>1453</v>
      </c>
    </row>
    <row r="870" spans="1:5" x14ac:dyDescent="0.25">
      <c r="A870" s="335"/>
      <c r="B870" s="338"/>
      <c r="C870" s="339"/>
      <c r="D870" s="341"/>
      <c r="E870" s="296" t="s">
        <v>1454</v>
      </c>
    </row>
    <row r="871" spans="1:5" x14ac:dyDescent="0.25">
      <c r="A871" s="326" t="s">
        <v>1884</v>
      </c>
      <c r="B871" s="328" t="s">
        <v>1885</v>
      </c>
      <c r="C871" s="329"/>
      <c r="D871" s="332" t="s">
        <v>59</v>
      </c>
      <c r="E871" s="297" t="s">
        <v>1453</v>
      </c>
    </row>
    <row r="872" spans="1:5" x14ac:dyDescent="0.25">
      <c r="A872" s="327"/>
      <c r="B872" s="330"/>
      <c r="C872" s="331"/>
      <c r="D872" s="333"/>
      <c r="E872" s="298" t="s">
        <v>1454</v>
      </c>
    </row>
    <row r="873" spans="1:5" x14ac:dyDescent="0.25">
      <c r="A873" s="334" t="s">
        <v>1886</v>
      </c>
      <c r="B873" s="336" t="s">
        <v>1885</v>
      </c>
      <c r="C873" s="337"/>
      <c r="D873" s="340" t="s">
        <v>59</v>
      </c>
      <c r="E873" s="295" t="s">
        <v>1453</v>
      </c>
    </row>
    <row r="874" spans="1:5" x14ac:dyDescent="0.25">
      <c r="A874" s="335"/>
      <c r="B874" s="338"/>
      <c r="C874" s="339"/>
      <c r="D874" s="341"/>
      <c r="E874" s="296" t="s">
        <v>1454</v>
      </c>
    </row>
    <row r="875" spans="1:5" x14ac:dyDescent="0.25">
      <c r="A875" s="326" t="s">
        <v>1887</v>
      </c>
      <c r="B875" s="328" t="s">
        <v>1885</v>
      </c>
      <c r="C875" s="329"/>
      <c r="D875" s="332" t="s">
        <v>59</v>
      </c>
      <c r="E875" s="297" t="s">
        <v>1453</v>
      </c>
    </row>
    <row r="876" spans="1:5" x14ac:dyDescent="0.25">
      <c r="A876" s="327"/>
      <c r="B876" s="330"/>
      <c r="C876" s="331"/>
      <c r="D876" s="333"/>
      <c r="E876" s="298" t="s">
        <v>1454</v>
      </c>
    </row>
    <row r="877" spans="1:5" x14ac:dyDescent="0.25">
      <c r="A877" s="334" t="s">
        <v>1888</v>
      </c>
      <c r="B877" s="336" t="s">
        <v>1885</v>
      </c>
      <c r="C877" s="337"/>
      <c r="D877" s="340" t="s">
        <v>59</v>
      </c>
      <c r="E877" s="295" t="s">
        <v>1453</v>
      </c>
    </row>
    <row r="878" spans="1:5" x14ac:dyDescent="0.25">
      <c r="A878" s="335"/>
      <c r="B878" s="338"/>
      <c r="C878" s="339"/>
      <c r="D878" s="341"/>
      <c r="E878" s="296" t="s">
        <v>1454</v>
      </c>
    </row>
    <row r="879" spans="1:5" x14ac:dyDescent="0.25">
      <c r="A879" s="326" t="s">
        <v>1889</v>
      </c>
      <c r="B879" s="328" t="s">
        <v>1885</v>
      </c>
      <c r="C879" s="329"/>
      <c r="D879" s="332" t="s">
        <v>59</v>
      </c>
      <c r="E879" s="297" t="s">
        <v>1453</v>
      </c>
    </row>
    <row r="880" spans="1:5" x14ac:dyDescent="0.25">
      <c r="A880" s="327"/>
      <c r="B880" s="330"/>
      <c r="C880" s="331"/>
      <c r="D880" s="333"/>
      <c r="E880" s="298" t="s">
        <v>1454</v>
      </c>
    </row>
    <row r="881" spans="1:5" x14ac:dyDescent="0.25">
      <c r="A881" s="334" t="s">
        <v>1890</v>
      </c>
      <c r="B881" s="336" t="s">
        <v>1891</v>
      </c>
      <c r="C881" s="337"/>
      <c r="D881" s="340" t="s">
        <v>59</v>
      </c>
      <c r="E881" s="295" t="s">
        <v>1453</v>
      </c>
    </row>
    <row r="882" spans="1:5" x14ac:dyDescent="0.25">
      <c r="A882" s="335"/>
      <c r="B882" s="338"/>
      <c r="C882" s="339"/>
      <c r="D882" s="341"/>
      <c r="E882" s="296" t="s">
        <v>1454</v>
      </c>
    </row>
    <row r="883" spans="1:5" x14ac:dyDescent="0.25">
      <c r="A883" s="326" t="s">
        <v>1892</v>
      </c>
      <c r="B883" s="328" t="s">
        <v>1891</v>
      </c>
      <c r="C883" s="329"/>
      <c r="D883" s="332" t="s">
        <v>59</v>
      </c>
      <c r="E883" s="297" t="s">
        <v>1453</v>
      </c>
    </row>
    <row r="884" spans="1:5" x14ac:dyDescent="0.25">
      <c r="A884" s="327"/>
      <c r="B884" s="330"/>
      <c r="C884" s="331"/>
      <c r="D884" s="333"/>
      <c r="E884" s="298" t="s">
        <v>1454</v>
      </c>
    </row>
    <row r="885" spans="1:5" x14ac:dyDescent="0.25">
      <c r="A885" s="334" t="s">
        <v>1893</v>
      </c>
      <c r="B885" s="336" t="s">
        <v>1891</v>
      </c>
      <c r="C885" s="337"/>
      <c r="D885" s="340" t="s">
        <v>59</v>
      </c>
      <c r="E885" s="295" t="s">
        <v>1453</v>
      </c>
    </row>
    <row r="886" spans="1:5" x14ac:dyDescent="0.25">
      <c r="A886" s="335"/>
      <c r="B886" s="338"/>
      <c r="C886" s="339"/>
      <c r="D886" s="341"/>
      <c r="E886" s="296" t="s">
        <v>1454</v>
      </c>
    </row>
    <row r="887" spans="1:5" x14ac:dyDescent="0.25">
      <c r="A887" s="326" t="s">
        <v>1894</v>
      </c>
      <c r="B887" s="328" t="s">
        <v>1891</v>
      </c>
      <c r="C887" s="329"/>
      <c r="D887" s="332" t="s">
        <v>59</v>
      </c>
      <c r="E887" s="297" t="s">
        <v>1453</v>
      </c>
    </row>
    <row r="888" spans="1:5" x14ac:dyDescent="0.25">
      <c r="A888" s="327"/>
      <c r="B888" s="330"/>
      <c r="C888" s="331"/>
      <c r="D888" s="333"/>
      <c r="E888" s="298" t="s">
        <v>1454</v>
      </c>
    </row>
    <row r="889" spans="1:5" x14ac:dyDescent="0.25">
      <c r="A889" s="334" t="s">
        <v>1895</v>
      </c>
      <c r="B889" s="336" t="s">
        <v>1896</v>
      </c>
      <c r="C889" s="337"/>
      <c r="D889" s="340" t="s">
        <v>59</v>
      </c>
      <c r="E889" s="295" t="s">
        <v>1453</v>
      </c>
    </row>
    <row r="890" spans="1:5" x14ac:dyDescent="0.25">
      <c r="A890" s="335"/>
      <c r="B890" s="338"/>
      <c r="C890" s="339"/>
      <c r="D890" s="341"/>
      <c r="E890" s="296" t="s">
        <v>1454</v>
      </c>
    </row>
    <row r="891" spans="1:5" x14ac:dyDescent="0.25">
      <c r="A891" s="326" t="s">
        <v>1897</v>
      </c>
      <c r="B891" s="328" t="s">
        <v>1896</v>
      </c>
      <c r="C891" s="329"/>
      <c r="D891" s="332" t="s">
        <v>59</v>
      </c>
      <c r="E891" s="297" t="s">
        <v>1453</v>
      </c>
    </row>
    <row r="892" spans="1:5" x14ac:dyDescent="0.25">
      <c r="A892" s="327"/>
      <c r="B892" s="330"/>
      <c r="C892" s="331"/>
      <c r="D892" s="333"/>
      <c r="E892" s="298" t="s">
        <v>1454</v>
      </c>
    </row>
    <row r="893" spans="1:5" x14ac:dyDescent="0.25">
      <c r="A893" s="334" t="s">
        <v>1898</v>
      </c>
      <c r="B893" s="336" t="s">
        <v>1896</v>
      </c>
      <c r="C893" s="337"/>
      <c r="D893" s="340" t="s">
        <v>59</v>
      </c>
      <c r="E893" s="295" t="s">
        <v>1453</v>
      </c>
    </row>
    <row r="894" spans="1:5" x14ac:dyDescent="0.25">
      <c r="A894" s="335"/>
      <c r="B894" s="338"/>
      <c r="C894" s="339"/>
      <c r="D894" s="341"/>
      <c r="E894" s="296" t="s">
        <v>1454</v>
      </c>
    </row>
    <row r="895" spans="1:5" x14ac:dyDescent="0.25">
      <c r="A895" s="326" t="s">
        <v>1899</v>
      </c>
      <c r="B895" s="328" t="s">
        <v>1896</v>
      </c>
      <c r="C895" s="329"/>
      <c r="D895" s="332" t="s">
        <v>59</v>
      </c>
      <c r="E895" s="297" t="s">
        <v>1453</v>
      </c>
    </row>
    <row r="896" spans="1:5" x14ac:dyDescent="0.25">
      <c r="A896" s="327"/>
      <c r="B896" s="330"/>
      <c r="C896" s="331"/>
      <c r="D896" s="333"/>
      <c r="E896" s="298" t="s">
        <v>1454</v>
      </c>
    </row>
    <row r="897" spans="1:5" x14ac:dyDescent="0.25">
      <c r="A897" s="334" t="s">
        <v>1900</v>
      </c>
      <c r="B897" s="336" t="s">
        <v>1896</v>
      </c>
      <c r="C897" s="337"/>
      <c r="D897" s="340" t="s">
        <v>59</v>
      </c>
      <c r="E897" s="295" t="s">
        <v>1453</v>
      </c>
    </row>
    <row r="898" spans="1:5" x14ac:dyDescent="0.25">
      <c r="A898" s="335"/>
      <c r="B898" s="338"/>
      <c r="C898" s="339"/>
      <c r="D898" s="341"/>
      <c r="E898" s="296" t="s">
        <v>1454</v>
      </c>
    </row>
    <row r="899" spans="1:5" x14ac:dyDescent="0.25">
      <c r="A899" s="326" t="s">
        <v>1901</v>
      </c>
      <c r="B899" s="328" t="s">
        <v>1896</v>
      </c>
      <c r="C899" s="329"/>
      <c r="D899" s="332" t="s">
        <v>59</v>
      </c>
      <c r="E899" s="297" t="s">
        <v>1453</v>
      </c>
    </row>
    <row r="900" spans="1:5" x14ac:dyDescent="0.25">
      <c r="A900" s="327"/>
      <c r="B900" s="330"/>
      <c r="C900" s="331"/>
      <c r="D900" s="333"/>
      <c r="E900" s="298" t="s">
        <v>1454</v>
      </c>
    </row>
    <row r="901" spans="1:5" x14ac:dyDescent="0.25">
      <c r="A901" s="334" t="s">
        <v>1902</v>
      </c>
      <c r="B901" s="336" t="s">
        <v>1896</v>
      </c>
      <c r="C901" s="337"/>
      <c r="D901" s="340" t="s">
        <v>59</v>
      </c>
      <c r="E901" s="295" t="s">
        <v>1453</v>
      </c>
    </row>
    <row r="902" spans="1:5" x14ac:dyDescent="0.25">
      <c r="A902" s="335"/>
      <c r="B902" s="338"/>
      <c r="C902" s="339"/>
      <c r="D902" s="341"/>
      <c r="E902" s="296" t="s">
        <v>1454</v>
      </c>
    </row>
    <row r="903" spans="1:5" x14ac:dyDescent="0.25">
      <c r="A903" s="326" t="s">
        <v>1562</v>
      </c>
      <c r="B903" s="328" t="s">
        <v>1896</v>
      </c>
      <c r="C903" s="329"/>
      <c r="D903" s="332" t="s">
        <v>59</v>
      </c>
      <c r="E903" s="297" t="s">
        <v>1453</v>
      </c>
    </row>
    <row r="904" spans="1:5" x14ac:dyDescent="0.25">
      <c r="A904" s="327"/>
      <c r="B904" s="330"/>
      <c r="C904" s="331"/>
      <c r="D904" s="333"/>
      <c r="E904" s="298" t="s">
        <v>1454</v>
      </c>
    </row>
    <row r="905" spans="1:5" x14ac:dyDescent="0.25">
      <c r="A905" s="334" t="s">
        <v>1903</v>
      </c>
      <c r="B905" s="336" t="s">
        <v>1896</v>
      </c>
      <c r="C905" s="337"/>
      <c r="D905" s="340" t="s">
        <v>59</v>
      </c>
      <c r="E905" s="295" t="s">
        <v>1453</v>
      </c>
    </row>
    <row r="906" spans="1:5" x14ac:dyDescent="0.25">
      <c r="A906" s="335"/>
      <c r="B906" s="338"/>
      <c r="C906" s="339"/>
      <c r="D906" s="341"/>
      <c r="E906" s="296" t="s">
        <v>1454</v>
      </c>
    </row>
    <row r="907" spans="1:5" x14ac:dyDescent="0.25">
      <c r="A907" s="326" t="s">
        <v>1904</v>
      </c>
      <c r="B907" s="328" t="s">
        <v>1896</v>
      </c>
      <c r="C907" s="329"/>
      <c r="D907" s="332" t="s">
        <v>59</v>
      </c>
      <c r="E907" s="297" t="s">
        <v>1453</v>
      </c>
    </row>
    <row r="908" spans="1:5" x14ac:dyDescent="0.25">
      <c r="A908" s="327"/>
      <c r="B908" s="330"/>
      <c r="C908" s="331"/>
      <c r="D908" s="333"/>
      <c r="E908" s="298" t="s">
        <v>1454</v>
      </c>
    </row>
    <row r="909" spans="1:5" x14ac:dyDescent="0.25">
      <c r="A909" s="334" t="s">
        <v>1905</v>
      </c>
      <c r="B909" s="336" t="s">
        <v>1896</v>
      </c>
      <c r="C909" s="337"/>
      <c r="D909" s="340" t="s">
        <v>59</v>
      </c>
      <c r="E909" s="295" t="s">
        <v>1453</v>
      </c>
    </row>
    <row r="910" spans="1:5" x14ac:dyDescent="0.25">
      <c r="A910" s="335"/>
      <c r="B910" s="338"/>
      <c r="C910" s="339"/>
      <c r="D910" s="341"/>
      <c r="E910" s="296" t="s">
        <v>1454</v>
      </c>
    </row>
    <row r="911" spans="1:5" x14ac:dyDescent="0.25">
      <c r="A911" s="326" t="s">
        <v>1874</v>
      </c>
      <c r="B911" s="328" t="s">
        <v>1896</v>
      </c>
      <c r="C911" s="329"/>
      <c r="D911" s="332" t="s">
        <v>59</v>
      </c>
      <c r="E911" s="297" t="s">
        <v>1453</v>
      </c>
    </row>
    <row r="912" spans="1:5" x14ac:dyDescent="0.25">
      <c r="A912" s="327"/>
      <c r="B912" s="330"/>
      <c r="C912" s="331"/>
      <c r="D912" s="333"/>
      <c r="E912" s="298" t="s">
        <v>1454</v>
      </c>
    </row>
    <row r="913" spans="1:5" x14ac:dyDescent="0.25">
      <c r="A913" s="334" t="s">
        <v>1906</v>
      </c>
      <c r="B913" s="336" t="s">
        <v>1907</v>
      </c>
      <c r="C913" s="337"/>
      <c r="D913" s="340" t="s">
        <v>59</v>
      </c>
      <c r="E913" s="295" t="s">
        <v>1453</v>
      </c>
    </row>
    <row r="914" spans="1:5" x14ac:dyDescent="0.25">
      <c r="A914" s="335"/>
      <c r="B914" s="338"/>
      <c r="C914" s="339"/>
      <c r="D914" s="341"/>
      <c r="E914" s="296" t="s">
        <v>1454</v>
      </c>
    </row>
    <row r="915" spans="1:5" x14ac:dyDescent="0.25">
      <c r="A915" s="326" t="s">
        <v>1908</v>
      </c>
      <c r="B915" s="328" t="s">
        <v>1907</v>
      </c>
      <c r="C915" s="329"/>
      <c r="D915" s="332" t="s">
        <v>59</v>
      </c>
      <c r="E915" s="297" t="s">
        <v>1453</v>
      </c>
    </row>
    <row r="916" spans="1:5" x14ac:dyDescent="0.25">
      <c r="A916" s="327"/>
      <c r="B916" s="330"/>
      <c r="C916" s="331"/>
      <c r="D916" s="333"/>
      <c r="E916" s="298" t="s">
        <v>1454</v>
      </c>
    </row>
    <row r="917" spans="1:5" x14ac:dyDescent="0.25">
      <c r="A917" s="334" t="s">
        <v>1909</v>
      </c>
      <c r="B917" s="336" t="s">
        <v>1907</v>
      </c>
      <c r="C917" s="337"/>
      <c r="D917" s="340" t="s">
        <v>59</v>
      </c>
      <c r="E917" s="295" t="s">
        <v>1453</v>
      </c>
    </row>
    <row r="918" spans="1:5" x14ac:dyDescent="0.25">
      <c r="A918" s="335"/>
      <c r="B918" s="338"/>
      <c r="C918" s="339"/>
      <c r="D918" s="341"/>
      <c r="E918" s="296" t="s">
        <v>1454</v>
      </c>
    </row>
    <row r="919" spans="1:5" x14ac:dyDescent="0.25">
      <c r="A919" s="326" t="s">
        <v>1910</v>
      </c>
      <c r="B919" s="328" t="s">
        <v>1907</v>
      </c>
      <c r="C919" s="329"/>
      <c r="D919" s="332" t="s">
        <v>59</v>
      </c>
      <c r="E919" s="297" t="s">
        <v>1453</v>
      </c>
    </row>
    <row r="920" spans="1:5" x14ac:dyDescent="0.25">
      <c r="A920" s="327"/>
      <c r="B920" s="330"/>
      <c r="C920" s="331"/>
      <c r="D920" s="333"/>
      <c r="E920" s="298" t="s">
        <v>1454</v>
      </c>
    </row>
    <row r="921" spans="1:5" x14ac:dyDescent="0.25">
      <c r="A921" s="334" t="s">
        <v>1911</v>
      </c>
      <c r="B921" s="336" t="s">
        <v>1907</v>
      </c>
      <c r="C921" s="337"/>
      <c r="D921" s="340" t="s">
        <v>59</v>
      </c>
      <c r="E921" s="295" t="s">
        <v>1453</v>
      </c>
    </row>
    <row r="922" spans="1:5" x14ac:dyDescent="0.25">
      <c r="A922" s="335"/>
      <c r="B922" s="338"/>
      <c r="C922" s="339"/>
      <c r="D922" s="341"/>
      <c r="E922" s="296" t="s">
        <v>1454</v>
      </c>
    </row>
    <row r="923" spans="1:5" x14ac:dyDescent="0.25">
      <c r="A923" s="326" t="s">
        <v>1912</v>
      </c>
      <c r="B923" s="328" t="s">
        <v>1907</v>
      </c>
      <c r="C923" s="329"/>
      <c r="D923" s="332" t="s">
        <v>59</v>
      </c>
      <c r="E923" s="297" t="s">
        <v>1453</v>
      </c>
    </row>
    <row r="924" spans="1:5" x14ac:dyDescent="0.25">
      <c r="A924" s="327"/>
      <c r="B924" s="330"/>
      <c r="C924" s="331"/>
      <c r="D924" s="333"/>
      <c r="E924" s="298" t="s">
        <v>1454</v>
      </c>
    </row>
    <row r="925" spans="1:5" x14ac:dyDescent="0.25">
      <c r="A925" s="334" t="s">
        <v>1913</v>
      </c>
      <c r="B925" s="336" t="s">
        <v>1914</v>
      </c>
      <c r="C925" s="337"/>
      <c r="D925" s="340" t="s">
        <v>59</v>
      </c>
      <c r="E925" s="295" t="s">
        <v>1453</v>
      </c>
    </row>
    <row r="926" spans="1:5" x14ac:dyDescent="0.25">
      <c r="A926" s="335"/>
      <c r="B926" s="338"/>
      <c r="C926" s="339"/>
      <c r="D926" s="341"/>
      <c r="E926" s="296" t="s">
        <v>1454</v>
      </c>
    </row>
    <row r="927" spans="1:5" x14ac:dyDescent="0.25">
      <c r="A927" s="326" t="s">
        <v>1915</v>
      </c>
      <c r="B927" s="328" t="s">
        <v>1914</v>
      </c>
      <c r="C927" s="329"/>
      <c r="D927" s="332" t="s">
        <v>59</v>
      </c>
      <c r="E927" s="297" t="s">
        <v>1453</v>
      </c>
    </row>
    <row r="928" spans="1:5" x14ac:dyDescent="0.25">
      <c r="A928" s="327"/>
      <c r="B928" s="330"/>
      <c r="C928" s="331"/>
      <c r="D928" s="333"/>
      <c r="E928" s="298" t="s">
        <v>1454</v>
      </c>
    </row>
    <row r="929" spans="1:5" x14ac:dyDescent="0.25">
      <c r="A929" s="334" t="s">
        <v>1916</v>
      </c>
      <c r="B929" s="336" t="s">
        <v>1914</v>
      </c>
      <c r="C929" s="337"/>
      <c r="D929" s="340" t="s">
        <v>59</v>
      </c>
      <c r="E929" s="295" t="s">
        <v>1453</v>
      </c>
    </row>
    <row r="930" spans="1:5" x14ac:dyDescent="0.25">
      <c r="A930" s="335"/>
      <c r="B930" s="338"/>
      <c r="C930" s="339"/>
      <c r="D930" s="341"/>
      <c r="E930" s="296" t="s">
        <v>1454</v>
      </c>
    </row>
    <row r="931" spans="1:5" x14ac:dyDescent="0.25">
      <c r="A931" s="326" t="s">
        <v>1917</v>
      </c>
      <c r="B931" s="328" t="s">
        <v>1914</v>
      </c>
      <c r="C931" s="329"/>
      <c r="D931" s="332" t="s">
        <v>59</v>
      </c>
      <c r="E931" s="297" t="s">
        <v>1453</v>
      </c>
    </row>
    <row r="932" spans="1:5" x14ac:dyDescent="0.25">
      <c r="A932" s="327"/>
      <c r="B932" s="330"/>
      <c r="C932" s="331"/>
      <c r="D932" s="333"/>
      <c r="E932" s="298" t="s">
        <v>1454</v>
      </c>
    </row>
    <row r="933" spans="1:5" x14ac:dyDescent="0.25">
      <c r="A933" s="334" t="s">
        <v>1918</v>
      </c>
      <c r="B933" s="336" t="s">
        <v>1914</v>
      </c>
      <c r="C933" s="337"/>
      <c r="D933" s="340" t="s">
        <v>59</v>
      </c>
      <c r="E933" s="295" t="s">
        <v>1453</v>
      </c>
    </row>
    <row r="934" spans="1:5" x14ac:dyDescent="0.25">
      <c r="A934" s="335"/>
      <c r="B934" s="338"/>
      <c r="C934" s="339"/>
      <c r="D934" s="341"/>
      <c r="E934" s="296" t="s">
        <v>1454</v>
      </c>
    </row>
    <row r="935" spans="1:5" x14ac:dyDescent="0.25">
      <c r="A935" s="326" t="s">
        <v>1919</v>
      </c>
      <c r="B935" s="328" t="s">
        <v>1914</v>
      </c>
      <c r="C935" s="329"/>
      <c r="D935" s="332" t="s">
        <v>59</v>
      </c>
      <c r="E935" s="297" t="s">
        <v>1453</v>
      </c>
    </row>
    <row r="936" spans="1:5" x14ac:dyDescent="0.25">
      <c r="A936" s="327"/>
      <c r="B936" s="330"/>
      <c r="C936" s="331"/>
      <c r="D936" s="333"/>
      <c r="E936" s="298" t="s">
        <v>1454</v>
      </c>
    </row>
    <row r="937" spans="1:5" x14ac:dyDescent="0.25">
      <c r="A937" s="334" t="s">
        <v>1920</v>
      </c>
      <c r="B937" s="336" t="s">
        <v>1914</v>
      </c>
      <c r="C937" s="337"/>
      <c r="D937" s="340" t="s">
        <v>59</v>
      </c>
      <c r="E937" s="295" t="s">
        <v>1453</v>
      </c>
    </row>
    <row r="938" spans="1:5" x14ac:dyDescent="0.25">
      <c r="A938" s="335"/>
      <c r="B938" s="338"/>
      <c r="C938" s="339"/>
      <c r="D938" s="341"/>
      <c r="E938" s="296" t="s">
        <v>1454</v>
      </c>
    </row>
    <row r="939" spans="1:5" x14ac:dyDescent="0.25">
      <c r="A939" s="326" t="s">
        <v>1921</v>
      </c>
      <c r="B939" s="328" t="s">
        <v>1914</v>
      </c>
      <c r="C939" s="329"/>
      <c r="D939" s="332" t="s">
        <v>59</v>
      </c>
      <c r="E939" s="297" t="s">
        <v>1453</v>
      </c>
    </row>
    <row r="940" spans="1:5" x14ac:dyDescent="0.25">
      <c r="A940" s="327"/>
      <c r="B940" s="330"/>
      <c r="C940" s="331"/>
      <c r="D940" s="333"/>
      <c r="E940" s="298" t="s">
        <v>1454</v>
      </c>
    </row>
    <row r="941" spans="1:5" x14ac:dyDescent="0.25">
      <c r="A941" s="334" t="s">
        <v>1572</v>
      </c>
      <c r="B941" s="336" t="s">
        <v>1922</v>
      </c>
      <c r="C941" s="337"/>
      <c r="D941" s="340" t="s">
        <v>59</v>
      </c>
      <c r="E941" s="295" t="s">
        <v>1453</v>
      </c>
    </row>
    <row r="942" spans="1:5" x14ac:dyDescent="0.25">
      <c r="A942" s="335"/>
      <c r="B942" s="338"/>
      <c r="C942" s="339"/>
      <c r="D942" s="341"/>
      <c r="E942" s="296" t="s">
        <v>1454</v>
      </c>
    </row>
    <row r="943" spans="1:5" x14ac:dyDescent="0.25">
      <c r="A943" s="326" t="s">
        <v>1923</v>
      </c>
      <c r="B943" s="328" t="s">
        <v>1922</v>
      </c>
      <c r="C943" s="329"/>
      <c r="D943" s="332" t="s">
        <v>59</v>
      </c>
      <c r="E943" s="297" t="s">
        <v>1453</v>
      </c>
    </row>
    <row r="944" spans="1:5" x14ac:dyDescent="0.25">
      <c r="A944" s="327"/>
      <c r="B944" s="330"/>
      <c r="C944" s="331"/>
      <c r="D944" s="333"/>
      <c r="E944" s="298" t="s">
        <v>1454</v>
      </c>
    </row>
    <row r="945" spans="1:5" x14ac:dyDescent="0.25">
      <c r="A945" s="334" t="s">
        <v>1924</v>
      </c>
      <c r="B945" s="336" t="s">
        <v>1922</v>
      </c>
      <c r="C945" s="337"/>
      <c r="D945" s="340" t="s">
        <v>59</v>
      </c>
      <c r="E945" s="295" t="s">
        <v>1453</v>
      </c>
    </row>
    <row r="946" spans="1:5" x14ac:dyDescent="0.25">
      <c r="A946" s="335"/>
      <c r="B946" s="338"/>
      <c r="C946" s="339"/>
      <c r="D946" s="341"/>
      <c r="E946" s="296" t="s">
        <v>1454</v>
      </c>
    </row>
    <row r="947" spans="1:5" x14ac:dyDescent="0.25">
      <c r="A947" s="326" t="s">
        <v>1925</v>
      </c>
      <c r="B947" s="328" t="s">
        <v>1926</v>
      </c>
      <c r="C947" s="329"/>
      <c r="D947" s="332" t="s">
        <v>59</v>
      </c>
      <c r="E947" s="297" t="s">
        <v>1453</v>
      </c>
    </row>
    <row r="948" spans="1:5" x14ac:dyDescent="0.25">
      <c r="A948" s="327"/>
      <c r="B948" s="330"/>
      <c r="C948" s="331"/>
      <c r="D948" s="333"/>
      <c r="E948" s="298" t="s">
        <v>1454</v>
      </c>
    </row>
    <row r="949" spans="1:5" x14ac:dyDescent="0.25">
      <c r="A949" s="334" t="s">
        <v>1927</v>
      </c>
      <c r="B949" s="336" t="s">
        <v>1926</v>
      </c>
      <c r="C949" s="337"/>
      <c r="D949" s="340" t="s">
        <v>59</v>
      </c>
      <c r="E949" s="295" t="s">
        <v>1453</v>
      </c>
    </row>
    <row r="950" spans="1:5" x14ac:dyDescent="0.25">
      <c r="A950" s="335"/>
      <c r="B950" s="338"/>
      <c r="C950" s="339"/>
      <c r="D950" s="341"/>
      <c r="E950" s="296" t="s">
        <v>1454</v>
      </c>
    </row>
    <row r="951" spans="1:5" x14ac:dyDescent="0.25">
      <c r="A951" s="326" t="s">
        <v>1928</v>
      </c>
      <c r="B951" s="328" t="s">
        <v>1926</v>
      </c>
      <c r="C951" s="329"/>
      <c r="D951" s="332" t="s">
        <v>59</v>
      </c>
      <c r="E951" s="297" t="s">
        <v>1453</v>
      </c>
    </row>
    <row r="952" spans="1:5" x14ac:dyDescent="0.25">
      <c r="A952" s="327"/>
      <c r="B952" s="330"/>
      <c r="C952" s="331"/>
      <c r="D952" s="333"/>
      <c r="E952" s="298" t="s">
        <v>1454</v>
      </c>
    </row>
    <row r="953" spans="1:5" x14ac:dyDescent="0.25">
      <c r="A953" s="334" t="s">
        <v>1929</v>
      </c>
      <c r="B953" s="336" t="s">
        <v>1926</v>
      </c>
      <c r="C953" s="337"/>
      <c r="D953" s="340" t="s">
        <v>59</v>
      </c>
      <c r="E953" s="295" t="s">
        <v>1453</v>
      </c>
    </row>
    <row r="954" spans="1:5" x14ac:dyDescent="0.25">
      <c r="A954" s="335"/>
      <c r="B954" s="338"/>
      <c r="C954" s="339"/>
      <c r="D954" s="341"/>
      <c r="E954" s="296" t="s">
        <v>1454</v>
      </c>
    </row>
    <row r="955" spans="1:5" x14ac:dyDescent="0.25">
      <c r="A955" s="326" t="s">
        <v>1930</v>
      </c>
      <c r="B955" s="328" t="s">
        <v>1926</v>
      </c>
      <c r="C955" s="329"/>
      <c r="D955" s="332" t="s">
        <v>59</v>
      </c>
      <c r="E955" s="297" t="s">
        <v>1453</v>
      </c>
    </row>
    <row r="956" spans="1:5" x14ac:dyDescent="0.25">
      <c r="A956" s="327"/>
      <c r="B956" s="330"/>
      <c r="C956" s="331"/>
      <c r="D956" s="333"/>
      <c r="E956" s="298" t="s">
        <v>1454</v>
      </c>
    </row>
    <row r="957" spans="1:5" x14ac:dyDescent="0.25">
      <c r="A957" s="334" t="s">
        <v>1931</v>
      </c>
      <c r="B957" s="336" t="s">
        <v>1926</v>
      </c>
      <c r="C957" s="337"/>
      <c r="D957" s="340" t="s">
        <v>59</v>
      </c>
      <c r="E957" s="295" t="s">
        <v>1453</v>
      </c>
    </row>
    <row r="958" spans="1:5" x14ac:dyDescent="0.25">
      <c r="A958" s="335"/>
      <c r="B958" s="338"/>
      <c r="C958" s="339"/>
      <c r="D958" s="341"/>
      <c r="E958" s="296" t="s">
        <v>1454</v>
      </c>
    </row>
    <row r="959" spans="1:5" x14ac:dyDescent="0.25">
      <c r="A959" s="326" t="s">
        <v>1932</v>
      </c>
      <c r="B959" s="328" t="s">
        <v>1926</v>
      </c>
      <c r="C959" s="329"/>
      <c r="D959" s="332" t="s">
        <v>59</v>
      </c>
      <c r="E959" s="297" t="s">
        <v>1453</v>
      </c>
    </row>
    <row r="960" spans="1:5" x14ac:dyDescent="0.25">
      <c r="A960" s="327"/>
      <c r="B960" s="330"/>
      <c r="C960" s="331"/>
      <c r="D960" s="333"/>
      <c r="E960" s="298" t="s">
        <v>1454</v>
      </c>
    </row>
    <row r="961" spans="1:5" x14ac:dyDescent="0.25">
      <c r="A961" s="334" t="s">
        <v>1933</v>
      </c>
      <c r="B961" s="336" t="s">
        <v>1926</v>
      </c>
      <c r="C961" s="337"/>
      <c r="D961" s="340" t="s">
        <v>59</v>
      </c>
      <c r="E961" s="295" t="s">
        <v>1453</v>
      </c>
    </row>
    <row r="962" spans="1:5" x14ac:dyDescent="0.25">
      <c r="A962" s="335"/>
      <c r="B962" s="338"/>
      <c r="C962" s="339"/>
      <c r="D962" s="341"/>
      <c r="E962" s="296" t="s">
        <v>1454</v>
      </c>
    </row>
    <row r="963" spans="1:5" x14ac:dyDescent="0.25">
      <c r="A963" s="326" t="s">
        <v>1934</v>
      </c>
      <c r="B963" s="328" t="s">
        <v>1926</v>
      </c>
      <c r="C963" s="329"/>
      <c r="D963" s="332" t="s">
        <v>59</v>
      </c>
      <c r="E963" s="297" t="s">
        <v>1453</v>
      </c>
    </row>
    <row r="964" spans="1:5" x14ac:dyDescent="0.25">
      <c r="A964" s="327"/>
      <c r="B964" s="330"/>
      <c r="C964" s="331"/>
      <c r="D964" s="333"/>
      <c r="E964" s="298" t="s">
        <v>1454</v>
      </c>
    </row>
    <row r="965" spans="1:5" x14ac:dyDescent="0.25">
      <c r="A965" s="334" t="s">
        <v>1935</v>
      </c>
      <c r="B965" s="336" t="s">
        <v>1926</v>
      </c>
      <c r="C965" s="337"/>
      <c r="D965" s="340" t="s">
        <v>59</v>
      </c>
      <c r="E965" s="295" t="s">
        <v>1453</v>
      </c>
    </row>
    <row r="966" spans="1:5" x14ac:dyDescent="0.25">
      <c r="A966" s="335"/>
      <c r="B966" s="338"/>
      <c r="C966" s="339"/>
      <c r="D966" s="341"/>
      <c r="E966" s="296" t="s">
        <v>1454</v>
      </c>
    </row>
    <row r="967" spans="1:5" x14ac:dyDescent="0.25">
      <c r="A967" s="326" t="s">
        <v>1936</v>
      </c>
      <c r="B967" s="328" t="s">
        <v>1926</v>
      </c>
      <c r="C967" s="329"/>
      <c r="D967" s="332" t="s">
        <v>59</v>
      </c>
      <c r="E967" s="297" t="s">
        <v>1453</v>
      </c>
    </row>
    <row r="968" spans="1:5" x14ac:dyDescent="0.25">
      <c r="A968" s="327"/>
      <c r="B968" s="330"/>
      <c r="C968" s="331"/>
      <c r="D968" s="333"/>
      <c r="E968" s="298" t="s">
        <v>1454</v>
      </c>
    </row>
    <row r="969" spans="1:5" x14ac:dyDescent="0.25">
      <c r="A969" s="334" t="s">
        <v>1937</v>
      </c>
      <c r="B969" s="336" t="s">
        <v>1926</v>
      </c>
      <c r="C969" s="337"/>
      <c r="D969" s="340" t="s">
        <v>59</v>
      </c>
      <c r="E969" s="295" t="s">
        <v>1453</v>
      </c>
    </row>
    <row r="970" spans="1:5" x14ac:dyDescent="0.25">
      <c r="A970" s="335"/>
      <c r="B970" s="338"/>
      <c r="C970" s="339"/>
      <c r="D970" s="341"/>
      <c r="E970" s="296" t="s">
        <v>1454</v>
      </c>
    </row>
    <row r="971" spans="1:5" x14ac:dyDescent="0.25">
      <c r="A971" s="326" t="s">
        <v>1572</v>
      </c>
      <c r="B971" s="328" t="s">
        <v>1926</v>
      </c>
      <c r="C971" s="329"/>
      <c r="D971" s="332" t="s">
        <v>59</v>
      </c>
      <c r="E971" s="297" t="s">
        <v>1453</v>
      </c>
    </row>
    <row r="972" spans="1:5" x14ac:dyDescent="0.25">
      <c r="A972" s="327"/>
      <c r="B972" s="330"/>
      <c r="C972" s="331"/>
      <c r="D972" s="333"/>
      <c r="E972" s="298" t="s">
        <v>1454</v>
      </c>
    </row>
    <row r="973" spans="1:5" x14ac:dyDescent="0.25">
      <c r="A973" s="334" t="s">
        <v>1938</v>
      </c>
      <c r="B973" s="336" t="s">
        <v>1926</v>
      </c>
      <c r="C973" s="337"/>
      <c r="D973" s="340" t="s">
        <v>59</v>
      </c>
      <c r="E973" s="295" t="s">
        <v>1453</v>
      </c>
    </row>
    <row r="974" spans="1:5" x14ac:dyDescent="0.25">
      <c r="A974" s="335"/>
      <c r="B974" s="338"/>
      <c r="C974" s="339"/>
      <c r="D974" s="341"/>
      <c r="E974" s="296" t="s">
        <v>1454</v>
      </c>
    </row>
    <row r="975" spans="1:5" x14ac:dyDescent="0.25">
      <c r="A975" s="326" t="s">
        <v>1939</v>
      </c>
      <c r="B975" s="328" t="s">
        <v>1926</v>
      </c>
      <c r="C975" s="329"/>
      <c r="D975" s="332" t="s">
        <v>59</v>
      </c>
      <c r="E975" s="297" t="s">
        <v>1453</v>
      </c>
    </row>
    <row r="976" spans="1:5" x14ac:dyDescent="0.25">
      <c r="A976" s="327"/>
      <c r="B976" s="330"/>
      <c r="C976" s="331"/>
      <c r="D976" s="333"/>
      <c r="E976" s="298" t="s">
        <v>1454</v>
      </c>
    </row>
    <row r="977" spans="1:5" x14ac:dyDescent="0.25">
      <c r="A977" s="334" t="s">
        <v>1940</v>
      </c>
      <c r="B977" s="336" t="s">
        <v>1926</v>
      </c>
      <c r="C977" s="337"/>
      <c r="D977" s="340" t="s">
        <v>59</v>
      </c>
      <c r="E977" s="295" t="s">
        <v>1453</v>
      </c>
    </row>
    <row r="978" spans="1:5" x14ac:dyDescent="0.25">
      <c r="A978" s="335"/>
      <c r="B978" s="338"/>
      <c r="C978" s="339"/>
      <c r="D978" s="341"/>
      <c r="E978" s="296" t="s">
        <v>1454</v>
      </c>
    </row>
    <row r="979" spans="1:5" x14ac:dyDescent="0.25">
      <c r="A979" s="326" t="s">
        <v>1941</v>
      </c>
      <c r="B979" s="328" t="s">
        <v>1942</v>
      </c>
      <c r="C979" s="329"/>
      <c r="D979" s="332" t="s">
        <v>59</v>
      </c>
      <c r="E979" s="297" t="s">
        <v>1453</v>
      </c>
    </row>
    <row r="980" spans="1:5" x14ac:dyDescent="0.25">
      <c r="A980" s="327"/>
      <c r="B980" s="330"/>
      <c r="C980" s="331"/>
      <c r="D980" s="333"/>
      <c r="E980" s="298" t="s">
        <v>1454</v>
      </c>
    </row>
    <row r="981" spans="1:5" x14ac:dyDescent="0.25">
      <c r="A981" s="334" t="s">
        <v>1943</v>
      </c>
      <c r="B981" s="336" t="s">
        <v>1942</v>
      </c>
      <c r="C981" s="337"/>
      <c r="D981" s="340" t="s">
        <v>59</v>
      </c>
      <c r="E981" s="295" t="s">
        <v>1453</v>
      </c>
    </row>
    <row r="982" spans="1:5" x14ac:dyDescent="0.25">
      <c r="A982" s="335"/>
      <c r="B982" s="338"/>
      <c r="C982" s="339"/>
      <c r="D982" s="341"/>
      <c r="E982" s="296" t="s">
        <v>1454</v>
      </c>
    </row>
    <row r="983" spans="1:5" x14ac:dyDescent="0.25">
      <c r="A983" s="326" t="s">
        <v>1944</v>
      </c>
      <c r="B983" s="328" t="s">
        <v>1942</v>
      </c>
      <c r="C983" s="329"/>
      <c r="D983" s="332" t="s">
        <v>59</v>
      </c>
      <c r="E983" s="297" t="s">
        <v>1453</v>
      </c>
    </row>
    <row r="984" spans="1:5" x14ac:dyDescent="0.25">
      <c r="A984" s="327"/>
      <c r="B984" s="330"/>
      <c r="C984" s="331"/>
      <c r="D984" s="333"/>
      <c r="E984" s="298" t="s">
        <v>1454</v>
      </c>
    </row>
    <row r="985" spans="1:5" x14ac:dyDescent="0.25">
      <c r="A985" s="334" t="s">
        <v>1945</v>
      </c>
      <c r="B985" s="336" t="s">
        <v>1942</v>
      </c>
      <c r="C985" s="337"/>
      <c r="D985" s="340" t="s">
        <v>59</v>
      </c>
      <c r="E985" s="295" t="s">
        <v>1453</v>
      </c>
    </row>
    <row r="986" spans="1:5" x14ac:dyDescent="0.25">
      <c r="A986" s="335"/>
      <c r="B986" s="338"/>
      <c r="C986" s="339"/>
      <c r="D986" s="341"/>
      <c r="E986" s="296" t="s">
        <v>1454</v>
      </c>
    </row>
    <row r="987" spans="1:5" x14ac:dyDescent="0.25">
      <c r="A987" s="326" t="s">
        <v>1946</v>
      </c>
      <c r="B987" s="328" t="s">
        <v>1942</v>
      </c>
      <c r="C987" s="329"/>
      <c r="D987" s="332" t="s">
        <v>59</v>
      </c>
      <c r="E987" s="297" t="s">
        <v>1453</v>
      </c>
    </row>
    <row r="988" spans="1:5" x14ac:dyDescent="0.25">
      <c r="A988" s="327"/>
      <c r="B988" s="330"/>
      <c r="C988" s="331"/>
      <c r="D988" s="333"/>
      <c r="E988" s="298" t="s">
        <v>1454</v>
      </c>
    </row>
    <row r="989" spans="1:5" x14ac:dyDescent="0.25">
      <c r="A989" s="334" t="s">
        <v>1947</v>
      </c>
      <c r="B989" s="336" t="s">
        <v>1948</v>
      </c>
      <c r="C989" s="337"/>
      <c r="D989" s="340" t="s">
        <v>59</v>
      </c>
      <c r="E989" s="295" t="s">
        <v>1453</v>
      </c>
    </row>
    <row r="990" spans="1:5" x14ac:dyDescent="0.25">
      <c r="A990" s="335"/>
      <c r="B990" s="338"/>
      <c r="C990" s="339"/>
      <c r="D990" s="341"/>
      <c r="E990" s="296" t="s">
        <v>1454</v>
      </c>
    </row>
    <row r="991" spans="1:5" x14ac:dyDescent="0.25">
      <c r="A991" s="326" t="s">
        <v>1949</v>
      </c>
      <c r="B991" s="328" t="s">
        <v>1948</v>
      </c>
      <c r="C991" s="329"/>
      <c r="D991" s="332" t="s">
        <v>59</v>
      </c>
      <c r="E991" s="297" t="s">
        <v>1453</v>
      </c>
    </row>
    <row r="992" spans="1:5" x14ac:dyDescent="0.25">
      <c r="A992" s="327"/>
      <c r="B992" s="330"/>
      <c r="C992" s="331"/>
      <c r="D992" s="333"/>
      <c r="E992" s="298" t="s">
        <v>1454</v>
      </c>
    </row>
    <row r="993" spans="1:5" x14ac:dyDescent="0.25">
      <c r="A993" s="334" t="s">
        <v>1950</v>
      </c>
      <c r="B993" s="336" t="s">
        <v>1948</v>
      </c>
      <c r="C993" s="337"/>
      <c r="D993" s="340" t="s">
        <v>59</v>
      </c>
      <c r="E993" s="295" t="s">
        <v>1453</v>
      </c>
    </row>
    <row r="994" spans="1:5" x14ac:dyDescent="0.25">
      <c r="A994" s="335"/>
      <c r="B994" s="338"/>
      <c r="C994" s="339"/>
      <c r="D994" s="341"/>
      <c r="E994" s="296" t="s">
        <v>1454</v>
      </c>
    </row>
    <row r="995" spans="1:5" x14ac:dyDescent="0.25">
      <c r="A995" s="326" t="s">
        <v>1951</v>
      </c>
      <c r="B995" s="328" t="s">
        <v>1948</v>
      </c>
      <c r="C995" s="329"/>
      <c r="D995" s="332" t="s">
        <v>59</v>
      </c>
      <c r="E995" s="297" t="s">
        <v>1453</v>
      </c>
    </row>
    <row r="996" spans="1:5" x14ac:dyDescent="0.25">
      <c r="A996" s="327"/>
      <c r="B996" s="330"/>
      <c r="C996" s="331"/>
      <c r="D996" s="333"/>
      <c r="E996" s="298" t="s">
        <v>1454</v>
      </c>
    </row>
    <row r="997" spans="1:5" x14ac:dyDescent="0.25">
      <c r="A997" s="334" t="s">
        <v>1952</v>
      </c>
      <c r="B997" s="336" t="s">
        <v>1948</v>
      </c>
      <c r="C997" s="337"/>
      <c r="D997" s="340" t="s">
        <v>59</v>
      </c>
      <c r="E997" s="295" t="s">
        <v>1453</v>
      </c>
    </row>
    <row r="998" spans="1:5" x14ac:dyDescent="0.25">
      <c r="A998" s="335"/>
      <c r="B998" s="338"/>
      <c r="C998" s="339"/>
      <c r="D998" s="341"/>
      <c r="E998" s="296" t="s">
        <v>1454</v>
      </c>
    </row>
    <row r="999" spans="1:5" x14ac:dyDescent="0.25">
      <c r="A999" s="326" t="s">
        <v>1953</v>
      </c>
      <c r="B999" s="328" t="s">
        <v>1948</v>
      </c>
      <c r="C999" s="329"/>
      <c r="D999" s="332" t="s">
        <v>59</v>
      </c>
      <c r="E999" s="297" t="s">
        <v>1453</v>
      </c>
    </row>
    <row r="1000" spans="1:5" x14ac:dyDescent="0.25">
      <c r="A1000" s="327"/>
      <c r="B1000" s="330"/>
      <c r="C1000" s="331"/>
      <c r="D1000" s="333"/>
      <c r="E1000" s="298" t="s">
        <v>1454</v>
      </c>
    </row>
    <row r="1001" spans="1:5" x14ac:dyDescent="0.25">
      <c r="A1001" s="334" t="s">
        <v>1954</v>
      </c>
      <c r="B1001" s="336" t="s">
        <v>1948</v>
      </c>
      <c r="C1001" s="337"/>
      <c r="D1001" s="340" t="s">
        <v>59</v>
      </c>
      <c r="E1001" s="295" t="s">
        <v>1453</v>
      </c>
    </row>
    <row r="1002" spans="1:5" x14ac:dyDescent="0.25">
      <c r="A1002" s="335"/>
      <c r="B1002" s="338"/>
      <c r="C1002" s="339"/>
      <c r="D1002" s="341"/>
      <c r="E1002" s="296" t="s">
        <v>1454</v>
      </c>
    </row>
    <row r="1003" spans="1:5" x14ac:dyDescent="0.25">
      <c r="A1003" s="326" t="s">
        <v>1955</v>
      </c>
      <c r="B1003" s="328" t="s">
        <v>1948</v>
      </c>
      <c r="C1003" s="329"/>
      <c r="D1003" s="332" t="s">
        <v>59</v>
      </c>
      <c r="E1003" s="297" t="s">
        <v>1453</v>
      </c>
    </row>
    <row r="1004" spans="1:5" x14ac:dyDescent="0.25">
      <c r="A1004" s="327"/>
      <c r="B1004" s="330"/>
      <c r="C1004" s="331"/>
      <c r="D1004" s="333"/>
      <c r="E1004" s="298" t="s">
        <v>1454</v>
      </c>
    </row>
    <row r="1005" spans="1:5" x14ac:dyDescent="0.25">
      <c r="A1005" s="334" t="s">
        <v>1956</v>
      </c>
      <c r="B1005" s="336" t="s">
        <v>1957</v>
      </c>
      <c r="C1005" s="337"/>
      <c r="D1005" s="340" t="s">
        <v>59</v>
      </c>
      <c r="E1005" s="295" t="s">
        <v>1453</v>
      </c>
    </row>
    <row r="1006" spans="1:5" x14ac:dyDescent="0.25">
      <c r="A1006" s="335"/>
      <c r="B1006" s="338"/>
      <c r="C1006" s="339"/>
      <c r="D1006" s="341"/>
      <c r="E1006" s="296" t="s">
        <v>1454</v>
      </c>
    </row>
    <row r="1007" spans="1:5" x14ac:dyDescent="0.25">
      <c r="A1007" s="326" t="s">
        <v>1465</v>
      </c>
      <c r="B1007" s="328" t="s">
        <v>1957</v>
      </c>
      <c r="C1007" s="329"/>
      <c r="D1007" s="332" t="s">
        <v>59</v>
      </c>
      <c r="E1007" s="297" t="s">
        <v>1453</v>
      </c>
    </row>
    <row r="1008" spans="1:5" x14ac:dyDescent="0.25">
      <c r="A1008" s="327"/>
      <c r="B1008" s="330"/>
      <c r="C1008" s="331"/>
      <c r="D1008" s="333"/>
      <c r="E1008" s="298" t="s">
        <v>1454</v>
      </c>
    </row>
    <row r="1009" spans="1:5" x14ac:dyDescent="0.25">
      <c r="A1009" s="334" t="s">
        <v>1958</v>
      </c>
      <c r="B1009" s="336" t="s">
        <v>1957</v>
      </c>
      <c r="C1009" s="337"/>
      <c r="D1009" s="340" t="s">
        <v>59</v>
      </c>
      <c r="E1009" s="295" t="s">
        <v>1453</v>
      </c>
    </row>
    <row r="1010" spans="1:5" x14ac:dyDescent="0.25">
      <c r="A1010" s="335"/>
      <c r="B1010" s="338"/>
      <c r="C1010" s="339"/>
      <c r="D1010" s="341"/>
      <c r="E1010" s="296" t="s">
        <v>1454</v>
      </c>
    </row>
    <row r="1011" spans="1:5" x14ac:dyDescent="0.25">
      <c r="A1011" s="326" t="s">
        <v>1959</v>
      </c>
      <c r="B1011" s="328" t="s">
        <v>1957</v>
      </c>
      <c r="C1011" s="329"/>
      <c r="D1011" s="332" t="s">
        <v>59</v>
      </c>
      <c r="E1011" s="297" t="s">
        <v>1453</v>
      </c>
    </row>
    <row r="1012" spans="1:5" x14ac:dyDescent="0.25">
      <c r="A1012" s="327"/>
      <c r="B1012" s="330"/>
      <c r="C1012" s="331"/>
      <c r="D1012" s="333"/>
      <c r="E1012" s="298" t="s">
        <v>1454</v>
      </c>
    </row>
    <row r="1013" spans="1:5" x14ac:dyDescent="0.25">
      <c r="A1013" s="334" t="s">
        <v>1960</v>
      </c>
      <c r="B1013" s="336" t="s">
        <v>1957</v>
      </c>
      <c r="C1013" s="337"/>
      <c r="D1013" s="340" t="s">
        <v>59</v>
      </c>
      <c r="E1013" s="295" t="s">
        <v>1453</v>
      </c>
    </row>
    <row r="1014" spans="1:5" x14ac:dyDescent="0.25">
      <c r="A1014" s="335"/>
      <c r="B1014" s="338"/>
      <c r="C1014" s="339"/>
      <c r="D1014" s="341"/>
      <c r="E1014" s="296" t="s">
        <v>1454</v>
      </c>
    </row>
    <row r="1015" spans="1:5" x14ac:dyDescent="0.25">
      <c r="A1015" s="326" t="s">
        <v>1961</v>
      </c>
      <c r="B1015" s="328" t="s">
        <v>1957</v>
      </c>
      <c r="C1015" s="329"/>
      <c r="D1015" s="332" t="s">
        <v>59</v>
      </c>
      <c r="E1015" s="297" t="s">
        <v>1453</v>
      </c>
    </row>
    <row r="1016" spans="1:5" x14ac:dyDescent="0.25">
      <c r="A1016" s="327"/>
      <c r="B1016" s="330"/>
      <c r="C1016" s="331"/>
      <c r="D1016" s="333"/>
      <c r="E1016" s="298" t="s">
        <v>1454</v>
      </c>
    </row>
    <row r="1017" spans="1:5" x14ac:dyDescent="0.25">
      <c r="A1017" s="334" t="s">
        <v>1962</v>
      </c>
      <c r="B1017" s="336" t="s">
        <v>1957</v>
      </c>
      <c r="C1017" s="337"/>
      <c r="D1017" s="340" t="s">
        <v>59</v>
      </c>
      <c r="E1017" s="295" t="s">
        <v>1453</v>
      </c>
    </row>
    <row r="1018" spans="1:5" x14ac:dyDescent="0.25">
      <c r="A1018" s="335"/>
      <c r="B1018" s="338"/>
      <c r="C1018" s="339"/>
      <c r="D1018" s="341"/>
      <c r="E1018" s="296" t="s">
        <v>1454</v>
      </c>
    </row>
    <row r="1019" spans="1:5" x14ac:dyDescent="0.25">
      <c r="A1019" s="326" t="s">
        <v>1963</v>
      </c>
      <c r="B1019" s="328" t="s">
        <v>1957</v>
      </c>
      <c r="C1019" s="329"/>
      <c r="D1019" s="332" t="s">
        <v>59</v>
      </c>
      <c r="E1019" s="297" t="s">
        <v>1453</v>
      </c>
    </row>
    <row r="1020" spans="1:5" x14ac:dyDescent="0.25">
      <c r="A1020" s="327"/>
      <c r="B1020" s="330"/>
      <c r="C1020" s="331"/>
      <c r="D1020" s="333"/>
      <c r="E1020" s="298" t="s">
        <v>1454</v>
      </c>
    </row>
    <row r="1021" spans="1:5" x14ac:dyDescent="0.25">
      <c r="A1021" s="334" t="s">
        <v>1964</v>
      </c>
      <c r="B1021" s="336" t="s">
        <v>1957</v>
      </c>
      <c r="C1021" s="337"/>
      <c r="D1021" s="340" t="s">
        <v>59</v>
      </c>
      <c r="E1021" s="295" t="s">
        <v>1453</v>
      </c>
    </row>
    <row r="1022" spans="1:5" x14ac:dyDescent="0.25">
      <c r="A1022" s="335"/>
      <c r="B1022" s="338"/>
      <c r="C1022" s="339"/>
      <c r="D1022" s="341"/>
      <c r="E1022" s="296" t="s">
        <v>1454</v>
      </c>
    </row>
    <row r="1023" spans="1:5" x14ac:dyDescent="0.25">
      <c r="A1023" s="326" t="s">
        <v>1965</v>
      </c>
      <c r="B1023" s="328" t="s">
        <v>1957</v>
      </c>
      <c r="C1023" s="329"/>
      <c r="D1023" s="332" t="s">
        <v>59</v>
      </c>
      <c r="E1023" s="297" t="s">
        <v>1453</v>
      </c>
    </row>
    <row r="1024" spans="1:5" x14ac:dyDescent="0.25">
      <c r="A1024" s="327"/>
      <c r="B1024" s="330"/>
      <c r="C1024" s="331"/>
      <c r="D1024" s="333"/>
      <c r="E1024" s="298" t="s">
        <v>1454</v>
      </c>
    </row>
    <row r="1025" spans="1:5" x14ac:dyDescent="0.25">
      <c r="A1025" s="334" t="s">
        <v>1966</v>
      </c>
      <c r="B1025" s="336" t="s">
        <v>1967</v>
      </c>
      <c r="C1025" s="337"/>
      <c r="D1025" s="340" t="s">
        <v>59</v>
      </c>
      <c r="E1025" s="295" t="s">
        <v>1453</v>
      </c>
    </row>
    <row r="1026" spans="1:5" x14ac:dyDescent="0.25">
      <c r="A1026" s="335"/>
      <c r="B1026" s="338"/>
      <c r="C1026" s="339"/>
      <c r="D1026" s="341"/>
      <c r="E1026" s="296" t="s">
        <v>1454</v>
      </c>
    </row>
    <row r="1027" spans="1:5" x14ac:dyDescent="0.25">
      <c r="A1027" s="326" t="s">
        <v>1968</v>
      </c>
      <c r="B1027" s="328" t="s">
        <v>1967</v>
      </c>
      <c r="C1027" s="329"/>
      <c r="D1027" s="332" t="s">
        <v>59</v>
      </c>
      <c r="E1027" s="297" t="s">
        <v>1453</v>
      </c>
    </row>
    <row r="1028" spans="1:5" x14ac:dyDescent="0.25">
      <c r="A1028" s="327"/>
      <c r="B1028" s="330"/>
      <c r="C1028" s="331"/>
      <c r="D1028" s="333"/>
      <c r="E1028" s="298" t="s">
        <v>1454</v>
      </c>
    </row>
    <row r="1029" spans="1:5" x14ac:dyDescent="0.25">
      <c r="A1029" s="334" t="s">
        <v>1969</v>
      </c>
      <c r="B1029" s="336" t="s">
        <v>1967</v>
      </c>
      <c r="C1029" s="337"/>
      <c r="D1029" s="340" t="s">
        <v>59</v>
      </c>
      <c r="E1029" s="295" t="s">
        <v>1453</v>
      </c>
    </row>
    <row r="1030" spans="1:5" x14ac:dyDescent="0.25">
      <c r="A1030" s="335"/>
      <c r="B1030" s="338"/>
      <c r="C1030" s="339"/>
      <c r="D1030" s="341"/>
      <c r="E1030" s="296" t="s">
        <v>1454</v>
      </c>
    </row>
    <row r="1031" spans="1:5" x14ac:dyDescent="0.25">
      <c r="A1031" s="326" t="s">
        <v>1970</v>
      </c>
      <c r="B1031" s="328" t="s">
        <v>1967</v>
      </c>
      <c r="C1031" s="329"/>
      <c r="D1031" s="332" t="s">
        <v>59</v>
      </c>
      <c r="E1031" s="297" t="s">
        <v>1453</v>
      </c>
    </row>
    <row r="1032" spans="1:5" x14ac:dyDescent="0.25">
      <c r="A1032" s="327"/>
      <c r="B1032" s="330"/>
      <c r="C1032" s="331"/>
      <c r="D1032" s="333"/>
      <c r="E1032" s="298" t="s">
        <v>1454</v>
      </c>
    </row>
    <row r="1033" spans="1:5" x14ac:dyDescent="0.25">
      <c r="A1033" s="334" t="s">
        <v>1971</v>
      </c>
      <c r="B1033" s="336" t="s">
        <v>1967</v>
      </c>
      <c r="C1033" s="337"/>
      <c r="D1033" s="340" t="s">
        <v>59</v>
      </c>
      <c r="E1033" s="295" t="s">
        <v>1453</v>
      </c>
    </row>
    <row r="1034" spans="1:5" x14ac:dyDescent="0.25">
      <c r="A1034" s="335"/>
      <c r="B1034" s="338"/>
      <c r="C1034" s="339"/>
      <c r="D1034" s="341"/>
      <c r="E1034" s="296" t="s">
        <v>1454</v>
      </c>
    </row>
    <row r="1035" spans="1:5" x14ac:dyDescent="0.25">
      <c r="A1035" s="326" t="s">
        <v>1972</v>
      </c>
      <c r="B1035" s="328" t="s">
        <v>1967</v>
      </c>
      <c r="C1035" s="329"/>
      <c r="D1035" s="332" t="s">
        <v>59</v>
      </c>
      <c r="E1035" s="297" t="s">
        <v>1453</v>
      </c>
    </row>
    <row r="1036" spans="1:5" x14ac:dyDescent="0.25">
      <c r="A1036" s="327"/>
      <c r="B1036" s="330"/>
      <c r="C1036" s="331"/>
      <c r="D1036" s="333"/>
      <c r="E1036" s="298" t="s">
        <v>1454</v>
      </c>
    </row>
    <row r="1037" spans="1:5" x14ac:dyDescent="0.25">
      <c r="A1037" s="334" t="s">
        <v>1973</v>
      </c>
      <c r="B1037" s="336" t="s">
        <v>1967</v>
      </c>
      <c r="C1037" s="337"/>
      <c r="D1037" s="340" t="s">
        <v>59</v>
      </c>
      <c r="E1037" s="295" t="s">
        <v>1453</v>
      </c>
    </row>
    <row r="1038" spans="1:5" x14ac:dyDescent="0.25">
      <c r="A1038" s="335"/>
      <c r="B1038" s="338"/>
      <c r="C1038" s="339"/>
      <c r="D1038" s="341"/>
      <c r="E1038" s="296" t="s">
        <v>1454</v>
      </c>
    </row>
    <row r="1039" spans="1:5" x14ac:dyDescent="0.25">
      <c r="A1039" s="326" t="s">
        <v>1974</v>
      </c>
      <c r="B1039" s="328" t="s">
        <v>1967</v>
      </c>
      <c r="C1039" s="329"/>
      <c r="D1039" s="332" t="s">
        <v>59</v>
      </c>
      <c r="E1039" s="297" t="s">
        <v>1453</v>
      </c>
    </row>
    <row r="1040" spans="1:5" x14ac:dyDescent="0.25">
      <c r="A1040" s="327"/>
      <c r="B1040" s="330"/>
      <c r="C1040" s="331"/>
      <c r="D1040" s="333"/>
      <c r="E1040" s="298" t="s">
        <v>1454</v>
      </c>
    </row>
    <row r="1041" spans="1:5" x14ac:dyDescent="0.25">
      <c r="A1041" s="334" t="s">
        <v>1975</v>
      </c>
      <c r="B1041" s="336" t="s">
        <v>1967</v>
      </c>
      <c r="C1041" s="337"/>
      <c r="D1041" s="340" t="s">
        <v>59</v>
      </c>
      <c r="E1041" s="295" t="s">
        <v>1453</v>
      </c>
    </row>
    <row r="1042" spans="1:5" x14ac:dyDescent="0.25">
      <c r="A1042" s="335"/>
      <c r="B1042" s="338"/>
      <c r="C1042" s="339"/>
      <c r="D1042" s="341"/>
      <c r="E1042" s="296" t="s">
        <v>1454</v>
      </c>
    </row>
    <row r="1043" spans="1:5" x14ac:dyDescent="0.25">
      <c r="A1043" s="326" t="s">
        <v>1976</v>
      </c>
      <c r="B1043" s="328" t="s">
        <v>1967</v>
      </c>
      <c r="C1043" s="329"/>
      <c r="D1043" s="332" t="s">
        <v>59</v>
      </c>
      <c r="E1043" s="297" t="s">
        <v>1453</v>
      </c>
    </row>
    <row r="1044" spans="1:5" x14ac:dyDescent="0.25">
      <c r="A1044" s="327"/>
      <c r="B1044" s="330"/>
      <c r="C1044" s="331"/>
      <c r="D1044" s="333"/>
      <c r="E1044" s="298" t="s">
        <v>1454</v>
      </c>
    </row>
    <row r="1045" spans="1:5" x14ac:dyDescent="0.25">
      <c r="A1045" s="334" t="s">
        <v>1977</v>
      </c>
      <c r="B1045" s="336" t="s">
        <v>1967</v>
      </c>
      <c r="C1045" s="337"/>
      <c r="D1045" s="340" t="s">
        <v>59</v>
      </c>
      <c r="E1045" s="295" t="s">
        <v>1453</v>
      </c>
    </row>
    <row r="1046" spans="1:5" x14ac:dyDescent="0.25">
      <c r="A1046" s="335"/>
      <c r="B1046" s="338"/>
      <c r="C1046" s="339"/>
      <c r="D1046" s="341"/>
      <c r="E1046" s="296" t="s">
        <v>1454</v>
      </c>
    </row>
    <row r="1047" spans="1:5" x14ac:dyDescent="0.25">
      <c r="A1047" s="326" t="s">
        <v>1978</v>
      </c>
      <c r="B1047" s="328" t="s">
        <v>1967</v>
      </c>
      <c r="C1047" s="329"/>
      <c r="D1047" s="332" t="s">
        <v>59</v>
      </c>
      <c r="E1047" s="297" t="s">
        <v>1453</v>
      </c>
    </row>
    <row r="1048" spans="1:5" x14ac:dyDescent="0.25">
      <c r="A1048" s="327"/>
      <c r="B1048" s="330"/>
      <c r="C1048" s="331"/>
      <c r="D1048" s="333"/>
      <c r="E1048" s="298" t="s">
        <v>1454</v>
      </c>
    </row>
    <row r="1049" spans="1:5" x14ac:dyDescent="0.25">
      <c r="A1049" s="334" t="s">
        <v>1979</v>
      </c>
      <c r="B1049" s="336" t="s">
        <v>1967</v>
      </c>
      <c r="C1049" s="337"/>
      <c r="D1049" s="340" t="s">
        <v>59</v>
      </c>
      <c r="E1049" s="295" t="s">
        <v>1453</v>
      </c>
    </row>
    <row r="1050" spans="1:5" x14ac:dyDescent="0.25">
      <c r="A1050" s="335"/>
      <c r="B1050" s="338"/>
      <c r="C1050" s="339"/>
      <c r="D1050" s="341"/>
      <c r="E1050" s="296" t="s">
        <v>1454</v>
      </c>
    </row>
    <row r="1051" spans="1:5" x14ac:dyDescent="0.25">
      <c r="A1051" s="326" t="s">
        <v>1980</v>
      </c>
      <c r="B1051" s="328" t="s">
        <v>1967</v>
      </c>
      <c r="C1051" s="329"/>
      <c r="D1051" s="332" t="s">
        <v>59</v>
      </c>
      <c r="E1051" s="297" t="s">
        <v>1453</v>
      </c>
    </row>
    <row r="1052" spans="1:5" x14ac:dyDescent="0.25">
      <c r="A1052" s="327"/>
      <c r="B1052" s="330"/>
      <c r="C1052" s="331"/>
      <c r="D1052" s="333"/>
      <c r="E1052" s="298" t="s">
        <v>1454</v>
      </c>
    </row>
    <row r="1053" spans="1:5" x14ac:dyDescent="0.25">
      <c r="A1053" s="334" t="s">
        <v>1981</v>
      </c>
      <c r="B1053" s="336" t="s">
        <v>1967</v>
      </c>
      <c r="C1053" s="337"/>
      <c r="D1053" s="340" t="s">
        <v>59</v>
      </c>
      <c r="E1053" s="295" t="s">
        <v>1453</v>
      </c>
    </row>
    <row r="1054" spans="1:5" x14ac:dyDescent="0.25">
      <c r="A1054" s="335"/>
      <c r="B1054" s="338"/>
      <c r="C1054" s="339"/>
      <c r="D1054" s="341"/>
      <c r="E1054" s="296" t="s">
        <v>1454</v>
      </c>
    </row>
    <row r="1055" spans="1:5" x14ac:dyDescent="0.25">
      <c r="A1055" s="326" t="s">
        <v>1982</v>
      </c>
      <c r="B1055" s="328" t="s">
        <v>1967</v>
      </c>
      <c r="C1055" s="329"/>
      <c r="D1055" s="332" t="s">
        <v>59</v>
      </c>
      <c r="E1055" s="297" t="s">
        <v>1453</v>
      </c>
    </row>
    <row r="1056" spans="1:5" x14ac:dyDescent="0.25">
      <c r="A1056" s="327"/>
      <c r="B1056" s="330"/>
      <c r="C1056" s="331"/>
      <c r="D1056" s="333"/>
      <c r="E1056" s="298" t="s">
        <v>1454</v>
      </c>
    </row>
    <row r="1057" spans="1:5" x14ac:dyDescent="0.25">
      <c r="A1057" s="334" t="s">
        <v>1983</v>
      </c>
      <c r="B1057" s="336" t="s">
        <v>1967</v>
      </c>
      <c r="C1057" s="337"/>
      <c r="D1057" s="340" t="s">
        <v>59</v>
      </c>
      <c r="E1057" s="295" t="s">
        <v>1453</v>
      </c>
    </row>
    <row r="1058" spans="1:5" x14ac:dyDescent="0.25">
      <c r="A1058" s="335"/>
      <c r="B1058" s="338"/>
      <c r="C1058" s="339"/>
      <c r="D1058" s="341"/>
      <c r="E1058" s="296" t="s">
        <v>1454</v>
      </c>
    </row>
    <row r="1059" spans="1:5" x14ac:dyDescent="0.25">
      <c r="A1059" s="326" t="s">
        <v>1984</v>
      </c>
      <c r="B1059" s="328" t="s">
        <v>1967</v>
      </c>
      <c r="C1059" s="329"/>
      <c r="D1059" s="332" t="s">
        <v>59</v>
      </c>
      <c r="E1059" s="297" t="s">
        <v>1453</v>
      </c>
    </row>
    <row r="1060" spans="1:5" x14ac:dyDescent="0.25">
      <c r="A1060" s="327"/>
      <c r="B1060" s="330"/>
      <c r="C1060" s="331"/>
      <c r="D1060" s="333"/>
      <c r="E1060" s="298" t="s">
        <v>1454</v>
      </c>
    </row>
    <row r="1061" spans="1:5" x14ac:dyDescent="0.25">
      <c r="A1061" s="334" t="s">
        <v>1985</v>
      </c>
      <c r="B1061" s="336" t="s">
        <v>1967</v>
      </c>
      <c r="C1061" s="337"/>
      <c r="D1061" s="340" t="s">
        <v>59</v>
      </c>
      <c r="E1061" s="295" t="s">
        <v>1453</v>
      </c>
    </row>
    <row r="1062" spans="1:5" x14ac:dyDescent="0.25">
      <c r="A1062" s="335"/>
      <c r="B1062" s="338"/>
      <c r="C1062" s="339"/>
      <c r="D1062" s="341"/>
      <c r="E1062" s="296" t="s">
        <v>1454</v>
      </c>
    </row>
    <row r="1063" spans="1:5" x14ac:dyDescent="0.25">
      <c r="A1063" s="326" t="s">
        <v>1986</v>
      </c>
      <c r="B1063" s="328" t="s">
        <v>1987</v>
      </c>
      <c r="C1063" s="329"/>
      <c r="D1063" s="332" t="s">
        <v>59</v>
      </c>
      <c r="E1063" s="297" t="s">
        <v>1453</v>
      </c>
    </row>
    <row r="1064" spans="1:5" x14ac:dyDescent="0.25">
      <c r="A1064" s="327"/>
      <c r="B1064" s="330"/>
      <c r="C1064" s="331"/>
      <c r="D1064" s="333"/>
      <c r="E1064" s="298" t="s">
        <v>1454</v>
      </c>
    </row>
    <row r="1065" spans="1:5" x14ac:dyDescent="0.25">
      <c r="A1065" s="334" t="s">
        <v>1988</v>
      </c>
      <c r="B1065" s="336" t="s">
        <v>1987</v>
      </c>
      <c r="C1065" s="337"/>
      <c r="D1065" s="340" t="s">
        <v>59</v>
      </c>
      <c r="E1065" s="295" t="s">
        <v>1453</v>
      </c>
    </row>
    <row r="1066" spans="1:5" x14ac:dyDescent="0.25">
      <c r="A1066" s="335"/>
      <c r="B1066" s="338"/>
      <c r="C1066" s="339"/>
      <c r="D1066" s="341"/>
      <c r="E1066" s="296" t="s">
        <v>1454</v>
      </c>
    </row>
    <row r="1067" spans="1:5" x14ac:dyDescent="0.25">
      <c r="A1067" s="326" t="s">
        <v>1989</v>
      </c>
      <c r="B1067" s="328" t="s">
        <v>1987</v>
      </c>
      <c r="C1067" s="329"/>
      <c r="D1067" s="332" t="s">
        <v>59</v>
      </c>
      <c r="E1067" s="297" t="s">
        <v>1453</v>
      </c>
    </row>
    <row r="1068" spans="1:5" x14ac:dyDescent="0.25">
      <c r="A1068" s="327"/>
      <c r="B1068" s="330"/>
      <c r="C1068" s="331"/>
      <c r="D1068" s="333"/>
      <c r="E1068" s="298" t="s">
        <v>1454</v>
      </c>
    </row>
    <row r="1069" spans="1:5" x14ac:dyDescent="0.25">
      <c r="A1069" s="334" t="s">
        <v>1940</v>
      </c>
      <c r="B1069" s="336" t="s">
        <v>1987</v>
      </c>
      <c r="C1069" s="337"/>
      <c r="D1069" s="340" t="s">
        <v>59</v>
      </c>
      <c r="E1069" s="295" t="s">
        <v>1453</v>
      </c>
    </row>
    <row r="1070" spans="1:5" x14ac:dyDescent="0.25">
      <c r="A1070" s="335"/>
      <c r="B1070" s="338"/>
      <c r="C1070" s="339"/>
      <c r="D1070" s="341"/>
      <c r="E1070" s="296" t="s">
        <v>1454</v>
      </c>
    </row>
    <row r="1071" spans="1:5" x14ac:dyDescent="0.25">
      <c r="A1071" s="326" t="s">
        <v>1990</v>
      </c>
      <c r="B1071" s="328" t="s">
        <v>1991</v>
      </c>
      <c r="C1071" s="329"/>
      <c r="D1071" s="332" t="s">
        <v>59</v>
      </c>
      <c r="E1071" s="297" t="s">
        <v>1453</v>
      </c>
    </row>
    <row r="1072" spans="1:5" x14ac:dyDescent="0.25">
      <c r="A1072" s="327"/>
      <c r="B1072" s="330"/>
      <c r="C1072" s="331"/>
      <c r="D1072" s="333"/>
      <c r="E1072" s="298" t="s">
        <v>1454</v>
      </c>
    </row>
    <row r="1073" spans="1:5" x14ac:dyDescent="0.25">
      <c r="A1073" s="334" t="s">
        <v>1992</v>
      </c>
      <c r="B1073" s="336" t="s">
        <v>1991</v>
      </c>
      <c r="C1073" s="337"/>
      <c r="D1073" s="340" t="s">
        <v>59</v>
      </c>
      <c r="E1073" s="295" t="s">
        <v>1453</v>
      </c>
    </row>
    <row r="1074" spans="1:5" x14ac:dyDescent="0.25">
      <c r="A1074" s="335"/>
      <c r="B1074" s="338"/>
      <c r="C1074" s="339"/>
      <c r="D1074" s="341"/>
      <c r="E1074" s="296" t="s">
        <v>1454</v>
      </c>
    </row>
    <row r="1075" spans="1:5" x14ac:dyDescent="0.25">
      <c r="A1075" s="326" t="s">
        <v>1993</v>
      </c>
      <c r="B1075" s="328" t="s">
        <v>1991</v>
      </c>
      <c r="C1075" s="329"/>
      <c r="D1075" s="332" t="s">
        <v>59</v>
      </c>
      <c r="E1075" s="297" t="s">
        <v>1453</v>
      </c>
    </row>
    <row r="1076" spans="1:5" x14ac:dyDescent="0.25">
      <c r="A1076" s="327"/>
      <c r="B1076" s="330"/>
      <c r="C1076" s="331"/>
      <c r="D1076" s="333"/>
      <c r="E1076" s="298" t="s">
        <v>1454</v>
      </c>
    </row>
    <row r="1077" spans="1:5" x14ac:dyDescent="0.25">
      <c r="A1077" s="334" t="s">
        <v>1994</v>
      </c>
      <c r="B1077" s="336" t="s">
        <v>1991</v>
      </c>
      <c r="C1077" s="337"/>
      <c r="D1077" s="340" t="s">
        <v>59</v>
      </c>
      <c r="E1077" s="295" t="s">
        <v>1453</v>
      </c>
    </row>
    <row r="1078" spans="1:5" x14ac:dyDescent="0.25">
      <c r="A1078" s="335"/>
      <c r="B1078" s="338"/>
      <c r="C1078" s="339"/>
      <c r="D1078" s="341"/>
      <c r="E1078" s="296" t="s">
        <v>1454</v>
      </c>
    </row>
    <row r="1079" spans="1:5" x14ac:dyDescent="0.25">
      <c r="A1079" s="326" t="s">
        <v>1995</v>
      </c>
      <c r="B1079" s="328" t="s">
        <v>1996</v>
      </c>
      <c r="C1079" s="329"/>
      <c r="D1079" s="332" t="s">
        <v>59</v>
      </c>
      <c r="E1079" s="297" t="s">
        <v>1453</v>
      </c>
    </row>
    <row r="1080" spans="1:5" x14ac:dyDescent="0.25">
      <c r="A1080" s="327"/>
      <c r="B1080" s="330"/>
      <c r="C1080" s="331"/>
      <c r="D1080" s="333"/>
      <c r="E1080" s="298" t="s">
        <v>1454</v>
      </c>
    </row>
    <row r="1081" spans="1:5" x14ac:dyDescent="0.25">
      <c r="A1081" s="334" t="s">
        <v>1997</v>
      </c>
      <c r="B1081" s="336" t="s">
        <v>1996</v>
      </c>
      <c r="C1081" s="337"/>
      <c r="D1081" s="340" t="s">
        <v>59</v>
      </c>
      <c r="E1081" s="295" t="s">
        <v>1453</v>
      </c>
    </row>
    <row r="1082" spans="1:5" x14ac:dyDescent="0.25">
      <c r="A1082" s="335"/>
      <c r="B1082" s="338"/>
      <c r="C1082" s="339"/>
      <c r="D1082" s="341"/>
      <c r="E1082" s="296" t="s">
        <v>1454</v>
      </c>
    </row>
    <row r="1083" spans="1:5" x14ac:dyDescent="0.25">
      <c r="A1083" s="326" t="s">
        <v>1998</v>
      </c>
      <c r="B1083" s="328" t="s">
        <v>1996</v>
      </c>
      <c r="C1083" s="329"/>
      <c r="D1083" s="332" t="s">
        <v>59</v>
      </c>
      <c r="E1083" s="297" t="s">
        <v>1453</v>
      </c>
    </row>
    <row r="1084" spans="1:5" x14ac:dyDescent="0.25">
      <c r="A1084" s="327"/>
      <c r="B1084" s="330"/>
      <c r="C1084" s="331"/>
      <c r="D1084" s="333"/>
      <c r="E1084" s="298" t="s">
        <v>1454</v>
      </c>
    </row>
    <row r="1085" spans="1:5" x14ac:dyDescent="0.25">
      <c r="A1085" s="334" t="s">
        <v>1999</v>
      </c>
      <c r="B1085" s="336" t="s">
        <v>1996</v>
      </c>
      <c r="C1085" s="337"/>
      <c r="D1085" s="340" t="s">
        <v>59</v>
      </c>
      <c r="E1085" s="295" t="s">
        <v>1453</v>
      </c>
    </row>
    <row r="1086" spans="1:5" x14ac:dyDescent="0.25">
      <c r="A1086" s="335"/>
      <c r="B1086" s="338"/>
      <c r="C1086" s="339"/>
      <c r="D1086" s="341"/>
      <c r="E1086" s="296" t="s">
        <v>1454</v>
      </c>
    </row>
    <row r="1087" spans="1:5" x14ac:dyDescent="0.25">
      <c r="A1087" s="326" t="s">
        <v>2000</v>
      </c>
      <c r="B1087" s="328" t="s">
        <v>1996</v>
      </c>
      <c r="C1087" s="329"/>
      <c r="D1087" s="332" t="s">
        <v>59</v>
      </c>
      <c r="E1087" s="297" t="s">
        <v>1453</v>
      </c>
    </row>
    <row r="1088" spans="1:5" x14ac:dyDescent="0.25">
      <c r="A1088" s="327"/>
      <c r="B1088" s="330"/>
      <c r="C1088" s="331"/>
      <c r="D1088" s="333"/>
      <c r="E1088" s="298" t="s">
        <v>1454</v>
      </c>
    </row>
    <row r="1089" spans="1:5" x14ac:dyDescent="0.25">
      <c r="A1089" s="334" t="s">
        <v>2001</v>
      </c>
      <c r="B1089" s="336" t="s">
        <v>2002</v>
      </c>
      <c r="C1089" s="337"/>
      <c r="D1089" s="340" t="s">
        <v>59</v>
      </c>
      <c r="E1089" s="295" t="s">
        <v>1453</v>
      </c>
    </row>
    <row r="1090" spans="1:5" x14ac:dyDescent="0.25">
      <c r="A1090" s="335"/>
      <c r="B1090" s="338"/>
      <c r="C1090" s="339"/>
      <c r="D1090" s="341"/>
      <c r="E1090" s="296" t="s">
        <v>1454</v>
      </c>
    </row>
    <row r="1091" spans="1:5" x14ac:dyDescent="0.25">
      <c r="A1091" s="326" t="s">
        <v>1571</v>
      </c>
      <c r="B1091" s="328" t="s">
        <v>2002</v>
      </c>
      <c r="C1091" s="329"/>
      <c r="D1091" s="332" t="s">
        <v>59</v>
      </c>
      <c r="E1091" s="297" t="s">
        <v>1453</v>
      </c>
    </row>
    <row r="1092" spans="1:5" x14ac:dyDescent="0.25">
      <c r="A1092" s="327"/>
      <c r="B1092" s="330"/>
      <c r="C1092" s="331"/>
      <c r="D1092" s="333"/>
      <c r="E1092" s="298" t="s">
        <v>1454</v>
      </c>
    </row>
    <row r="1093" spans="1:5" x14ac:dyDescent="0.25">
      <c r="A1093" s="334" t="s">
        <v>2003</v>
      </c>
      <c r="B1093" s="336" t="s">
        <v>2002</v>
      </c>
      <c r="C1093" s="337"/>
      <c r="D1093" s="340" t="s">
        <v>59</v>
      </c>
      <c r="E1093" s="295" t="s">
        <v>1453</v>
      </c>
    </row>
    <row r="1094" spans="1:5" x14ac:dyDescent="0.25">
      <c r="A1094" s="335"/>
      <c r="B1094" s="338"/>
      <c r="C1094" s="339"/>
      <c r="D1094" s="341"/>
      <c r="E1094" s="296" t="s">
        <v>1454</v>
      </c>
    </row>
    <row r="1095" spans="1:5" x14ac:dyDescent="0.25">
      <c r="A1095" s="326" t="s">
        <v>2004</v>
      </c>
      <c r="B1095" s="328" t="s">
        <v>2002</v>
      </c>
      <c r="C1095" s="329"/>
      <c r="D1095" s="332" t="s">
        <v>59</v>
      </c>
      <c r="E1095" s="297" t="s">
        <v>1453</v>
      </c>
    </row>
    <row r="1096" spans="1:5" x14ac:dyDescent="0.25">
      <c r="A1096" s="327"/>
      <c r="B1096" s="330"/>
      <c r="C1096" s="331"/>
      <c r="D1096" s="333"/>
      <c r="E1096" s="298" t="s">
        <v>1454</v>
      </c>
    </row>
    <row r="1097" spans="1:5" x14ac:dyDescent="0.25">
      <c r="A1097" s="334" t="s">
        <v>2005</v>
      </c>
      <c r="B1097" s="336" t="s">
        <v>2002</v>
      </c>
      <c r="C1097" s="337"/>
      <c r="D1097" s="340" t="s">
        <v>59</v>
      </c>
      <c r="E1097" s="295" t="s">
        <v>1453</v>
      </c>
    </row>
    <row r="1098" spans="1:5" x14ac:dyDescent="0.25">
      <c r="A1098" s="335"/>
      <c r="B1098" s="338"/>
      <c r="C1098" s="339"/>
      <c r="D1098" s="341"/>
      <c r="E1098" s="296" t="s">
        <v>1454</v>
      </c>
    </row>
    <row r="1099" spans="1:5" x14ac:dyDescent="0.25">
      <c r="A1099" s="326" t="s">
        <v>2006</v>
      </c>
      <c r="B1099" s="328" t="s">
        <v>2002</v>
      </c>
      <c r="C1099" s="329"/>
      <c r="D1099" s="332" t="s">
        <v>59</v>
      </c>
      <c r="E1099" s="297" t="s">
        <v>1453</v>
      </c>
    </row>
    <row r="1100" spans="1:5" x14ac:dyDescent="0.25">
      <c r="A1100" s="327"/>
      <c r="B1100" s="330"/>
      <c r="C1100" s="331"/>
      <c r="D1100" s="333"/>
      <c r="E1100" s="298" t="s">
        <v>1454</v>
      </c>
    </row>
    <row r="1101" spans="1:5" x14ac:dyDescent="0.25">
      <c r="A1101" s="334" t="s">
        <v>2007</v>
      </c>
      <c r="B1101" s="336" t="s">
        <v>2008</v>
      </c>
      <c r="C1101" s="337"/>
      <c r="D1101" s="340" t="s">
        <v>59</v>
      </c>
      <c r="E1101" s="295" t="s">
        <v>1453</v>
      </c>
    </row>
    <row r="1102" spans="1:5" x14ac:dyDescent="0.25">
      <c r="A1102" s="335"/>
      <c r="B1102" s="338"/>
      <c r="C1102" s="339"/>
      <c r="D1102" s="341"/>
      <c r="E1102" s="296" t="s">
        <v>1454</v>
      </c>
    </row>
    <row r="1103" spans="1:5" x14ac:dyDescent="0.25">
      <c r="A1103" s="326" t="s">
        <v>2009</v>
      </c>
      <c r="B1103" s="328" t="s">
        <v>2008</v>
      </c>
      <c r="C1103" s="329"/>
      <c r="D1103" s="332" t="s">
        <v>59</v>
      </c>
      <c r="E1103" s="297" t="s">
        <v>1453</v>
      </c>
    </row>
    <row r="1104" spans="1:5" x14ac:dyDescent="0.25">
      <c r="A1104" s="327"/>
      <c r="B1104" s="330"/>
      <c r="C1104" s="331"/>
      <c r="D1104" s="333"/>
      <c r="E1104" s="298" t="s">
        <v>1454</v>
      </c>
    </row>
    <row r="1105" spans="1:5" x14ac:dyDescent="0.25">
      <c r="A1105" s="334" t="s">
        <v>2010</v>
      </c>
      <c r="B1105" s="336" t="s">
        <v>2008</v>
      </c>
      <c r="C1105" s="337"/>
      <c r="D1105" s="340" t="s">
        <v>59</v>
      </c>
      <c r="E1105" s="295" t="s">
        <v>1453</v>
      </c>
    </row>
    <row r="1106" spans="1:5" x14ac:dyDescent="0.25">
      <c r="A1106" s="335"/>
      <c r="B1106" s="338"/>
      <c r="C1106" s="339"/>
      <c r="D1106" s="341"/>
      <c r="E1106" s="296" t="s">
        <v>1454</v>
      </c>
    </row>
    <row r="1107" spans="1:5" x14ac:dyDescent="0.25">
      <c r="A1107" s="326" t="s">
        <v>2011</v>
      </c>
      <c r="B1107" s="328" t="s">
        <v>2008</v>
      </c>
      <c r="C1107" s="329"/>
      <c r="D1107" s="332" t="s">
        <v>59</v>
      </c>
      <c r="E1107" s="297" t="s">
        <v>1453</v>
      </c>
    </row>
    <row r="1108" spans="1:5" x14ac:dyDescent="0.25">
      <c r="A1108" s="327"/>
      <c r="B1108" s="330"/>
      <c r="C1108" s="331"/>
      <c r="D1108" s="333"/>
      <c r="E1108" s="298" t="s">
        <v>1454</v>
      </c>
    </row>
    <row r="1109" spans="1:5" x14ac:dyDescent="0.25">
      <c r="A1109" s="334" t="s">
        <v>2012</v>
      </c>
      <c r="B1109" s="336" t="s">
        <v>2008</v>
      </c>
      <c r="C1109" s="337"/>
      <c r="D1109" s="340" t="s">
        <v>59</v>
      </c>
      <c r="E1109" s="295" t="s">
        <v>1453</v>
      </c>
    </row>
    <row r="1110" spans="1:5" x14ac:dyDescent="0.25">
      <c r="A1110" s="335"/>
      <c r="B1110" s="338"/>
      <c r="C1110" s="339"/>
      <c r="D1110" s="341"/>
      <c r="E1110" s="296" t="s">
        <v>1454</v>
      </c>
    </row>
    <row r="1111" spans="1:5" x14ac:dyDescent="0.25">
      <c r="A1111" s="326" t="s">
        <v>2013</v>
      </c>
      <c r="B1111" s="328" t="s">
        <v>2008</v>
      </c>
      <c r="C1111" s="329"/>
      <c r="D1111" s="332" t="s">
        <v>59</v>
      </c>
      <c r="E1111" s="297" t="s">
        <v>1453</v>
      </c>
    </row>
    <row r="1112" spans="1:5" x14ac:dyDescent="0.25">
      <c r="A1112" s="327"/>
      <c r="B1112" s="330"/>
      <c r="C1112" s="331"/>
      <c r="D1112" s="333"/>
      <c r="E1112" s="298" t="s">
        <v>1454</v>
      </c>
    </row>
    <row r="1113" spans="1:5" x14ac:dyDescent="0.25">
      <c r="A1113" s="334" t="s">
        <v>2014</v>
      </c>
      <c r="B1113" s="336" t="s">
        <v>2008</v>
      </c>
      <c r="C1113" s="337"/>
      <c r="D1113" s="340" t="s">
        <v>59</v>
      </c>
      <c r="E1113" s="295" t="s">
        <v>1453</v>
      </c>
    </row>
    <row r="1114" spans="1:5" x14ac:dyDescent="0.25">
      <c r="A1114" s="335"/>
      <c r="B1114" s="338"/>
      <c r="C1114" s="339"/>
      <c r="D1114" s="341"/>
      <c r="E1114" s="296" t="s">
        <v>1454</v>
      </c>
    </row>
    <row r="1115" spans="1:5" x14ac:dyDescent="0.25">
      <c r="A1115" s="326" t="s">
        <v>2015</v>
      </c>
      <c r="B1115" s="328" t="s">
        <v>2016</v>
      </c>
      <c r="C1115" s="329"/>
      <c r="D1115" s="332" t="s">
        <v>59</v>
      </c>
      <c r="E1115" s="297" t="s">
        <v>1453</v>
      </c>
    </row>
    <row r="1116" spans="1:5" x14ac:dyDescent="0.25">
      <c r="A1116" s="327"/>
      <c r="B1116" s="330"/>
      <c r="C1116" s="331"/>
      <c r="D1116" s="333"/>
      <c r="E1116" s="298" t="s">
        <v>1454</v>
      </c>
    </row>
    <row r="1117" spans="1:5" x14ac:dyDescent="0.25">
      <c r="A1117" s="334" t="s">
        <v>2017</v>
      </c>
      <c r="B1117" s="336" t="s">
        <v>2016</v>
      </c>
      <c r="C1117" s="337"/>
      <c r="D1117" s="340" t="s">
        <v>59</v>
      </c>
      <c r="E1117" s="295" t="s">
        <v>1453</v>
      </c>
    </row>
    <row r="1118" spans="1:5" x14ac:dyDescent="0.25">
      <c r="A1118" s="335"/>
      <c r="B1118" s="338"/>
      <c r="C1118" s="339"/>
      <c r="D1118" s="341"/>
      <c r="E1118" s="296" t="s">
        <v>1454</v>
      </c>
    </row>
    <row r="1119" spans="1:5" x14ac:dyDescent="0.25">
      <c r="A1119" s="326" t="s">
        <v>2018</v>
      </c>
      <c r="B1119" s="328" t="s">
        <v>2016</v>
      </c>
      <c r="C1119" s="329"/>
      <c r="D1119" s="332" t="s">
        <v>59</v>
      </c>
      <c r="E1119" s="297" t="s">
        <v>1453</v>
      </c>
    </row>
    <row r="1120" spans="1:5" x14ac:dyDescent="0.25">
      <c r="A1120" s="327"/>
      <c r="B1120" s="330"/>
      <c r="C1120" s="331"/>
      <c r="D1120" s="333"/>
      <c r="E1120" s="298" t="s">
        <v>1454</v>
      </c>
    </row>
    <row r="1121" spans="1:5" x14ac:dyDescent="0.25">
      <c r="A1121" s="334" t="s">
        <v>2019</v>
      </c>
      <c r="B1121" s="336" t="s">
        <v>2016</v>
      </c>
      <c r="C1121" s="337"/>
      <c r="D1121" s="340" t="s">
        <v>59</v>
      </c>
      <c r="E1121" s="295" t="s">
        <v>1453</v>
      </c>
    </row>
    <row r="1122" spans="1:5" x14ac:dyDescent="0.25">
      <c r="A1122" s="335"/>
      <c r="B1122" s="338"/>
      <c r="C1122" s="339"/>
      <c r="D1122" s="341"/>
      <c r="E1122" s="296" t="s">
        <v>1454</v>
      </c>
    </row>
    <row r="1123" spans="1:5" x14ac:dyDescent="0.25">
      <c r="A1123" s="326" t="s">
        <v>2020</v>
      </c>
      <c r="B1123" s="328" t="s">
        <v>2016</v>
      </c>
      <c r="C1123" s="329"/>
      <c r="D1123" s="332" t="s">
        <v>59</v>
      </c>
      <c r="E1123" s="297" t="s">
        <v>1453</v>
      </c>
    </row>
    <row r="1124" spans="1:5" x14ac:dyDescent="0.25">
      <c r="A1124" s="327"/>
      <c r="B1124" s="330"/>
      <c r="C1124" s="331"/>
      <c r="D1124" s="333"/>
      <c r="E1124" s="298" t="s">
        <v>1454</v>
      </c>
    </row>
    <row r="1125" spans="1:5" x14ac:dyDescent="0.25">
      <c r="A1125" s="334" t="s">
        <v>2021</v>
      </c>
      <c r="B1125" s="336" t="s">
        <v>2016</v>
      </c>
      <c r="C1125" s="337"/>
      <c r="D1125" s="340" t="s">
        <v>59</v>
      </c>
      <c r="E1125" s="295" t="s">
        <v>1453</v>
      </c>
    </row>
    <row r="1126" spans="1:5" x14ac:dyDescent="0.25">
      <c r="A1126" s="335"/>
      <c r="B1126" s="338"/>
      <c r="C1126" s="339"/>
      <c r="D1126" s="341"/>
      <c r="E1126" s="296" t="s">
        <v>1454</v>
      </c>
    </row>
    <row r="1127" spans="1:5" x14ac:dyDescent="0.25">
      <c r="A1127" s="326" t="s">
        <v>2022</v>
      </c>
      <c r="B1127" s="328" t="s">
        <v>2016</v>
      </c>
      <c r="C1127" s="329"/>
      <c r="D1127" s="332" t="s">
        <v>59</v>
      </c>
      <c r="E1127" s="297" t="s">
        <v>1453</v>
      </c>
    </row>
    <row r="1128" spans="1:5" x14ac:dyDescent="0.25">
      <c r="A1128" s="327"/>
      <c r="B1128" s="330"/>
      <c r="C1128" s="331"/>
      <c r="D1128" s="333"/>
      <c r="E1128" s="298" t="s">
        <v>1454</v>
      </c>
    </row>
    <row r="1129" spans="1:5" x14ac:dyDescent="0.25">
      <c r="A1129" s="334" t="s">
        <v>2023</v>
      </c>
      <c r="B1129" s="336" t="s">
        <v>2016</v>
      </c>
      <c r="C1129" s="337"/>
      <c r="D1129" s="340" t="s">
        <v>59</v>
      </c>
      <c r="E1129" s="295" t="s">
        <v>1453</v>
      </c>
    </row>
    <row r="1130" spans="1:5" x14ac:dyDescent="0.25">
      <c r="A1130" s="335"/>
      <c r="B1130" s="338"/>
      <c r="C1130" s="339"/>
      <c r="D1130" s="341"/>
      <c r="E1130" s="296" t="s">
        <v>1454</v>
      </c>
    </row>
    <row r="1131" spans="1:5" x14ac:dyDescent="0.25">
      <c r="A1131" s="326" t="s">
        <v>1863</v>
      </c>
      <c r="B1131" s="328"/>
      <c r="C1131" s="329"/>
      <c r="D1131" s="332" t="s">
        <v>59</v>
      </c>
      <c r="E1131" s="297" t="s">
        <v>1453</v>
      </c>
    </row>
    <row r="1132" spans="1:5" x14ac:dyDescent="0.25">
      <c r="A1132" s="327"/>
      <c r="B1132" s="330"/>
      <c r="C1132" s="331"/>
      <c r="D1132" s="333"/>
      <c r="E1132" s="298" t="s">
        <v>1454</v>
      </c>
    </row>
    <row r="1133" spans="1:5" x14ac:dyDescent="0.25">
      <c r="A1133" s="334" t="s">
        <v>1885</v>
      </c>
      <c r="B1133" s="336"/>
      <c r="C1133" s="337"/>
      <c r="D1133" s="340" t="s">
        <v>59</v>
      </c>
      <c r="E1133" s="295" t="s">
        <v>1453</v>
      </c>
    </row>
    <row r="1134" spans="1:5" x14ac:dyDescent="0.25">
      <c r="A1134" s="335"/>
      <c r="B1134" s="338"/>
      <c r="C1134" s="339"/>
      <c r="D1134" s="341"/>
      <c r="E1134" s="296" t="s">
        <v>1454</v>
      </c>
    </row>
    <row r="1135" spans="1:5" x14ac:dyDescent="0.25">
      <c r="A1135" s="326" t="s">
        <v>1891</v>
      </c>
      <c r="B1135" s="328"/>
      <c r="C1135" s="329"/>
      <c r="D1135" s="332" t="s">
        <v>59</v>
      </c>
      <c r="E1135" s="297" t="s">
        <v>1453</v>
      </c>
    </row>
    <row r="1136" spans="1:5" x14ac:dyDescent="0.25">
      <c r="A1136" s="327"/>
      <c r="B1136" s="330"/>
      <c r="C1136" s="331"/>
      <c r="D1136" s="333"/>
      <c r="E1136" s="298" t="s">
        <v>1454</v>
      </c>
    </row>
    <row r="1137" spans="1:5" x14ac:dyDescent="0.25">
      <c r="A1137" s="334" t="s">
        <v>1896</v>
      </c>
      <c r="B1137" s="336"/>
      <c r="C1137" s="337"/>
      <c r="D1137" s="340" t="s">
        <v>59</v>
      </c>
      <c r="E1137" s="295" t="s">
        <v>1453</v>
      </c>
    </row>
    <row r="1138" spans="1:5" x14ac:dyDescent="0.25">
      <c r="A1138" s="335"/>
      <c r="B1138" s="338"/>
      <c r="C1138" s="339"/>
      <c r="D1138" s="341"/>
      <c r="E1138" s="296" t="s">
        <v>1454</v>
      </c>
    </row>
    <row r="1139" spans="1:5" x14ac:dyDescent="0.25">
      <c r="A1139" s="326" t="s">
        <v>1907</v>
      </c>
      <c r="B1139" s="328"/>
      <c r="C1139" s="329"/>
      <c r="D1139" s="332" t="s">
        <v>59</v>
      </c>
      <c r="E1139" s="297" t="s">
        <v>1453</v>
      </c>
    </row>
    <row r="1140" spans="1:5" x14ac:dyDescent="0.25">
      <c r="A1140" s="327"/>
      <c r="B1140" s="330"/>
      <c r="C1140" s="331"/>
      <c r="D1140" s="333"/>
      <c r="E1140" s="298" t="s">
        <v>1454</v>
      </c>
    </row>
    <row r="1141" spans="1:5" x14ac:dyDescent="0.25">
      <c r="A1141" s="334" t="s">
        <v>1914</v>
      </c>
      <c r="B1141" s="336"/>
      <c r="C1141" s="337"/>
      <c r="D1141" s="340" t="s">
        <v>59</v>
      </c>
      <c r="E1141" s="295" t="s">
        <v>1453</v>
      </c>
    </row>
    <row r="1142" spans="1:5" x14ac:dyDescent="0.25">
      <c r="A1142" s="335"/>
      <c r="B1142" s="338"/>
      <c r="C1142" s="339"/>
      <c r="D1142" s="341"/>
      <c r="E1142" s="296" t="s">
        <v>1454</v>
      </c>
    </row>
    <row r="1143" spans="1:5" x14ac:dyDescent="0.25">
      <c r="A1143" s="326" t="s">
        <v>1922</v>
      </c>
      <c r="B1143" s="328"/>
      <c r="C1143" s="329"/>
      <c r="D1143" s="332" t="s">
        <v>59</v>
      </c>
      <c r="E1143" s="297" t="s">
        <v>1453</v>
      </c>
    </row>
    <row r="1144" spans="1:5" x14ac:dyDescent="0.25">
      <c r="A1144" s="327"/>
      <c r="B1144" s="330"/>
      <c r="C1144" s="331"/>
      <c r="D1144" s="333"/>
      <c r="E1144" s="298" t="s">
        <v>1454</v>
      </c>
    </row>
    <row r="1145" spans="1:5" x14ac:dyDescent="0.25">
      <c r="A1145" s="334" t="s">
        <v>1926</v>
      </c>
      <c r="B1145" s="336"/>
      <c r="C1145" s="337"/>
      <c r="D1145" s="340" t="s">
        <v>59</v>
      </c>
      <c r="E1145" s="295" t="s">
        <v>1453</v>
      </c>
    </row>
    <row r="1146" spans="1:5" x14ac:dyDescent="0.25">
      <c r="A1146" s="335"/>
      <c r="B1146" s="338"/>
      <c r="C1146" s="339"/>
      <c r="D1146" s="341"/>
      <c r="E1146" s="296" t="s">
        <v>1454</v>
      </c>
    </row>
    <row r="1147" spans="1:5" x14ac:dyDescent="0.25">
      <c r="A1147" s="326" t="s">
        <v>1942</v>
      </c>
      <c r="B1147" s="328"/>
      <c r="C1147" s="329"/>
      <c r="D1147" s="332" t="s">
        <v>59</v>
      </c>
      <c r="E1147" s="297" t="s">
        <v>1453</v>
      </c>
    </row>
    <row r="1148" spans="1:5" x14ac:dyDescent="0.25">
      <c r="A1148" s="327"/>
      <c r="B1148" s="330"/>
      <c r="C1148" s="331"/>
      <c r="D1148" s="333"/>
      <c r="E1148" s="298" t="s">
        <v>1454</v>
      </c>
    </row>
    <row r="1149" spans="1:5" x14ac:dyDescent="0.25">
      <c r="A1149" s="334" t="s">
        <v>1948</v>
      </c>
      <c r="B1149" s="336"/>
      <c r="C1149" s="337"/>
      <c r="D1149" s="340" t="s">
        <v>59</v>
      </c>
      <c r="E1149" s="295" t="s">
        <v>1453</v>
      </c>
    </row>
    <row r="1150" spans="1:5" x14ac:dyDescent="0.25">
      <c r="A1150" s="335"/>
      <c r="B1150" s="338"/>
      <c r="C1150" s="339"/>
      <c r="D1150" s="341"/>
      <c r="E1150" s="296" t="s">
        <v>1454</v>
      </c>
    </row>
    <row r="1151" spans="1:5" x14ac:dyDescent="0.25">
      <c r="A1151" s="326" t="s">
        <v>1957</v>
      </c>
      <c r="B1151" s="328"/>
      <c r="C1151" s="329"/>
      <c r="D1151" s="332" t="s">
        <v>59</v>
      </c>
      <c r="E1151" s="297" t="s">
        <v>1453</v>
      </c>
    </row>
    <row r="1152" spans="1:5" x14ac:dyDescent="0.25">
      <c r="A1152" s="327"/>
      <c r="B1152" s="330"/>
      <c r="C1152" s="331"/>
      <c r="D1152" s="333"/>
      <c r="E1152" s="298" t="s">
        <v>1454</v>
      </c>
    </row>
    <row r="1153" spans="1:5" x14ac:dyDescent="0.25">
      <c r="A1153" s="334" t="s">
        <v>1987</v>
      </c>
      <c r="B1153" s="336"/>
      <c r="C1153" s="337"/>
      <c r="D1153" s="340" t="s">
        <v>59</v>
      </c>
      <c r="E1153" s="295" t="s">
        <v>1453</v>
      </c>
    </row>
    <row r="1154" spans="1:5" x14ac:dyDescent="0.25">
      <c r="A1154" s="335"/>
      <c r="B1154" s="338"/>
      <c r="C1154" s="339"/>
      <c r="D1154" s="341"/>
      <c r="E1154" s="296" t="s">
        <v>1454</v>
      </c>
    </row>
    <row r="1155" spans="1:5" x14ac:dyDescent="0.25">
      <c r="A1155" s="326" t="s">
        <v>1991</v>
      </c>
      <c r="B1155" s="328"/>
      <c r="C1155" s="329"/>
      <c r="D1155" s="332" t="s">
        <v>59</v>
      </c>
      <c r="E1155" s="297" t="s">
        <v>1453</v>
      </c>
    </row>
    <row r="1156" spans="1:5" x14ac:dyDescent="0.25">
      <c r="A1156" s="327"/>
      <c r="B1156" s="330"/>
      <c r="C1156" s="331"/>
      <c r="D1156" s="333"/>
      <c r="E1156" s="298" t="s">
        <v>1454</v>
      </c>
    </row>
    <row r="1157" spans="1:5" x14ac:dyDescent="0.25">
      <c r="A1157" s="334" t="s">
        <v>1996</v>
      </c>
      <c r="B1157" s="336"/>
      <c r="C1157" s="337"/>
      <c r="D1157" s="340" t="s">
        <v>59</v>
      </c>
      <c r="E1157" s="295" t="s">
        <v>1453</v>
      </c>
    </row>
    <row r="1158" spans="1:5" x14ac:dyDescent="0.25">
      <c r="A1158" s="335"/>
      <c r="B1158" s="338"/>
      <c r="C1158" s="339"/>
      <c r="D1158" s="341"/>
      <c r="E1158" s="296" t="s">
        <v>1454</v>
      </c>
    </row>
    <row r="1159" spans="1:5" x14ac:dyDescent="0.25">
      <c r="A1159" s="326" t="s">
        <v>2002</v>
      </c>
      <c r="B1159" s="328"/>
      <c r="C1159" s="329"/>
      <c r="D1159" s="332" t="s">
        <v>59</v>
      </c>
      <c r="E1159" s="297" t="s">
        <v>1453</v>
      </c>
    </row>
    <row r="1160" spans="1:5" x14ac:dyDescent="0.25">
      <c r="A1160" s="327"/>
      <c r="B1160" s="330"/>
      <c r="C1160" s="331"/>
      <c r="D1160" s="333"/>
      <c r="E1160" s="298" t="s">
        <v>1454</v>
      </c>
    </row>
    <row r="1161" spans="1:5" x14ac:dyDescent="0.25">
      <c r="A1161" s="334" t="s">
        <v>2008</v>
      </c>
      <c r="B1161" s="336"/>
      <c r="C1161" s="337"/>
      <c r="D1161" s="340" t="s">
        <v>59</v>
      </c>
      <c r="E1161" s="295" t="s">
        <v>1453</v>
      </c>
    </row>
    <row r="1162" spans="1:5" x14ac:dyDescent="0.25">
      <c r="A1162" s="335"/>
      <c r="B1162" s="338"/>
      <c r="C1162" s="339"/>
      <c r="D1162" s="341"/>
      <c r="E1162" s="296" t="s">
        <v>1454</v>
      </c>
    </row>
    <row r="1163" spans="1:5" x14ac:dyDescent="0.25">
      <c r="A1163" s="326" t="s">
        <v>1967</v>
      </c>
      <c r="B1163" s="328"/>
      <c r="C1163" s="329"/>
      <c r="D1163" s="332" t="s">
        <v>59</v>
      </c>
      <c r="E1163" s="297" t="s">
        <v>1453</v>
      </c>
    </row>
    <row r="1164" spans="1:5" x14ac:dyDescent="0.25">
      <c r="A1164" s="327"/>
      <c r="B1164" s="330"/>
      <c r="C1164" s="331"/>
      <c r="D1164" s="333"/>
      <c r="E1164" s="298" t="s">
        <v>1454</v>
      </c>
    </row>
    <row r="1165" spans="1:5" x14ac:dyDescent="0.25">
      <c r="A1165" s="334" t="s">
        <v>1973</v>
      </c>
      <c r="B1165" s="336" t="s">
        <v>1922</v>
      </c>
      <c r="C1165" s="337"/>
      <c r="D1165" s="340" t="s">
        <v>59</v>
      </c>
      <c r="E1165" s="295" t="s">
        <v>1453</v>
      </c>
    </row>
    <row r="1166" spans="1:5" x14ac:dyDescent="0.25">
      <c r="A1166" s="335"/>
      <c r="B1166" s="338"/>
      <c r="C1166" s="339"/>
      <c r="D1166" s="341"/>
      <c r="E1166" s="296" t="s">
        <v>1454</v>
      </c>
    </row>
    <row r="1167" spans="1:5" x14ac:dyDescent="0.25">
      <c r="A1167" s="326" t="s">
        <v>2024</v>
      </c>
      <c r="B1167" s="328" t="s">
        <v>1863</v>
      </c>
      <c r="C1167" s="329"/>
      <c r="D1167" s="332" t="s">
        <v>59</v>
      </c>
      <c r="E1167" s="297" t="s">
        <v>1453</v>
      </c>
    </row>
    <row r="1168" spans="1:5" x14ac:dyDescent="0.25">
      <c r="A1168" s="327"/>
      <c r="B1168" s="330"/>
      <c r="C1168" s="331"/>
      <c r="D1168" s="333"/>
      <c r="E1168" s="298" t="s">
        <v>1454</v>
      </c>
    </row>
    <row r="1169" spans="1:5" x14ac:dyDescent="0.25">
      <c r="A1169" s="334" t="s">
        <v>2025</v>
      </c>
      <c r="B1169" s="336" t="s">
        <v>1885</v>
      </c>
      <c r="C1169" s="337"/>
      <c r="D1169" s="340" t="s">
        <v>59</v>
      </c>
      <c r="E1169" s="295" t="s">
        <v>1453</v>
      </c>
    </row>
    <row r="1170" spans="1:5" x14ac:dyDescent="0.25">
      <c r="A1170" s="335"/>
      <c r="B1170" s="338"/>
      <c r="C1170" s="339"/>
      <c r="D1170" s="341"/>
      <c r="E1170" s="296" t="s">
        <v>1454</v>
      </c>
    </row>
    <row r="1171" spans="1:5" x14ac:dyDescent="0.25">
      <c r="A1171" s="326" t="s">
        <v>1773</v>
      </c>
      <c r="B1171" s="328" t="s">
        <v>1891</v>
      </c>
      <c r="C1171" s="329"/>
      <c r="D1171" s="332" t="s">
        <v>59</v>
      </c>
      <c r="E1171" s="297" t="s">
        <v>1453</v>
      </c>
    </row>
    <row r="1172" spans="1:5" x14ac:dyDescent="0.25">
      <c r="A1172" s="327"/>
      <c r="B1172" s="330"/>
      <c r="C1172" s="331"/>
      <c r="D1172" s="333"/>
      <c r="E1172" s="298" t="s">
        <v>1454</v>
      </c>
    </row>
    <row r="1173" spans="1:5" x14ac:dyDescent="0.25">
      <c r="A1173" s="334" t="s">
        <v>2026</v>
      </c>
      <c r="B1173" s="336" t="s">
        <v>1896</v>
      </c>
      <c r="C1173" s="337"/>
      <c r="D1173" s="340" t="s">
        <v>59</v>
      </c>
      <c r="E1173" s="295" t="s">
        <v>1453</v>
      </c>
    </row>
    <row r="1174" spans="1:5" x14ac:dyDescent="0.25">
      <c r="A1174" s="335"/>
      <c r="B1174" s="338"/>
      <c r="C1174" s="339"/>
      <c r="D1174" s="341"/>
      <c r="E1174" s="296" t="s">
        <v>1454</v>
      </c>
    </row>
    <row r="1175" spans="1:5" x14ac:dyDescent="0.25">
      <c r="A1175" s="326" t="s">
        <v>1583</v>
      </c>
      <c r="B1175" s="328" t="s">
        <v>1907</v>
      </c>
      <c r="C1175" s="329"/>
      <c r="D1175" s="332" t="s">
        <v>59</v>
      </c>
      <c r="E1175" s="297" t="s">
        <v>1453</v>
      </c>
    </row>
    <row r="1176" spans="1:5" x14ac:dyDescent="0.25">
      <c r="A1176" s="327"/>
      <c r="B1176" s="330"/>
      <c r="C1176" s="331"/>
      <c r="D1176" s="333"/>
      <c r="E1176" s="298" t="s">
        <v>1454</v>
      </c>
    </row>
    <row r="1177" spans="1:5" x14ac:dyDescent="0.25">
      <c r="A1177" s="334" t="s">
        <v>2027</v>
      </c>
      <c r="B1177" s="336" t="s">
        <v>1926</v>
      </c>
      <c r="C1177" s="337"/>
      <c r="D1177" s="340" t="s">
        <v>59</v>
      </c>
      <c r="E1177" s="295" t="s">
        <v>1453</v>
      </c>
    </row>
    <row r="1178" spans="1:5" x14ac:dyDescent="0.25">
      <c r="A1178" s="335"/>
      <c r="B1178" s="338"/>
      <c r="C1178" s="339"/>
      <c r="D1178" s="341"/>
      <c r="E1178" s="296" t="s">
        <v>1454</v>
      </c>
    </row>
    <row r="1179" spans="1:5" x14ac:dyDescent="0.25">
      <c r="A1179" s="326" t="s">
        <v>2028</v>
      </c>
      <c r="B1179" s="328" t="s">
        <v>1926</v>
      </c>
      <c r="C1179" s="329"/>
      <c r="D1179" s="332" t="s">
        <v>59</v>
      </c>
      <c r="E1179" s="297" t="s">
        <v>1453</v>
      </c>
    </row>
    <row r="1180" spans="1:5" x14ac:dyDescent="0.25">
      <c r="A1180" s="327"/>
      <c r="B1180" s="330"/>
      <c r="C1180" s="331"/>
      <c r="D1180" s="333"/>
      <c r="E1180" s="298" t="s">
        <v>1454</v>
      </c>
    </row>
    <row r="1181" spans="1:5" x14ac:dyDescent="0.25">
      <c r="A1181" s="334" t="s">
        <v>2029</v>
      </c>
      <c r="B1181" s="336" t="s">
        <v>1942</v>
      </c>
      <c r="C1181" s="337"/>
      <c r="D1181" s="340" t="s">
        <v>59</v>
      </c>
      <c r="E1181" s="295" t="s">
        <v>1453</v>
      </c>
    </row>
    <row r="1182" spans="1:5" x14ac:dyDescent="0.25">
      <c r="A1182" s="335"/>
      <c r="B1182" s="338"/>
      <c r="C1182" s="339"/>
      <c r="D1182" s="341"/>
      <c r="E1182" s="296" t="s">
        <v>1454</v>
      </c>
    </row>
    <row r="1183" spans="1:5" x14ac:dyDescent="0.25">
      <c r="A1183" s="326" t="s">
        <v>2030</v>
      </c>
      <c r="B1183" s="328" t="s">
        <v>1957</v>
      </c>
      <c r="C1183" s="329"/>
      <c r="D1183" s="332" t="s">
        <v>59</v>
      </c>
      <c r="E1183" s="297" t="s">
        <v>1453</v>
      </c>
    </row>
    <row r="1184" spans="1:5" x14ac:dyDescent="0.25">
      <c r="A1184" s="327"/>
      <c r="B1184" s="330"/>
      <c r="C1184" s="331"/>
      <c r="D1184" s="333"/>
      <c r="E1184" s="298" t="s">
        <v>1454</v>
      </c>
    </row>
    <row r="1185" spans="1:5" x14ac:dyDescent="0.25">
      <c r="A1185" s="334" t="s">
        <v>2031</v>
      </c>
      <c r="B1185" s="336" t="s">
        <v>1967</v>
      </c>
      <c r="C1185" s="337"/>
      <c r="D1185" s="340" t="s">
        <v>59</v>
      </c>
      <c r="E1185" s="295" t="s">
        <v>1453</v>
      </c>
    </row>
    <row r="1186" spans="1:5" x14ac:dyDescent="0.25">
      <c r="A1186" s="335"/>
      <c r="B1186" s="338"/>
      <c r="C1186" s="339"/>
      <c r="D1186" s="341"/>
      <c r="E1186" s="296" t="s">
        <v>1454</v>
      </c>
    </row>
    <row r="1187" spans="1:5" x14ac:dyDescent="0.25">
      <c r="A1187" s="326" t="s">
        <v>2032</v>
      </c>
      <c r="B1187" s="328" t="s">
        <v>1863</v>
      </c>
      <c r="C1187" s="329"/>
      <c r="D1187" s="332" t="s">
        <v>59</v>
      </c>
      <c r="E1187" s="297" t="s">
        <v>1453</v>
      </c>
    </row>
    <row r="1188" spans="1:5" x14ac:dyDescent="0.25">
      <c r="A1188" s="327"/>
      <c r="B1188" s="330"/>
      <c r="C1188" s="331"/>
      <c r="D1188" s="333"/>
      <c r="E1188" s="298" t="s">
        <v>1454</v>
      </c>
    </row>
    <row r="1189" spans="1:5" x14ac:dyDescent="0.25">
      <c r="A1189" s="334" t="s">
        <v>2033</v>
      </c>
      <c r="B1189" s="336" t="s">
        <v>1914</v>
      </c>
      <c r="C1189" s="337"/>
      <c r="D1189" s="340" t="s">
        <v>59</v>
      </c>
      <c r="E1189" s="295" t="s">
        <v>1453</v>
      </c>
    </row>
    <row r="1190" spans="1:5" x14ac:dyDescent="0.25">
      <c r="A1190" s="335"/>
      <c r="B1190" s="338"/>
      <c r="C1190" s="339"/>
      <c r="D1190" s="341"/>
      <c r="E1190" s="296" t="s">
        <v>1454</v>
      </c>
    </row>
    <row r="1191" spans="1:5" x14ac:dyDescent="0.25">
      <c r="A1191" s="326" t="s">
        <v>2034</v>
      </c>
      <c r="B1191" s="328" t="s">
        <v>1948</v>
      </c>
      <c r="C1191" s="329"/>
      <c r="D1191" s="332" t="s">
        <v>59</v>
      </c>
      <c r="E1191" s="297" t="s">
        <v>1453</v>
      </c>
    </row>
    <row r="1192" spans="1:5" x14ac:dyDescent="0.25">
      <c r="A1192" s="327"/>
      <c r="B1192" s="330"/>
      <c r="C1192" s="331"/>
      <c r="D1192" s="333"/>
      <c r="E1192" s="298" t="s">
        <v>1454</v>
      </c>
    </row>
    <row r="1193" spans="1:5" x14ac:dyDescent="0.25">
      <c r="A1193" s="334" t="s">
        <v>2035</v>
      </c>
      <c r="B1193" s="336" t="s">
        <v>1948</v>
      </c>
      <c r="C1193" s="337"/>
      <c r="D1193" s="340" t="s">
        <v>59</v>
      </c>
      <c r="E1193" s="295" t="s">
        <v>1453</v>
      </c>
    </row>
    <row r="1194" spans="1:5" x14ac:dyDescent="0.25">
      <c r="A1194" s="335"/>
      <c r="B1194" s="338"/>
      <c r="C1194" s="339"/>
      <c r="D1194" s="341"/>
      <c r="E1194" s="296" t="s">
        <v>1454</v>
      </c>
    </row>
    <row r="1195" spans="1:5" x14ac:dyDescent="0.25">
      <c r="A1195" s="326" t="s">
        <v>2016</v>
      </c>
      <c r="B1195" s="328"/>
      <c r="C1195" s="329"/>
      <c r="D1195" s="332" t="s">
        <v>59</v>
      </c>
      <c r="E1195" s="297" t="s">
        <v>1453</v>
      </c>
    </row>
    <row r="1196" spans="1:5" x14ac:dyDescent="0.25">
      <c r="A1196" s="327"/>
      <c r="B1196" s="330"/>
      <c r="C1196" s="331"/>
      <c r="D1196" s="333"/>
      <c r="E1196" s="298" t="s">
        <v>1454</v>
      </c>
    </row>
    <row r="1197" spans="1:5" x14ac:dyDescent="0.25">
      <c r="A1197" s="334" t="s">
        <v>2036</v>
      </c>
      <c r="B1197" s="336" t="s">
        <v>1863</v>
      </c>
      <c r="C1197" s="337"/>
      <c r="D1197" s="340" t="s">
        <v>59</v>
      </c>
      <c r="E1197" s="295" t="s">
        <v>1453</v>
      </c>
    </row>
    <row r="1198" spans="1:5" x14ac:dyDescent="0.25">
      <c r="A1198" s="335"/>
      <c r="B1198" s="338"/>
      <c r="C1198" s="339"/>
      <c r="D1198" s="341"/>
      <c r="E1198" s="296" t="s">
        <v>1454</v>
      </c>
    </row>
    <row r="1199" spans="1:5" x14ac:dyDescent="0.25">
      <c r="A1199" s="326" t="s">
        <v>2037</v>
      </c>
      <c r="B1199" s="328" t="s">
        <v>1863</v>
      </c>
      <c r="C1199" s="329"/>
      <c r="D1199" s="332" t="s">
        <v>59</v>
      </c>
      <c r="E1199" s="297" t="s">
        <v>1453</v>
      </c>
    </row>
    <row r="1200" spans="1:5" x14ac:dyDescent="0.25">
      <c r="A1200" s="327"/>
      <c r="B1200" s="330"/>
      <c r="C1200" s="331"/>
      <c r="D1200" s="333"/>
      <c r="E1200" s="298" t="s">
        <v>1454</v>
      </c>
    </row>
    <row r="1201" spans="1:5" x14ac:dyDescent="0.25">
      <c r="A1201" s="334" t="s">
        <v>2038</v>
      </c>
      <c r="B1201" s="336" t="s">
        <v>1863</v>
      </c>
      <c r="C1201" s="337"/>
      <c r="D1201" s="340" t="s">
        <v>59</v>
      </c>
      <c r="E1201" s="295" t="s">
        <v>1453</v>
      </c>
    </row>
    <row r="1202" spans="1:5" x14ac:dyDescent="0.25">
      <c r="A1202" s="335"/>
      <c r="B1202" s="338"/>
      <c r="C1202" s="339"/>
      <c r="D1202" s="341"/>
      <c r="E1202" s="296" t="s">
        <v>1454</v>
      </c>
    </row>
    <row r="1203" spans="1:5" x14ac:dyDescent="0.25">
      <c r="A1203" s="326" t="s">
        <v>2039</v>
      </c>
      <c r="B1203" s="328" t="s">
        <v>1896</v>
      </c>
      <c r="C1203" s="329"/>
      <c r="D1203" s="332" t="s">
        <v>59</v>
      </c>
      <c r="E1203" s="297" t="s">
        <v>1453</v>
      </c>
    </row>
    <row r="1204" spans="1:5" x14ac:dyDescent="0.25">
      <c r="A1204" s="327"/>
      <c r="B1204" s="330"/>
      <c r="C1204" s="331"/>
      <c r="D1204" s="333"/>
      <c r="E1204" s="298" t="s">
        <v>1454</v>
      </c>
    </row>
    <row r="1205" spans="1:5" x14ac:dyDescent="0.25">
      <c r="A1205" s="334" t="s">
        <v>2040</v>
      </c>
      <c r="B1205" s="336"/>
      <c r="C1205" s="337"/>
      <c r="D1205" s="340" t="s">
        <v>60</v>
      </c>
      <c r="E1205" s="295" t="s">
        <v>1453</v>
      </c>
    </row>
    <row r="1206" spans="1:5" x14ac:dyDescent="0.25">
      <c r="A1206" s="335"/>
      <c r="B1206" s="338"/>
      <c r="C1206" s="339"/>
      <c r="D1206" s="341"/>
      <c r="E1206" s="296" t="s">
        <v>1454</v>
      </c>
    </row>
    <row r="1207" spans="1:5" x14ac:dyDescent="0.25">
      <c r="A1207" s="326" t="s">
        <v>2041</v>
      </c>
      <c r="B1207" s="328"/>
      <c r="C1207" s="329"/>
      <c r="D1207" s="332" t="s">
        <v>60</v>
      </c>
      <c r="E1207" s="297" t="s">
        <v>1453</v>
      </c>
    </row>
    <row r="1208" spans="1:5" x14ac:dyDescent="0.25">
      <c r="A1208" s="327"/>
      <c r="B1208" s="330"/>
      <c r="C1208" s="331"/>
      <c r="D1208" s="333"/>
      <c r="E1208" s="298" t="s">
        <v>1454</v>
      </c>
    </row>
    <row r="1209" spans="1:5" x14ac:dyDescent="0.25">
      <c r="A1209" s="334" t="s">
        <v>2042</v>
      </c>
      <c r="B1209" s="336"/>
      <c r="C1209" s="337"/>
      <c r="D1209" s="340" t="s">
        <v>60</v>
      </c>
      <c r="E1209" s="295" t="s">
        <v>1453</v>
      </c>
    </row>
    <row r="1210" spans="1:5" x14ac:dyDescent="0.25">
      <c r="A1210" s="335"/>
      <c r="B1210" s="338"/>
      <c r="C1210" s="339"/>
      <c r="D1210" s="341"/>
      <c r="E1210" s="296" t="s">
        <v>1454</v>
      </c>
    </row>
    <row r="1211" spans="1:5" x14ac:dyDescent="0.25">
      <c r="A1211" s="326" t="s">
        <v>2043</v>
      </c>
      <c r="B1211" s="328"/>
      <c r="C1211" s="329"/>
      <c r="D1211" s="332" t="s">
        <v>60</v>
      </c>
      <c r="E1211" s="297" t="s">
        <v>1453</v>
      </c>
    </row>
    <row r="1212" spans="1:5" x14ac:dyDescent="0.25">
      <c r="A1212" s="327"/>
      <c r="B1212" s="330"/>
      <c r="C1212" s="331"/>
      <c r="D1212" s="333"/>
      <c r="E1212" s="298" t="s">
        <v>1454</v>
      </c>
    </row>
    <row r="1213" spans="1:5" x14ac:dyDescent="0.25">
      <c r="A1213" s="334" t="s">
        <v>2044</v>
      </c>
      <c r="B1213" s="336"/>
      <c r="C1213" s="337"/>
      <c r="D1213" s="340" t="s">
        <v>60</v>
      </c>
      <c r="E1213" s="295" t="s">
        <v>1453</v>
      </c>
    </row>
    <row r="1214" spans="1:5" x14ac:dyDescent="0.25">
      <c r="A1214" s="335"/>
      <c r="B1214" s="338"/>
      <c r="C1214" s="339"/>
      <c r="D1214" s="341"/>
      <c r="E1214" s="296" t="s">
        <v>1454</v>
      </c>
    </row>
    <row r="1215" spans="1:5" x14ac:dyDescent="0.25">
      <c r="A1215" s="326" t="s">
        <v>2045</v>
      </c>
      <c r="B1215" s="328"/>
      <c r="C1215" s="329"/>
      <c r="D1215" s="332" t="s">
        <v>60</v>
      </c>
      <c r="E1215" s="297" t="s">
        <v>1453</v>
      </c>
    </row>
    <row r="1216" spans="1:5" x14ac:dyDescent="0.25">
      <c r="A1216" s="327"/>
      <c r="B1216" s="330"/>
      <c r="C1216" s="331"/>
      <c r="D1216" s="333"/>
      <c r="E1216" s="298" t="s">
        <v>1454</v>
      </c>
    </row>
    <row r="1217" spans="1:5" x14ac:dyDescent="0.25">
      <c r="A1217" s="334" t="s">
        <v>2046</v>
      </c>
      <c r="B1217" s="336"/>
      <c r="C1217" s="337"/>
      <c r="D1217" s="340" t="s">
        <v>60</v>
      </c>
      <c r="E1217" s="295" t="s">
        <v>1453</v>
      </c>
    </row>
    <row r="1218" spans="1:5" x14ac:dyDescent="0.25">
      <c r="A1218" s="335"/>
      <c r="B1218" s="338"/>
      <c r="C1218" s="339"/>
      <c r="D1218" s="341"/>
      <c r="E1218" s="296" t="s">
        <v>1454</v>
      </c>
    </row>
    <row r="1219" spans="1:5" x14ac:dyDescent="0.25">
      <c r="A1219" s="326" t="s">
        <v>2047</v>
      </c>
      <c r="B1219" s="328"/>
      <c r="C1219" s="329"/>
      <c r="D1219" s="332" t="s">
        <v>60</v>
      </c>
      <c r="E1219" s="297" t="s">
        <v>1453</v>
      </c>
    </row>
    <row r="1220" spans="1:5" x14ac:dyDescent="0.25">
      <c r="A1220" s="327"/>
      <c r="B1220" s="330"/>
      <c r="C1220" s="331"/>
      <c r="D1220" s="333"/>
      <c r="E1220" s="298" t="s">
        <v>1454</v>
      </c>
    </row>
    <row r="1221" spans="1:5" x14ac:dyDescent="0.25">
      <c r="A1221" s="334" t="s">
        <v>2048</v>
      </c>
      <c r="B1221" s="336" t="s">
        <v>2049</v>
      </c>
      <c r="C1221" s="337"/>
      <c r="D1221" s="340" t="s">
        <v>60</v>
      </c>
      <c r="E1221" s="295" t="s">
        <v>1453</v>
      </c>
    </row>
    <row r="1222" spans="1:5" x14ac:dyDescent="0.25">
      <c r="A1222" s="335"/>
      <c r="B1222" s="338"/>
      <c r="C1222" s="339"/>
      <c r="D1222" s="341"/>
      <c r="E1222" s="296" t="s">
        <v>1454</v>
      </c>
    </row>
    <row r="1223" spans="1:5" x14ac:dyDescent="0.25">
      <c r="A1223" s="326" t="s">
        <v>1943</v>
      </c>
      <c r="B1223" s="328" t="s">
        <v>2049</v>
      </c>
      <c r="C1223" s="329"/>
      <c r="D1223" s="332" t="s">
        <v>60</v>
      </c>
      <c r="E1223" s="297" t="s">
        <v>1453</v>
      </c>
    </row>
    <row r="1224" spans="1:5" x14ac:dyDescent="0.25">
      <c r="A1224" s="327"/>
      <c r="B1224" s="330"/>
      <c r="C1224" s="331"/>
      <c r="D1224" s="333"/>
      <c r="E1224" s="298" t="s">
        <v>1454</v>
      </c>
    </row>
    <row r="1225" spans="1:5" x14ac:dyDescent="0.25">
      <c r="A1225" s="334" t="s">
        <v>2050</v>
      </c>
      <c r="B1225" s="336" t="s">
        <v>2049</v>
      </c>
      <c r="C1225" s="337"/>
      <c r="D1225" s="340" t="s">
        <v>60</v>
      </c>
      <c r="E1225" s="295" t="s">
        <v>1453</v>
      </c>
    </row>
    <row r="1226" spans="1:5" x14ac:dyDescent="0.25">
      <c r="A1226" s="335"/>
      <c r="B1226" s="338"/>
      <c r="C1226" s="339"/>
      <c r="D1226" s="341"/>
      <c r="E1226" s="296" t="s">
        <v>1454</v>
      </c>
    </row>
    <row r="1227" spans="1:5" x14ac:dyDescent="0.25">
      <c r="A1227" s="326" t="s">
        <v>2051</v>
      </c>
      <c r="B1227" s="328" t="s">
        <v>2049</v>
      </c>
      <c r="C1227" s="329"/>
      <c r="D1227" s="332" t="s">
        <v>60</v>
      </c>
      <c r="E1227" s="297" t="s">
        <v>1453</v>
      </c>
    </row>
    <row r="1228" spans="1:5" x14ac:dyDescent="0.25">
      <c r="A1228" s="327"/>
      <c r="B1228" s="330"/>
      <c r="C1228" s="331"/>
      <c r="D1228" s="333"/>
      <c r="E1228" s="298" t="s">
        <v>1454</v>
      </c>
    </row>
    <row r="1229" spans="1:5" x14ac:dyDescent="0.25">
      <c r="A1229" s="334" t="s">
        <v>2052</v>
      </c>
      <c r="B1229" s="336" t="s">
        <v>2049</v>
      </c>
      <c r="C1229" s="337"/>
      <c r="D1229" s="340" t="s">
        <v>60</v>
      </c>
      <c r="E1229" s="295" t="s">
        <v>1453</v>
      </c>
    </row>
    <row r="1230" spans="1:5" x14ac:dyDescent="0.25">
      <c r="A1230" s="335"/>
      <c r="B1230" s="338"/>
      <c r="C1230" s="339"/>
      <c r="D1230" s="341"/>
      <c r="E1230" s="296" t="s">
        <v>1454</v>
      </c>
    </row>
    <row r="1231" spans="1:5" x14ac:dyDescent="0.25">
      <c r="A1231" s="326" t="s">
        <v>2053</v>
      </c>
      <c r="B1231" s="328" t="s">
        <v>2049</v>
      </c>
      <c r="C1231" s="329"/>
      <c r="D1231" s="332" t="s">
        <v>60</v>
      </c>
      <c r="E1231" s="297" t="s">
        <v>1453</v>
      </c>
    </row>
    <row r="1232" spans="1:5" x14ac:dyDescent="0.25">
      <c r="A1232" s="327"/>
      <c r="B1232" s="330"/>
      <c r="C1232" s="331"/>
      <c r="D1232" s="333"/>
      <c r="E1232" s="298" t="s">
        <v>1454</v>
      </c>
    </row>
    <row r="1233" spans="1:5" x14ac:dyDescent="0.25">
      <c r="A1233" s="334" t="s">
        <v>2054</v>
      </c>
      <c r="B1233" s="336" t="s">
        <v>2049</v>
      </c>
      <c r="C1233" s="337"/>
      <c r="D1233" s="340" t="s">
        <v>60</v>
      </c>
      <c r="E1233" s="295" t="s">
        <v>1453</v>
      </c>
    </row>
    <row r="1234" spans="1:5" x14ac:dyDescent="0.25">
      <c r="A1234" s="335"/>
      <c r="B1234" s="338"/>
      <c r="C1234" s="339"/>
      <c r="D1234" s="341"/>
      <c r="E1234" s="296" t="s">
        <v>1454</v>
      </c>
    </row>
    <row r="1235" spans="1:5" x14ac:dyDescent="0.25">
      <c r="A1235" s="326" t="s">
        <v>2055</v>
      </c>
      <c r="B1235" s="328" t="s">
        <v>2049</v>
      </c>
      <c r="C1235" s="329"/>
      <c r="D1235" s="332" t="s">
        <v>60</v>
      </c>
      <c r="E1235" s="297" t="s">
        <v>1453</v>
      </c>
    </row>
    <row r="1236" spans="1:5" x14ac:dyDescent="0.25">
      <c r="A1236" s="327"/>
      <c r="B1236" s="330"/>
      <c r="C1236" s="331"/>
      <c r="D1236" s="333"/>
      <c r="E1236" s="298" t="s">
        <v>1454</v>
      </c>
    </row>
    <row r="1237" spans="1:5" x14ac:dyDescent="0.25">
      <c r="A1237" s="334" t="s">
        <v>2056</v>
      </c>
      <c r="B1237" s="336" t="s">
        <v>2049</v>
      </c>
      <c r="C1237" s="337"/>
      <c r="D1237" s="340" t="s">
        <v>60</v>
      </c>
      <c r="E1237" s="295" t="s">
        <v>1453</v>
      </c>
    </row>
    <row r="1238" spans="1:5" x14ac:dyDescent="0.25">
      <c r="A1238" s="335"/>
      <c r="B1238" s="338"/>
      <c r="C1238" s="339"/>
      <c r="D1238" s="341"/>
      <c r="E1238" s="296" t="s">
        <v>1454</v>
      </c>
    </row>
    <row r="1239" spans="1:5" x14ac:dyDescent="0.25">
      <c r="A1239" s="326" t="s">
        <v>1963</v>
      </c>
      <c r="B1239" s="328" t="s">
        <v>2049</v>
      </c>
      <c r="C1239" s="329"/>
      <c r="D1239" s="332" t="s">
        <v>60</v>
      </c>
      <c r="E1239" s="297" t="s">
        <v>1453</v>
      </c>
    </row>
    <row r="1240" spans="1:5" x14ac:dyDescent="0.25">
      <c r="A1240" s="327"/>
      <c r="B1240" s="330"/>
      <c r="C1240" s="331"/>
      <c r="D1240" s="333"/>
      <c r="E1240" s="298" t="s">
        <v>1454</v>
      </c>
    </row>
    <row r="1241" spans="1:5" x14ac:dyDescent="0.25">
      <c r="A1241" s="334" t="s">
        <v>2057</v>
      </c>
      <c r="B1241" s="336" t="s">
        <v>2049</v>
      </c>
      <c r="C1241" s="337"/>
      <c r="D1241" s="340" t="s">
        <v>60</v>
      </c>
      <c r="E1241" s="295" t="s">
        <v>1453</v>
      </c>
    </row>
    <row r="1242" spans="1:5" x14ac:dyDescent="0.25">
      <c r="A1242" s="335"/>
      <c r="B1242" s="338"/>
      <c r="C1242" s="339"/>
      <c r="D1242" s="341"/>
      <c r="E1242" s="296" t="s">
        <v>1454</v>
      </c>
    </row>
    <row r="1243" spans="1:5" x14ac:dyDescent="0.25">
      <c r="A1243" s="326" t="s">
        <v>2058</v>
      </c>
      <c r="B1243" s="328" t="s">
        <v>2049</v>
      </c>
      <c r="C1243" s="329"/>
      <c r="D1243" s="332" t="s">
        <v>60</v>
      </c>
      <c r="E1243" s="297" t="s">
        <v>1453</v>
      </c>
    </row>
    <row r="1244" spans="1:5" x14ac:dyDescent="0.25">
      <c r="A1244" s="327"/>
      <c r="B1244" s="330"/>
      <c r="C1244" s="331"/>
      <c r="D1244" s="333"/>
      <c r="E1244" s="298" t="s">
        <v>1454</v>
      </c>
    </row>
    <row r="1245" spans="1:5" x14ac:dyDescent="0.25">
      <c r="A1245" s="334" t="s">
        <v>2059</v>
      </c>
      <c r="B1245" s="336" t="s">
        <v>2049</v>
      </c>
      <c r="C1245" s="337"/>
      <c r="D1245" s="340" t="s">
        <v>60</v>
      </c>
      <c r="E1245" s="295" t="s">
        <v>1453</v>
      </c>
    </row>
    <row r="1246" spans="1:5" x14ac:dyDescent="0.25">
      <c r="A1246" s="335"/>
      <c r="B1246" s="338"/>
      <c r="C1246" s="339"/>
      <c r="D1246" s="341"/>
      <c r="E1246" s="296" t="s">
        <v>1454</v>
      </c>
    </row>
    <row r="1247" spans="1:5" x14ac:dyDescent="0.25">
      <c r="A1247" s="326" t="s">
        <v>2060</v>
      </c>
      <c r="B1247" s="328" t="s">
        <v>2049</v>
      </c>
      <c r="C1247" s="329"/>
      <c r="D1247" s="332" t="s">
        <v>60</v>
      </c>
      <c r="E1247" s="297" t="s">
        <v>1453</v>
      </c>
    </row>
    <row r="1248" spans="1:5" x14ac:dyDescent="0.25">
      <c r="A1248" s="327"/>
      <c r="B1248" s="330"/>
      <c r="C1248" s="331"/>
      <c r="D1248" s="333"/>
      <c r="E1248" s="298" t="s">
        <v>1454</v>
      </c>
    </row>
    <row r="1249" spans="1:5" x14ac:dyDescent="0.25">
      <c r="A1249" s="334" t="s">
        <v>2061</v>
      </c>
      <c r="B1249" s="336" t="s">
        <v>2049</v>
      </c>
      <c r="C1249" s="337"/>
      <c r="D1249" s="340" t="s">
        <v>60</v>
      </c>
      <c r="E1249" s="295" t="s">
        <v>1453</v>
      </c>
    </row>
    <row r="1250" spans="1:5" x14ac:dyDescent="0.25">
      <c r="A1250" s="335"/>
      <c r="B1250" s="338"/>
      <c r="C1250" s="339"/>
      <c r="D1250" s="341"/>
      <c r="E1250" s="296" t="s">
        <v>1454</v>
      </c>
    </row>
    <row r="1251" spans="1:5" x14ac:dyDescent="0.25">
      <c r="A1251" s="326" t="s">
        <v>2062</v>
      </c>
      <c r="B1251" s="328" t="s">
        <v>2049</v>
      </c>
      <c r="C1251" s="329"/>
      <c r="D1251" s="332" t="s">
        <v>60</v>
      </c>
      <c r="E1251" s="297" t="s">
        <v>1453</v>
      </c>
    </row>
    <row r="1252" spans="1:5" x14ac:dyDescent="0.25">
      <c r="A1252" s="327"/>
      <c r="B1252" s="330"/>
      <c r="C1252" s="331"/>
      <c r="D1252" s="333"/>
      <c r="E1252" s="298" t="s">
        <v>1454</v>
      </c>
    </row>
    <row r="1253" spans="1:5" x14ac:dyDescent="0.25">
      <c r="A1253" s="334" t="s">
        <v>2063</v>
      </c>
      <c r="B1253" s="336" t="s">
        <v>2049</v>
      </c>
      <c r="C1253" s="337"/>
      <c r="D1253" s="340" t="s">
        <v>60</v>
      </c>
      <c r="E1253" s="295" t="s">
        <v>1453</v>
      </c>
    </row>
    <row r="1254" spans="1:5" x14ac:dyDescent="0.25">
      <c r="A1254" s="335"/>
      <c r="B1254" s="338"/>
      <c r="C1254" s="339"/>
      <c r="D1254" s="341"/>
      <c r="E1254" s="296" t="s">
        <v>1454</v>
      </c>
    </row>
    <row r="1255" spans="1:5" x14ac:dyDescent="0.25">
      <c r="A1255" s="326" t="s">
        <v>2064</v>
      </c>
      <c r="B1255" s="328" t="s">
        <v>2065</v>
      </c>
      <c r="C1255" s="329"/>
      <c r="D1255" s="332" t="s">
        <v>60</v>
      </c>
      <c r="E1255" s="297" t="s">
        <v>1453</v>
      </c>
    </row>
    <row r="1256" spans="1:5" x14ac:dyDescent="0.25">
      <c r="A1256" s="327"/>
      <c r="B1256" s="330"/>
      <c r="C1256" s="331"/>
      <c r="D1256" s="333"/>
      <c r="E1256" s="298" t="s">
        <v>1454</v>
      </c>
    </row>
    <row r="1257" spans="1:5" x14ac:dyDescent="0.25">
      <c r="A1257" s="334" t="s">
        <v>2066</v>
      </c>
      <c r="B1257" s="336" t="s">
        <v>2065</v>
      </c>
      <c r="C1257" s="337"/>
      <c r="D1257" s="340" t="s">
        <v>60</v>
      </c>
      <c r="E1257" s="295" t="s">
        <v>1453</v>
      </c>
    </row>
    <row r="1258" spans="1:5" x14ac:dyDescent="0.25">
      <c r="A1258" s="335"/>
      <c r="B1258" s="338"/>
      <c r="C1258" s="339"/>
      <c r="D1258" s="341"/>
      <c r="E1258" s="296" t="s">
        <v>1454</v>
      </c>
    </row>
    <row r="1259" spans="1:5" x14ac:dyDescent="0.25">
      <c r="A1259" s="326" t="s">
        <v>2067</v>
      </c>
      <c r="B1259" s="328" t="s">
        <v>2065</v>
      </c>
      <c r="C1259" s="329"/>
      <c r="D1259" s="332" t="s">
        <v>60</v>
      </c>
      <c r="E1259" s="297" t="s">
        <v>1453</v>
      </c>
    </row>
    <row r="1260" spans="1:5" x14ac:dyDescent="0.25">
      <c r="A1260" s="327"/>
      <c r="B1260" s="330"/>
      <c r="C1260" s="331"/>
      <c r="D1260" s="333"/>
      <c r="E1260" s="298" t="s">
        <v>1454</v>
      </c>
    </row>
    <row r="1261" spans="1:5" x14ac:dyDescent="0.25">
      <c r="A1261" s="334" t="s">
        <v>2068</v>
      </c>
      <c r="B1261" s="336" t="s">
        <v>2065</v>
      </c>
      <c r="C1261" s="337"/>
      <c r="D1261" s="340" t="s">
        <v>60</v>
      </c>
      <c r="E1261" s="295" t="s">
        <v>1453</v>
      </c>
    </row>
    <row r="1262" spans="1:5" x14ac:dyDescent="0.25">
      <c r="A1262" s="335"/>
      <c r="B1262" s="338"/>
      <c r="C1262" s="339"/>
      <c r="D1262" s="341"/>
      <c r="E1262" s="296" t="s">
        <v>1454</v>
      </c>
    </row>
    <row r="1263" spans="1:5" x14ac:dyDescent="0.25">
      <c r="A1263" s="326" t="s">
        <v>2069</v>
      </c>
      <c r="B1263" s="328" t="s">
        <v>2065</v>
      </c>
      <c r="C1263" s="329"/>
      <c r="D1263" s="332" t="s">
        <v>60</v>
      </c>
      <c r="E1263" s="297" t="s">
        <v>1453</v>
      </c>
    </row>
    <row r="1264" spans="1:5" x14ac:dyDescent="0.25">
      <c r="A1264" s="327"/>
      <c r="B1264" s="330"/>
      <c r="C1264" s="331"/>
      <c r="D1264" s="333"/>
      <c r="E1264" s="298" t="s">
        <v>1454</v>
      </c>
    </row>
    <row r="1265" spans="1:5" x14ac:dyDescent="0.25">
      <c r="A1265" s="334" t="s">
        <v>2070</v>
      </c>
      <c r="B1265" s="336" t="s">
        <v>2065</v>
      </c>
      <c r="C1265" s="337"/>
      <c r="D1265" s="340" t="s">
        <v>60</v>
      </c>
      <c r="E1265" s="295" t="s">
        <v>1453</v>
      </c>
    </row>
    <row r="1266" spans="1:5" x14ac:dyDescent="0.25">
      <c r="A1266" s="335"/>
      <c r="B1266" s="338"/>
      <c r="C1266" s="339"/>
      <c r="D1266" s="341"/>
      <c r="E1266" s="296" t="s">
        <v>2071</v>
      </c>
    </row>
    <row r="1267" spans="1:5" x14ac:dyDescent="0.25">
      <c r="A1267" s="326" t="s">
        <v>2072</v>
      </c>
      <c r="B1267" s="328" t="s">
        <v>2065</v>
      </c>
      <c r="C1267" s="329"/>
      <c r="D1267" s="332" t="s">
        <v>60</v>
      </c>
      <c r="E1267" s="297" t="s">
        <v>1453</v>
      </c>
    </row>
    <row r="1268" spans="1:5" x14ac:dyDescent="0.25">
      <c r="A1268" s="327"/>
      <c r="B1268" s="330"/>
      <c r="C1268" s="331"/>
      <c r="D1268" s="333"/>
      <c r="E1268" s="298" t="s">
        <v>1454</v>
      </c>
    </row>
    <row r="1269" spans="1:5" x14ac:dyDescent="0.25">
      <c r="A1269" s="334" t="s">
        <v>2073</v>
      </c>
      <c r="B1269" s="336" t="s">
        <v>2065</v>
      </c>
      <c r="C1269" s="337"/>
      <c r="D1269" s="340" t="s">
        <v>60</v>
      </c>
      <c r="E1269" s="295" t="s">
        <v>1453</v>
      </c>
    </row>
    <row r="1270" spans="1:5" x14ac:dyDescent="0.25">
      <c r="A1270" s="335"/>
      <c r="B1270" s="338"/>
      <c r="C1270" s="339"/>
      <c r="D1270" s="341"/>
      <c r="E1270" s="296" t="s">
        <v>2071</v>
      </c>
    </row>
    <row r="1271" spans="1:5" x14ac:dyDescent="0.25">
      <c r="A1271" s="326" t="s">
        <v>2074</v>
      </c>
      <c r="B1271" s="328" t="s">
        <v>2065</v>
      </c>
      <c r="C1271" s="329"/>
      <c r="D1271" s="332" t="s">
        <v>60</v>
      </c>
      <c r="E1271" s="297" t="s">
        <v>1453</v>
      </c>
    </row>
    <row r="1272" spans="1:5" x14ac:dyDescent="0.25">
      <c r="A1272" s="327"/>
      <c r="B1272" s="330"/>
      <c r="C1272" s="331"/>
      <c r="D1272" s="333"/>
      <c r="E1272" s="298" t="s">
        <v>1454</v>
      </c>
    </row>
    <row r="1273" spans="1:5" x14ac:dyDescent="0.25">
      <c r="A1273" s="334" t="s">
        <v>2075</v>
      </c>
      <c r="B1273" s="336" t="s">
        <v>2065</v>
      </c>
      <c r="C1273" s="337"/>
      <c r="D1273" s="340" t="s">
        <v>60</v>
      </c>
      <c r="E1273" s="295" t="s">
        <v>1453</v>
      </c>
    </row>
    <row r="1274" spans="1:5" x14ac:dyDescent="0.25">
      <c r="A1274" s="335"/>
      <c r="B1274" s="338"/>
      <c r="C1274" s="339"/>
      <c r="D1274" s="341"/>
      <c r="E1274" s="296" t="s">
        <v>1454</v>
      </c>
    </row>
    <row r="1275" spans="1:5" x14ac:dyDescent="0.25">
      <c r="A1275" s="326" t="s">
        <v>2076</v>
      </c>
      <c r="B1275" s="328" t="s">
        <v>2077</v>
      </c>
      <c r="C1275" s="329"/>
      <c r="D1275" s="332" t="s">
        <v>60</v>
      </c>
      <c r="E1275" s="297" t="s">
        <v>1453</v>
      </c>
    </row>
    <row r="1276" spans="1:5" x14ac:dyDescent="0.25">
      <c r="A1276" s="327"/>
      <c r="B1276" s="330"/>
      <c r="C1276" s="331"/>
      <c r="D1276" s="333"/>
      <c r="E1276" s="298" t="s">
        <v>1454</v>
      </c>
    </row>
    <row r="1277" spans="1:5" x14ac:dyDescent="0.25">
      <c r="A1277" s="334" t="s">
        <v>2078</v>
      </c>
      <c r="B1277" s="336" t="s">
        <v>2077</v>
      </c>
      <c r="C1277" s="337"/>
      <c r="D1277" s="340" t="s">
        <v>60</v>
      </c>
      <c r="E1277" s="295" t="s">
        <v>1453</v>
      </c>
    </row>
    <row r="1278" spans="1:5" x14ac:dyDescent="0.25">
      <c r="A1278" s="335"/>
      <c r="B1278" s="338"/>
      <c r="C1278" s="339"/>
      <c r="D1278" s="341"/>
      <c r="E1278" s="296" t="s">
        <v>1454</v>
      </c>
    </row>
    <row r="1279" spans="1:5" x14ac:dyDescent="0.25">
      <c r="A1279" s="326" t="s">
        <v>2079</v>
      </c>
      <c r="B1279" s="328" t="s">
        <v>2077</v>
      </c>
      <c r="C1279" s="329"/>
      <c r="D1279" s="332" t="s">
        <v>60</v>
      </c>
      <c r="E1279" s="297" t="s">
        <v>1453</v>
      </c>
    </row>
    <row r="1280" spans="1:5" x14ac:dyDescent="0.25">
      <c r="A1280" s="327"/>
      <c r="B1280" s="330"/>
      <c r="C1280" s="331"/>
      <c r="D1280" s="333"/>
      <c r="E1280" s="298" t="s">
        <v>1454</v>
      </c>
    </row>
    <row r="1281" spans="1:5" x14ac:dyDescent="0.25">
      <c r="A1281" s="334" t="s">
        <v>2080</v>
      </c>
      <c r="B1281" s="336" t="s">
        <v>2077</v>
      </c>
      <c r="C1281" s="337"/>
      <c r="D1281" s="340" t="s">
        <v>60</v>
      </c>
      <c r="E1281" s="295" t="s">
        <v>1453</v>
      </c>
    </row>
    <row r="1282" spans="1:5" x14ac:dyDescent="0.25">
      <c r="A1282" s="335"/>
      <c r="B1282" s="338"/>
      <c r="C1282" s="339"/>
      <c r="D1282" s="341"/>
      <c r="E1282" s="296" t="s">
        <v>1454</v>
      </c>
    </row>
    <row r="1283" spans="1:5" x14ac:dyDescent="0.25">
      <c r="A1283" s="326" t="s">
        <v>2081</v>
      </c>
      <c r="B1283" s="328" t="s">
        <v>2077</v>
      </c>
      <c r="C1283" s="329"/>
      <c r="D1283" s="332" t="s">
        <v>60</v>
      </c>
      <c r="E1283" s="297" t="s">
        <v>1453</v>
      </c>
    </row>
    <row r="1284" spans="1:5" x14ac:dyDescent="0.25">
      <c r="A1284" s="327"/>
      <c r="B1284" s="330"/>
      <c r="C1284" s="331"/>
      <c r="D1284" s="333"/>
      <c r="E1284" s="298" t="s">
        <v>1454</v>
      </c>
    </row>
    <row r="1285" spans="1:5" x14ac:dyDescent="0.25">
      <c r="A1285" s="334" t="s">
        <v>2082</v>
      </c>
      <c r="B1285" s="336" t="s">
        <v>2077</v>
      </c>
      <c r="C1285" s="337"/>
      <c r="D1285" s="340" t="s">
        <v>60</v>
      </c>
      <c r="E1285" s="295" t="s">
        <v>1453</v>
      </c>
    </row>
    <row r="1286" spans="1:5" x14ac:dyDescent="0.25">
      <c r="A1286" s="335"/>
      <c r="B1286" s="338"/>
      <c r="C1286" s="339"/>
      <c r="D1286" s="341"/>
      <c r="E1286" s="296" t="s">
        <v>1454</v>
      </c>
    </row>
    <row r="1287" spans="1:5" x14ac:dyDescent="0.25">
      <c r="A1287" s="326" t="s">
        <v>2083</v>
      </c>
      <c r="B1287" s="328" t="s">
        <v>2077</v>
      </c>
      <c r="C1287" s="329"/>
      <c r="D1287" s="332" t="s">
        <v>60</v>
      </c>
      <c r="E1287" s="297" t="s">
        <v>1453</v>
      </c>
    </row>
    <row r="1288" spans="1:5" x14ac:dyDescent="0.25">
      <c r="A1288" s="327"/>
      <c r="B1288" s="330"/>
      <c r="C1288" s="331"/>
      <c r="D1288" s="333"/>
      <c r="E1288" s="298" t="s">
        <v>1454</v>
      </c>
    </row>
    <row r="1289" spans="1:5" x14ac:dyDescent="0.25">
      <c r="A1289" s="334" t="s">
        <v>2084</v>
      </c>
      <c r="B1289" s="336" t="s">
        <v>2049</v>
      </c>
      <c r="C1289" s="337"/>
      <c r="D1289" s="340" t="s">
        <v>60</v>
      </c>
      <c r="E1289" s="295" t="s">
        <v>1453</v>
      </c>
    </row>
    <row r="1290" spans="1:5" x14ac:dyDescent="0.25">
      <c r="A1290" s="335"/>
      <c r="B1290" s="338"/>
      <c r="C1290" s="339"/>
      <c r="D1290" s="341"/>
      <c r="E1290" s="296" t="s">
        <v>1454</v>
      </c>
    </row>
    <row r="1291" spans="1:5" x14ac:dyDescent="0.25">
      <c r="A1291" s="326" t="s">
        <v>2085</v>
      </c>
      <c r="B1291" s="328" t="s">
        <v>2077</v>
      </c>
      <c r="C1291" s="329"/>
      <c r="D1291" s="332" t="s">
        <v>60</v>
      </c>
      <c r="E1291" s="297" t="s">
        <v>1453</v>
      </c>
    </row>
    <row r="1292" spans="1:5" x14ac:dyDescent="0.25">
      <c r="A1292" s="327"/>
      <c r="B1292" s="330"/>
      <c r="C1292" s="331"/>
      <c r="D1292" s="333"/>
      <c r="E1292" s="298" t="s">
        <v>1454</v>
      </c>
    </row>
    <row r="1293" spans="1:5" x14ac:dyDescent="0.25">
      <c r="A1293" s="334" t="s">
        <v>2086</v>
      </c>
      <c r="B1293" s="336" t="s">
        <v>2077</v>
      </c>
      <c r="C1293" s="337"/>
      <c r="D1293" s="340" t="s">
        <v>60</v>
      </c>
      <c r="E1293" s="295" t="s">
        <v>1453</v>
      </c>
    </row>
    <row r="1294" spans="1:5" x14ac:dyDescent="0.25">
      <c r="A1294" s="335"/>
      <c r="B1294" s="338"/>
      <c r="C1294" s="339"/>
      <c r="D1294" s="341"/>
      <c r="E1294" s="296" t="s">
        <v>1454</v>
      </c>
    </row>
    <row r="1295" spans="1:5" x14ac:dyDescent="0.25">
      <c r="A1295" s="326" t="s">
        <v>2087</v>
      </c>
      <c r="B1295" s="328" t="s">
        <v>2077</v>
      </c>
      <c r="C1295" s="329"/>
      <c r="D1295" s="332" t="s">
        <v>60</v>
      </c>
      <c r="E1295" s="297" t="s">
        <v>1453</v>
      </c>
    </row>
    <row r="1296" spans="1:5" x14ac:dyDescent="0.25">
      <c r="A1296" s="327"/>
      <c r="B1296" s="330"/>
      <c r="C1296" s="331"/>
      <c r="D1296" s="333"/>
      <c r="E1296" s="298" t="s">
        <v>1454</v>
      </c>
    </row>
    <row r="1297" spans="1:5" x14ac:dyDescent="0.25">
      <c r="A1297" s="334" t="s">
        <v>2088</v>
      </c>
      <c r="B1297" s="336" t="s">
        <v>2077</v>
      </c>
      <c r="C1297" s="337"/>
      <c r="D1297" s="340" t="s">
        <v>60</v>
      </c>
      <c r="E1297" s="295" t="s">
        <v>1453</v>
      </c>
    </row>
    <row r="1298" spans="1:5" x14ac:dyDescent="0.25">
      <c r="A1298" s="335"/>
      <c r="B1298" s="338"/>
      <c r="C1298" s="339"/>
      <c r="D1298" s="341"/>
      <c r="E1298" s="296" t="s">
        <v>1454</v>
      </c>
    </row>
    <row r="1299" spans="1:5" x14ac:dyDescent="0.25">
      <c r="A1299" s="326" t="s">
        <v>2089</v>
      </c>
      <c r="B1299" s="328" t="s">
        <v>2077</v>
      </c>
      <c r="C1299" s="329"/>
      <c r="D1299" s="332" t="s">
        <v>60</v>
      </c>
      <c r="E1299" s="297" t="s">
        <v>1453</v>
      </c>
    </row>
    <row r="1300" spans="1:5" x14ac:dyDescent="0.25">
      <c r="A1300" s="327"/>
      <c r="B1300" s="330"/>
      <c r="C1300" s="331"/>
      <c r="D1300" s="333"/>
      <c r="E1300" s="298" t="s">
        <v>1454</v>
      </c>
    </row>
    <row r="1301" spans="1:5" x14ac:dyDescent="0.25">
      <c r="A1301" s="334" t="s">
        <v>2090</v>
      </c>
      <c r="B1301" s="336" t="s">
        <v>2077</v>
      </c>
      <c r="C1301" s="337"/>
      <c r="D1301" s="340" t="s">
        <v>60</v>
      </c>
      <c r="E1301" s="295" t="s">
        <v>1453</v>
      </c>
    </row>
    <row r="1302" spans="1:5" x14ac:dyDescent="0.25">
      <c r="A1302" s="335"/>
      <c r="B1302" s="338"/>
      <c r="C1302" s="339"/>
      <c r="D1302" s="341"/>
      <c r="E1302" s="296" t="s">
        <v>1454</v>
      </c>
    </row>
    <row r="1303" spans="1:5" x14ac:dyDescent="0.25">
      <c r="A1303" s="326" t="s">
        <v>2091</v>
      </c>
      <c r="B1303" s="328" t="s">
        <v>2077</v>
      </c>
      <c r="C1303" s="329"/>
      <c r="D1303" s="332" t="s">
        <v>60</v>
      </c>
      <c r="E1303" s="297" t="s">
        <v>1453</v>
      </c>
    </row>
    <row r="1304" spans="1:5" x14ac:dyDescent="0.25">
      <c r="A1304" s="327"/>
      <c r="B1304" s="330"/>
      <c r="C1304" s="331"/>
      <c r="D1304" s="333"/>
      <c r="E1304" s="298" t="s">
        <v>1454</v>
      </c>
    </row>
    <row r="1305" spans="1:5" x14ac:dyDescent="0.25">
      <c r="A1305" s="334" t="s">
        <v>2092</v>
      </c>
      <c r="B1305" s="336" t="s">
        <v>2093</v>
      </c>
      <c r="C1305" s="337"/>
      <c r="D1305" s="340" t="s">
        <v>60</v>
      </c>
      <c r="E1305" s="295" t="s">
        <v>1453</v>
      </c>
    </row>
    <row r="1306" spans="1:5" x14ac:dyDescent="0.25">
      <c r="A1306" s="335"/>
      <c r="B1306" s="338"/>
      <c r="C1306" s="339"/>
      <c r="D1306" s="341"/>
      <c r="E1306" s="296" t="s">
        <v>1454</v>
      </c>
    </row>
    <row r="1307" spans="1:5" x14ac:dyDescent="0.25">
      <c r="A1307" s="326" t="s">
        <v>2094</v>
      </c>
      <c r="B1307" s="328" t="s">
        <v>2093</v>
      </c>
      <c r="C1307" s="329"/>
      <c r="D1307" s="332" t="s">
        <v>60</v>
      </c>
      <c r="E1307" s="297" t="s">
        <v>1453</v>
      </c>
    </row>
    <row r="1308" spans="1:5" x14ac:dyDescent="0.25">
      <c r="A1308" s="327"/>
      <c r="B1308" s="330"/>
      <c r="C1308" s="331"/>
      <c r="D1308" s="333"/>
      <c r="E1308" s="298" t="s">
        <v>1454</v>
      </c>
    </row>
    <row r="1309" spans="1:5" x14ac:dyDescent="0.25">
      <c r="A1309" s="334" t="s">
        <v>2095</v>
      </c>
      <c r="B1309" s="336" t="s">
        <v>2096</v>
      </c>
      <c r="C1309" s="337"/>
      <c r="D1309" s="340" t="s">
        <v>60</v>
      </c>
      <c r="E1309" s="295" t="s">
        <v>1453</v>
      </c>
    </row>
    <row r="1310" spans="1:5" x14ac:dyDescent="0.25">
      <c r="A1310" s="335"/>
      <c r="B1310" s="338"/>
      <c r="C1310" s="339"/>
      <c r="D1310" s="341"/>
      <c r="E1310" s="296" t="s">
        <v>1454</v>
      </c>
    </row>
    <row r="1311" spans="1:5" x14ac:dyDescent="0.25">
      <c r="A1311" s="326" t="s">
        <v>2097</v>
      </c>
      <c r="B1311" s="328" t="s">
        <v>2096</v>
      </c>
      <c r="C1311" s="329"/>
      <c r="D1311" s="332" t="s">
        <v>60</v>
      </c>
      <c r="E1311" s="297" t="s">
        <v>1453</v>
      </c>
    </row>
    <row r="1312" spans="1:5" x14ac:dyDescent="0.25">
      <c r="A1312" s="327"/>
      <c r="B1312" s="330"/>
      <c r="C1312" s="331"/>
      <c r="D1312" s="333"/>
      <c r="E1312" s="298" t="s">
        <v>1454</v>
      </c>
    </row>
    <row r="1313" spans="1:5" x14ac:dyDescent="0.25">
      <c r="A1313" s="334" t="s">
        <v>2098</v>
      </c>
      <c r="B1313" s="336" t="s">
        <v>2096</v>
      </c>
      <c r="C1313" s="337"/>
      <c r="D1313" s="340" t="s">
        <v>60</v>
      </c>
      <c r="E1313" s="295" t="s">
        <v>1453</v>
      </c>
    </row>
    <row r="1314" spans="1:5" x14ac:dyDescent="0.25">
      <c r="A1314" s="335"/>
      <c r="B1314" s="338"/>
      <c r="C1314" s="339"/>
      <c r="D1314" s="341"/>
      <c r="E1314" s="296" t="s">
        <v>1454</v>
      </c>
    </row>
    <row r="1315" spans="1:5" x14ac:dyDescent="0.25">
      <c r="A1315" s="326" t="s">
        <v>2099</v>
      </c>
      <c r="B1315" s="328" t="s">
        <v>2096</v>
      </c>
      <c r="C1315" s="329"/>
      <c r="D1315" s="332" t="s">
        <v>60</v>
      </c>
      <c r="E1315" s="297" t="s">
        <v>1453</v>
      </c>
    </row>
    <row r="1316" spans="1:5" x14ac:dyDescent="0.25">
      <c r="A1316" s="327"/>
      <c r="B1316" s="330"/>
      <c r="C1316" s="331"/>
      <c r="D1316" s="333"/>
      <c r="E1316" s="298" t="s">
        <v>1454</v>
      </c>
    </row>
    <row r="1317" spans="1:5" x14ac:dyDescent="0.25">
      <c r="A1317" s="334" t="s">
        <v>2100</v>
      </c>
      <c r="B1317" s="336" t="s">
        <v>2093</v>
      </c>
      <c r="C1317" s="337"/>
      <c r="D1317" s="340" t="s">
        <v>60</v>
      </c>
      <c r="E1317" s="295" t="s">
        <v>1453</v>
      </c>
    </row>
    <row r="1318" spans="1:5" x14ac:dyDescent="0.25">
      <c r="A1318" s="335"/>
      <c r="B1318" s="338"/>
      <c r="C1318" s="339"/>
      <c r="D1318" s="341"/>
      <c r="E1318" s="296" t="s">
        <v>1454</v>
      </c>
    </row>
    <row r="1319" spans="1:5" x14ac:dyDescent="0.25">
      <c r="A1319" s="326" t="s">
        <v>2101</v>
      </c>
      <c r="B1319" s="328" t="s">
        <v>2093</v>
      </c>
      <c r="C1319" s="329"/>
      <c r="D1319" s="332" t="s">
        <v>60</v>
      </c>
      <c r="E1319" s="297" t="s">
        <v>1453</v>
      </c>
    </row>
    <row r="1320" spans="1:5" x14ac:dyDescent="0.25">
      <c r="A1320" s="327"/>
      <c r="B1320" s="330"/>
      <c r="C1320" s="331"/>
      <c r="D1320" s="333"/>
      <c r="E1320" s="298" t="s">
        <v>1454</v>
      </c>
    </row>
    <row r="1321" spans="1:5" x14ac:dyDescent="0.25">
      <c r="A1321" s="334" t="s">
        <v>2102</v>
      </c>
      <c r="B1321" s="336" t="s">
        <v>2093</v>
      </c>
      <c r="C1321" s="337"/>
      <c r="D1321" s="340" t="s">
        <v>60</v>
      </c>
      <c r="E1321" s="295" t="s">
        <v>1453</v>
      </c>
    </row>
    <row r="1322" spans="1:5" x14ac:dyDescent="0.25">
      <c r="A1322" s="335"/>
      <c r="B1322" s="338"/>
      <c r="C1322" s="339"/>
      <c r="D1322" s="341"/>
      <c r="E1322" s="296" t="s">
        <v>1454</v>
      </c>
    </row>
    <row r="1323" spans="1:5" x14ac:dyDescent="0.25">
      <c r="A1323" s="326" t="s">
        <v>2103</v>
      </c>
      <c r="B1323" s="328" t="s">
        <v>2104</v>
      </c>
      <c r="C1323" s="329"/>
      <c r="D1323" s="332" t="s">
        <v>60</v>
      </c>
      <c r="E1323" s="297" t="s">
        <v>1453</v>
      </c>
    </row>
    <row r="1324" spans="1:5" x14ac:dyDescent="0.25">
      <c r="A1324" s="327"/>
      <c r="B1324" s="330"/>
      <c r="C1324" s="331"/>
      <c r="D1324" s="333"/>
      <c r="E1324" s="298" t="s">
        <v>1454</v>
      </c>
    </row>
    <row r="1325" spans="1:5" x14ac:dyDescent="0.25">
      <c r="A1325" s="334" t="s">
        <v>2105</v>
      </c>
      <c r="B1325" s="336" t="s">
        <v>2104</v>
      </c>
      <c r="C1325" s="337"/>
      <c r="D1325" s="340" t="s">
        <v>60</v>
      </c>
      <c r="E1325" s="295" t="s">
        <v>1453</v>
      </c>
    </row>
    <row r="1326" spans="1:5" x14ac:dyDescent="0.25">
      <c r="A1326" s="335"/>
      <c r="B1326" s="338"/>
      <c r="C1326" s="339"/>
      <c r="D1326" s="341"/>
      <c r="E1326" s="296" t="s">
        <v>1454</v>
      </c>
    </row>
    <row r="1327" spans="1:5" x14ac:dyDescent="0.25">
      <c r="A1327" s="326" t="s">
        <v>2106</v>
      </c>
      <c r="B1327" s="328" t="s">
        <v>2104</v>
      </c>
      <c r="C1327" s="329"/>
      <c r="D1327" s="332" t="s">
        <v>60</v>
      </c>
      <c r="E1327" s="297" t="s">
        <v>1453</v>
      </c>
    </row>
    <row r="1328" spans="1:5" x14ac:dyDescent="0.25">
      <c r="A1328" s="327"/>
      <c r="B1328" s="330"/>
      <c r="C1328" s="331"/>
      <c r="D1328" s="333"/>
      <c r="E1328" s="298" t="s">
        <v>1454</v>
      </c>
    </row>
    <row r="1329" spans="1:5" x14ac:dyDescent="0.25">
      <c r="A1329" s="334" t="s">
        <v>2107</v>
      </c>
      <c r="B1329" s="336" t="s">
        <v>2104</v>
      </c>
      <c r="C1329" s="337"/>
      <c r="D1329" s="340" t="s">
        <v>60</v>
      </c>
      <c r="E1329" s="295" t="s">
        <v>1453</v>
      </c>
    </row>
    <row r="1330" spans="1:5" x14ac:dyDescent="0.25">
      <c r="A1330" s="335"/>
      <c r="B1330" s="338"/>
      <c r="C1330" s="339"/>
      <c r="D1330" s="341"/>
      <c r="E1330" s="296" t="s">
        <v>1454</v>
      </c>
    </row>
    <row r="1331" spans="1:5" x14ac:dyDescent="0.25">
      <c r="A1331" s="326" t="s">
        <v>2108</v>
      </c>
      <c r="B1331" s="328" t="s">
        <v>2104</v>
      </c>
      <c r="C1331" s="329"/>
      <c r="D1331" s="332" t="s">
        <v>60</v>
      </c>
      <c r="E1331" s="297" t="s">
        <v>1453</v>
      </c>
    </row>
    <row r="1332" spans="1:5" x14ac:dyDescent="0.25">
      <c r="A1332" s="327"/>
      <c r="B1332" s="330"/>
      <c r="C1332" s="331"/>
      <c r="D1332" s="333"/>
      <c r="E1332" s="298" t="s">
        <v>1454</v>
      </c>
    </row>
    <row r="1333" spans="1:5" x14ac:dyDescent="0.25">
      <c r="A1333" s="334" t="s">
        <v>2109</v>
      </c>
      <c r="B1333" s="336" t="s">
        <v>2110</v>
      </c>
      <c r="C1333" s="337"/>
      <c r="D1333" s="340" t="s">
        <v>60</v>
      </c>
      <c r="E1333" s="295" t="s">
        <v>1453</v>
      </c>
    </row>
    <row r="1334" spans="1:5" x14ac:dyDescent="0.25">
      <c r="A1334" s="335"/>
      <c r="B1334" s="338"/>
      <c r="C1334" s="339"/>
      <c r="D1334" s="341"/>
      <c r="E1334" s="296" t="s">
        <v>1454</v>
      </c>
    </row>
    <row r="1335" spans="1:5" x14ac:dyDescent="0.25">
      <c r="A1335" s="326" t="s">
        <v>2111</v>
      </c>
      <c r="B1335" s="328" t="s">
        <v>2110</v>
      </c>
      <c r="C1335" s="329"/>
      <c r="D1335" s="332" t="s">
        <v>60</v>
      </c>
      <c r="E1335" s="297" t="s">
        <v>1453</v>
      </c>
    </row>
    <row r="1336" spans="1:5" x14ac:dyDescent="0.25">
      <c r="A1336" s="327"/>
      <c r="B1336" s="330"/>
      <c r="C1336" s="331"/>
      <c r="D1336" s="333"/>
      <c r="E1336" s="298" t="s">
        <v>1454</v>
      </c>
    </row>
    <row r="1337" spans="1:5" x14ac:dyDescent="0.25">
      <c r="A1337" s="334" t="s">
        <v>2112</v>
      </c>
      <c r="B1337" s="336" t="s">
        <v>2110</v>
      </c>
      <c r="C1337" s="337"/>
      <c r="D1337" s="340" t="s">
        <v>60</v>
      </c>
      <c r="E1337" s="295" t="s">
        <v>1453</v>
      </c>
    </row>
    <row r="1338" spans="1:5" x14ac:dyDescent="0.25">
      <c r="A1338" s="335"/>
      <c r="B1338" s="338"/>
      <c r="C1338" s="339"/>
      <c r="D1338" s="341"/>
      <c r="E1338" s="296" t="s">
        <v>1454</v>
      </c>
    </row>
    <row r="1339" spans="1:5" x14ac:dyDescent="0.25">
      <c r="A1339" s="326" t="s">
        <v>2113</v>
      </c>
      <c r="B1339" s="328" t="s">
        <v>2114</v>
      </c>
      <c r="C1339" s="329"/>
      <c r="D1339" s="332" t="s">
        <v>60</v>
      </c>
      <c r="E1339" s="297" t="s">
        <v>1453</v>
      </c>
    </row>
    <row r="1340" spans="1:5" x14ac:dyDescent="0.25">
      <c r="A1340" s="327"/>
      <c r="B1340" s="330"/>
      <c r="C1340" s="331"/>
      <c r="D1340" s="333"/>
      <c r="E1340" s="298" t="s">
        <v>1454</v>
      </c>
    </row>
    <row r="1341" spans="1:5" x14ac:dyDescent="0.25">
      <c r="A1341" s="334" t="s">
        <v>2115</v>
      </c>
      <c r="B1341" s="336" t="s">
        <v>2114</v>
      </c>
      <c r="C1341" s="337"/>
      <c r="D1341" s="340" t="s">
        <v>60</v>
      </c>
      <c r="E1341" s="295" t="s">
        <v>1453</v>
      </c>
    </row>
    <row r="1342" spans="1:5" x14ac:dyDescent="0.25">
      <c r="A1342" s="335"/>
      <c r="B1342" s="338"/>
      <c r="C1342" s="339"/>
      <c r="D1342" s="341"/>
      <c r="E1342" s="296" t="s">
        <v>1454</v>
      </c>
    </row>
    <row r="1343" spans="1:5" x14ac:dyDescent="0.25">
      <c r="A1343" s="326" t="s">
        <v>2116</v>
      </c>
      <c r="B1343" s="328" t="s">
        <v>2114</v>
      </c>
      <c r="C1343" s="329"/>
      <c r="D1343" s="332" t="s">
        <v>60</v>
      </c>
      <c r="E1343" s="297" t="s">
        <v>1453</v>
      </c>
    </row>
    <row r="1344" spans="1:5" x14ac:dyDescent="0.25">
      <c r="A1344" s="327"/>
      <c r="B1344" s="330"/>
      <c r="C1344" s="331"/>
      <c r="D1344" s="333"/>
      <c r="E1344" s="298" t="s">
        <v>1454</v>
      </c>
    </row>
    <row r="1345" spans="1:5" x14ac:dyDescent="0.25">
      <c r="A1345" s="334" t="s">
        <v>2117</v>
      </c>
      <c r="B1345" s="336" t="s">
        <v>2114</v>
      </c>
      <c r="C1345" s="337"/>
      <c r="D1345" s="340" t="s">
        <v>60</v>
      </c>
      <c r="E1345" s="295" t="s">
        <v>1453</v>
      </c>
    </row>
    <row r="1346" spans="1:5" x14ac:dyDescent="0.25">
      <c r="A1346" s="335"/>
      <c r="B1346" s="338"/>
      <c r="C1346" s="339"/>
      <c r="D1346" s="341"/>
      <c r="E1346" s="296" t="s">
        <v>1454</v>
      </c>
    </row>
    <row r="1347" spans="1:5" x14ac:dyDescent="0.25">
      <c r="A1347" s="326" t="s">
        <v>2118</v>
      </c>
      <c r="B1347" s="328" t="s">
        <v>2114</v>
      </c>
      <c r="C1347" s="329"/>
      <c r="D1347" s="332" t="s">
        <v>60</v>
      </c>
      <c r="E1347" s="297" t="s">
        <v>1453</v>
      </c>
    </row>
    <row r="1348" spans="1:5" x14ac:dyDescent="0.25">
      <c r="A1348" s="327"/>
      <c r="B1348" s="330"/>
      <c r="C1348" s="331"/>
      <c r="D1348" s="333"/>
      <c r="E1348" s="298" t="s">
        <v>1454</v>
      </c>
    </row>
    <row r="1349" spans="1:5" x14ac:dyDescent="0.25">
      <c r="A1349" s="334" t="s">
        <v>2119</v>
      </c>
      <c r="B1349" s="336" t="s">
        <v>2114</v>
      </c>
      <c r="C1349" s="337"/>
      <c r="D1349" s="340" t="s">
        <v>60</v>
      </c>
      <c r="E1349" s="295" t="s">
        <v>1453</v>
      </c>
    </row>
    <row r="1350" spans="1:5" x14ac:dyDescent="0.25">
      <c r="A1350" s="335"/>
      <c r="B1350" s="338"/>
      <c r="C1350" s="339"/>
      <c r="D1350" s="341"/>
      <c r="E1350" s="296" t="s">
        <v>1454</v>
      </c>
    </row>
    <row r="1351" spans="1:5" x14ac:dyDescent="0.25">
      <c r="A1351" s="326" t="s">
        <v>2120</v>
      </c>
      <c r="B1351" s="328" t="s">
        <v>2114</v>
      </c>
      <c r="C1351" s="329"/>
      <c r="D1351" s="332" t="s">
        <v>60</v>
      </c>
      <c r="E1351" s="297" t="s">
        <v>1453</v>
      </c>
    </row>
    <row r="1352" spans="1:5" x14ac:dyDescent="0.25">
      <c r="A1352" s="327"/>
      <c r="B1352" s="330"/>
      <c r="C1352" s="331"/>
      <c r="D1352" s="333"/>
      <c r="E1352" s="298" t="s">
        <v>1454</v>
      </c>
    </row>
    <row r="1353" spans="1:5" x14ac:dyDescent="0.25">
      <c r="A1353" s="334" t="s">
        <v>2121</v>
      </c>
      <c r="B1353" s="336" t="s">
        <v>2122</v>
      </c>
      <c r="C1353" s="337"/>
      <c r="D1353" s="340" t="s">
        <v>60</v>
      </c>
      <c r="E1353" s="295" t="s">
        <v>1453</v>
      </c>
    </row>
    <row r="1354" spans="1:5" x14ac:dyDescent="0.25">
      <c r="A1354" s="335"/>
      <c r="B1354" s="338"/>
      <c r="C1354" s="339"/>
      <c r="D1354" s="341"/>
      <c r="E1354" s="296" t="s">
        <v>1454</v>
      </c>
    </row>
    <row r="1355" spans="1:5" x14ac:dyDescent="0.25">
      <c r="A1355" s="326" t="s">
        <v>2123</v>
      </c>
      <c r="B1355" s="328" t="s">
        <v>2122</v>
      </c>
      <c r="C1355" s="329"/>
      <c r="D1355" s="332" t="s">
        <v>60</v>
      </c>
      <c r="E1355" s="297" t="s">
        <v>1453</v>
      </c>
    </row>
    <row r="1356" spans="1:5" x14ac:dyDescent="0.25">
      <c r="A1356" s="327"/>
      <c r="B1356" s="330"/>
      <c r="C1356" s="331"/>
      <c r="D1356" s="333"/>
      <c r="E1356" s="298" t="s">
        <v>1454</v>
      </c>
    </row>
    <row r="1357" spans="1:5" x14ac:dyDescent="0.25">
      <c r="A1357" s="334" t="s">
        <v>2124</v>
      </c>
      <c r="B1357" s="336" t="s">
        <v>2122</v>
      </c>
      <c r="C1357" s="337"/>
      <c r="D1357" s="340" t="s">
        <v>60</v>
      </c>
      <c r="E1357" s="295" t="s">
        <v>1453</v>
      </c>
    </row>
    <row r="1358" spans="1:5" x14ac:dyDescent="0.25">
      <c r="A1358" s="335"/>
      <c r="B1358" s="338"/>
      <c r="C1358" s="339"/>
      <c r="D1358" s="341"/>
      <c r="E1358" s="296" t="s">
        <v>1454</v>
      </c>
    </row>
    <row r="1359" spans="1:5" x14ac:dyDescent="0.25">
      <c r="A1359" s="326" t="s">
        <v>2125</v>
      </c>
      <c r="B1359" s="328" t="s">
        <v>2122</v>
      </c>
      <c r="C1359" s="329"/>
      <c r="D1359" s="332" t="s">
        <v>60</v>
      </c>
      <c r="E1359" s="297" t="s">
        <v>1453</v>
      </c>
    </row>
    <row r="1360" spans="1:5" x14ac:dyDescent="0.25">
      <c r="A1360" s="327"/>
      <c r="B1360" s="330"/>
      <c r="C1360" s="331"/>
      <c r="D1360" s="333"/>
      <c r="E1360" s="298" t="s">
        <v>1454</v>
      </c>
    </row>
    <row r="1361" spans="1:5" x14ac:dyDescent="0.25">
      <c r="A1361" s="334" t="s">
        <v>2126</v>
      </c>
      <c r="B1361" s="336" t="s">
        <v>2122</v>
      </c>
      <c r="C1361" s="337"/>
      <c r="D1361" s="340" t="s">
        <v>60</v>
      </c>
      <c r="E1361" s="295" t="s">
        <v>1453</v>
      </c>
    </row>
    <row r="1362" spans="1:5" x14ac:dyDescent="0.25">
      <c r="A1362" s="335"/>
      <c r="B1362" s="338"/>
      <c r="C1362" s="339"/>
      <c r="D1362" s="341"/>
      <c r="E1362" s="296" t="s">
        <v>1454</v>
      </c>
    </row>
    <row r="1363" spans="1:5" x14ac:dyDescent="0.25">
      <c r="A1363" s="326" t="s">
        <v>2127</v>
      </c>
      <c r="B1363" s="328" t="s">
        <v>2096</v>
      </c>
      <c r="C1363" s="329"/>
      <c r="D1363" s="332" t="s">
        <v>60</v>
      </c>
      <c r="E1363" s="297" t="s">
        <v>1453</v>
      </c>
    </row>
    <row r="1364" spans="1:5" x14ac:dyDescent="0.25">
      <c r="A1364" s="327"/>
      <c r="B1364" s="330"/>
      <c r="C1364" s="331"/>
      <c r="D1364" s="333"/>
      <c r="E1364" s="298" t="s">
        <v>1454</v>
      </c>
    </row>
    <row r="1365" spans="1:5" x14ac:dyDescent="0.25">
      <c r="A1365" s="334" t="s">
        <v>2049</v>
      </c>
      <c r="B1365" s="336"/>
      <c r="C1365" s="337"/>
      <c r="D1365" s="340" t="s">
        <v>60</v>
      </c>
      <c r="E1365" s="295" t="s">
        <v>1453</v>
      </c>
    </row>
    <row r="1366" spans="1:5" x14ac:dyDescent="0.25">
      <c r="A1366" s="335"/>
      <c r="B1366" s="338"/>
      <c r="C1366" s="339"/>
      <c r="D1366" s="341"/>
      <c r="E1366" s="296" t="s">
        <v>1454</v>
      </c>
    </row>
    <row r="1367" spans="1:5" x14ac:dyDescent="0.25">
      <c r="A1367" s="326" t="s">
        <v>2077</v>
      </c>
      <c r="B1367" s="328"/>
      <c r="C1367" s="329"/>
      <c r="D1367" s="332" t="s">
        <v>60</v>
      </c>
      <c r="E1367" s="297" t="s">
        <v>1453</v>
      </c>
    </row>
    <row r="1368" spans="1:5" x14ac:dyDescent="0.25">
      <c r="A1368" s="327"/>
      <c r="B1368" s="330"/>
      <c r="C1368" s="331"/>
      <c r="D1368" s="333"/>
      <c r="E1368" s="298" t="s">
        <v>1454</v>
      </c>
    </row>
    <row r="1369" spans="1:5" x14ac:dyDescent="0.25">
      <c r="A1369" s="334" t="s">
        <v>2096</v>
      </c>
      <c r="B1369" s="336"/>
      <c r="C1369" s="337"/>
      <c r="D1369" s="340" t="s">
        <v>60</v>
      </c>
      <c r="E1369" s="295" t="s">
        <v>1453</v>
      </c>
    </row>
    <row r="1370" spans="1:5" x14ac:dyDescent="0.25">
      <c r="A1370" s="335"/>
      <c r="B1370" s="338"/>
      <c r="C1370" s="339"/>
      <c r="D1370" s="341"/>
      <c r="E1370" s="296" t="s">
        <v>1454</v>
      </c>
    </row>
    <row r="1371" spans="1:5" x14ac:dyDescent="0.25">
      <c r="A1371" s="326" t="s">
        <v>2104</v>
      </c>
      <c r="B1371" s="328"/>
      <c r="C1371" s="329"/>
      <c r="D1371" s="332" t="s">
        <v>60</v>
      </c>
      <c r="E1371" s="297" t="s">
        <v>1453</v>
      </c>
    </row>
    <row r="1372" spans="1:5" x14ac:dyDescent="0.25">
      <c r="A1372" s="327"/>
      <c r="B1372" s="330"/>
      <c r="C1372" s="331"/>
      <c r="D1372" s="333"/>
      <c r="E1372" s="298" t="s">
        <v>1454</v>
      </c>
    </row>
    <row r="1373" spans="1:5" x14ac:dyDescent="0.25">
      <c r="A1373" s="334" t="s">
        <v>2065</v>
      </c>
      <c r="B1373" s="336"/>
      <c r="C1373" s="337"/>
      <c r="D1373" s="340" t="s">
        <v>60</v>
      </c>
      <c r="E1373" s="295" t="s">
        <v>1453</v>
      </c>
    </row>
    <row r="1374" spans="1:5" x14ac:dyDescent="0.25">
      <c r="A1374" s="335"/>
      <c r="B1374" s="338"/>
      <c r="C1374" s="339"/>
      <c r="D1374" s="341"/>
      <c r="E1374" s="296" t="s">
        <v>1454</v>
      </c>
    </row>
    <row r="1375" spans="1:5" x14ac:dyDescent="0.25">
      <c r="A1375" s="326" t="s">
        <v>2128</v>
      </c>
      <c r="B1375" s="328" t="s">
        <v>2096</v>
      </c>
      <c r="C1375" s="329"/>
      <c r="D1375" s="332" t="s">
        <v>60</v>
      </c>
      <c r="E1375" s="297" t="s">
        <v>1453</v>
      </c>
    </row>
    <row r="1376" spans="1:5" x14ac:dyDescent="0.25">
      <c r="A1376" s="327"/>
      <c r="B1376" s="330"/>
      <c r="C1376" s="331"/>
      <c r="D1376" s="333"/>
      <c r="E1376" s="298" t="s">
        <v>1454</v>
      </c>
    </row>
    <row r="1377" spans="1:5" x14ac:dyDescent="0.25">
      <c r="A1377" s="334" t="s">
        <v>2129</v>
      </c>
      <c r="B1377" s="336"/>
      <c r="C1377" s="337"/>
      <c r="D1377" s="340" t="s">
        <v>60</v>
      </c>
      <c r="E1377" s="295" t="s">
        <v>1453</v>
      </c>
    </row>
    <row r="1378" spans="1:5" x14ac:dyDescent="0.25">
      <c r="A1378" s="335"/>
      <c r="B1378" s="338"/>
      <c r="C1378" s="339"/>
      <c r="D1378" s="341"/>
      <c r="E1378" s="296" t="s">
        <v>1454</v>
      </c>
    </row>
    <row r="1379" spans="1:5" x14ac:dyDescent="0.25">
      <c r="A1379" s="326" t="s">
        <v>2130</v>
      </c>
      <c r="B1379" s="328" t="s">
        <v>2122</v>
      </c>
      <c r="C1379" s="329"/>
      <c r="D1379" s="332" t="s">
        <v>60</v>
      </c>
      <c r="E1379" s="297" t="s">
        <v>1453</v>
      </c>
    </row>
    <row r="1380" spans="1:5" x14ac:dyDescent="0.25">
      <c r="A1380" s="327"/>
      <c r="B1380" s="330"/>
      <c r="C1380" s="331"/>
      <c r="D1380" s="333"/>
      <c r="E1380" s="298" t="s">
        <v>1454</v>
      </c>
    </row>
    <row r="1381" spans="1:5" x14ac:dyDescent="0.25">
      <c r="A1381" s="334" t="s">
        <v>2110</v>
      </c>
      <c r="B1381" s="336"/>
      <c r="C1381" s="337"/>
      <c r="D1381" s="340" t="s">
        <v>60</v>
      </c>
      <c r="E1381" s="295" t="s">
        <v>1453</v>
      </c>
    </row>
    <row r="1382" spans="1:5" x14ac:dyDescent="0.25">
      <c r="A1382" s="335"/>
      <c r="B1382" s="338"/>
      <c r="C1382" s="339"/>
      <c r="D1382" s="341"/>
      <c r="E1382" s="296" t="s">
        <v>1454</v>
      </c>
    </row>
    <row r="1383" spans="1:5" x14ac:dyDescent="0.25">
      <c r="A1383" s="326" t="s">
        <v>2093</v>
      </c>
      <c r="B1383" s="328"/>
      <c r="C1383" s="329"/>
      <c r="D1383" s="332" t="s">
        <v>60</v>
      </c>
      <c r="E1383" s="297" t="s">
        <v>1453</v>
      </c>
    </row>
    <row r="1384" spans="1:5" x14ac:dyDescent="0.25">
      <c r="A1384" s="327"/>
      <c r="B1384" s="330"/>
      <c r="C1384" s="331"/>
      <c r="D1384" s="333"/>
      <c r="E1384" s="298" t="s">
        <v>1454</v>
      </c>
    </row>
    <row r="1385" spans="1:5" x14ac:dyDescent="0.25">
      <c r="A1385" s="334" t="s">
        <v>2114</v>
      </c>
      <c r="B1385" s="336"/>
      <c r="C1385" s="337"/>
      <c r="D1385" s="340" t="s">
        <v>60</v>
      </c>
      <c r="E1385" s="295" t="s">
        <v>1453</v>
      </c>
    </row>
    <row r="1386" spans="1:5" x14ac:dyDescent="0.25">
      <c r="A1386" s="335"/>
      <c r="B1386" s="338"/>
      <c r="C1386" s="339"/>
      <c r="D1386" s="341"/>
      <c r="E1386" s="296" t="s">
        <v>1454</v>
      </c>
    </row>
    <row r="1387" spans="1:5" x14ac:dyDescent="0.25">
      <c r="A1387" s="326" t="s">
        <v>2122</v>
      </c>
      <c r="B1387" s="328"/>
      <c r="C1387" s="329"/>
      <c r="D1387" s="332" t="s">
        <v>60</v>
      </c>
      <c r="E1387" s="297" t="s">
        <v>1453</v>
      </c>
    </row>
    <row r="1388" spans="1:5" x14ac:dyDescent="0.25">
      <c r="A1388" s="327"/>
      <c r="B1388" s="330"/>
      <c r="C1388" s="331"/>
      <c r="D1388" s="333"/>
      <c r="E1388" s="298" t="s">
        <v>1454</v>
      </c>
    </row>
    <row r="1389" spans="1:5" x14ac:dyDescent="0.25">
      <c r="A1389" s="334" t="s">
        <v>2131</v>
      </c>
      <c r="B1389" s="336" t="s">
        <v>2132</v>
      </c>
      <c r="C1389" s="337"/>
      <c r="D1389" s="340" t="s">
        <v>61</v>
      </c>
      <c r="E1389" s="295" t="s">
        <v>1453</v>
      </c>
    </row>
    <row r="1390" spans="1:5" x14ac:dyDescent="0.25">
      <c r="A1390" s="335"/>
      <c r="B1390" s="338"/>
      <c r="C1390" s="339"/>
      <c r="D1390" s="341"/>
      <c r="E1390" s="296" t="s">
        <v>1454</v>
      </c>
    </row>
    <row r="1391" spans="1:5" x14ac:dyDescent="0.25">
      <c r="A1391" s="326" t="s">
        <v>2133</v>
      </c>
      <c r="B1391" s="328" t="s">
        <v>2132</v>
      </c>
      <c r="C1391" s="329"/>
      <c r="D1391" s="332" t="s">
        <v>61</v>
      </c>
      <c r="E1391" s="297" t="s">
        <v>1453</v>
      </c>
    </row>
    <row r="1392" spans="1:5" x14ac:dyDescent="0.25">
      <c r="A1392" s="327"/>
      <c r="B1392" s="330"/>
      <c r="C1392" s="331"/>
      <c r="D1392" s="333"/>
      <c r="E1392" s="298" t="s">
        <v>1454</v>
      </c>
    </row>
    <row r="1393" spans="1:5" x14ac:dyDescent="0.25">
      <c r="A1393" s="334" t="s">
        <v>2134</v>
      </c>
      <c r="B1393" s="336" t="s">
        <v>2132</v>
      </c>
      <c r="C1393" s="337"/>
      <c r="D1393" s="340" t="s">
        <v>61</v>
      </c>
      <c r="E1393" s="295" t="s">
        <v>1453</v>
      </c>
    </row>
    <row r="1394" spans="1:5" x14ac:dyDescent="0.25">
      <c r="A1394" s="335"/>
      <c r="B1394" s="338"/>
      <c r="C1394" s="339"/>
      <c r="D1394" s="341"/>
      <c r="E1394" s="296" t="s">
        <v>1454</v>
      </c>
    </row>
    <row r="1395" spans="1:5" x14ac:dyDescent="0.25">
      <c r="A1395" s="326" t="s">
        <v>1715</v>
      </c>
      <c r="B1395" s="328" t="s">
        <v>2132</v>
      </c>
      <c r="C1395" s="329"/>
      <c r="D1395" s="332" t="s">
        <v>61</v>
      </c>
      <c r="E1395" s="297" t="s">
        <v>1453</v>
      </c>
    </row>
    <row r="1396" spans="1:5" x14ac:dyDescent="0.25">
      <c r="A1396" s="327"/>
      <c r="B1396" s="330"/>
      <c r="C1396" s="331"/>
      <c r="D1396" s="333"/>
      <c r="E1396" s="298" t="s">
        <v>1454</v>
      </c>
    </row>
    <row r="1397" spans="1:5" x14ac:dyDescent="0.25">
      <c r="A1397" s="334" t="s">
        <v>2135</v>
      </c>
      <c r="B1397" s="336" t="s">
        <v>2132</v>
      </c>
      <c r="C1397" s="337"/>
      <c r="D1397" s="340" t="s">
        <v>61</v>
      </c>
      <c r="E1397" s="295" t="s">
        <v>1453</v>
      </c>
    </row>
    <row r="1398" spans="1:5" x14ac:dyDescent="0.25">
      <c r="A1398" s="335"/>
      <c r="B1398" s="338"/>
      <c r="C1398" s="339"/>
      <c r="D1398" s="341"/>
      <c r="E1398" s="296" t="s">
        <v>1454</v>
      </c>
    </row>
    <row r="1399" spans="1:5" x14ac:dyDescent="0.25">
      <c r="A1399" s="326" t="s">
        <v>2136</v>
      </c>
      <c r="B1399" s="328" t="s">
        <v>2132</v>
      </c>
      <c r="C1399" s="329"/>
      <c r="D1399" s="332" t="s">
        <v>61</v>
      </c>
      <c r="E1399" s="297" t="s">
        <v>1453</v>
      </c>
    </row>
    <row r="1400" spans="1:5" x14ac:dyDescent="0.25">
      <c r="A1400" s="327"/>
      <c r="B1400" s="330"/>
      <c r="C1400" s="331"/>
      <c r="D1400" s="333"/>
      <c r="E1400" s="298" t="s">
        <v>1454</v>
      </c>
    </row>
    <row r="1401" spans="1:5" x14ac:dyDescent="0.25">
      <c r="A1401" s="334" t="s">
        <v>2137</v>
      </c>
      <c r="B1401" s="336" t="s">
        <v>2132</v>
      </c>
      <c r="C1401" s="337"/>
      <c r="D1401" s="340" t="s">
        <v>61</v>
      </c>
      <c r="E1401" s="295" t="s">
        <v>1453</v>
      </c>
    </row>
    <row r="1402" spans="1:5" x14ac:dyDescent="0.25">
      <c r="A1402" s="335"/>
      <c r="B1402" s="338"/>
      <c r="C1402" s="339"/>
      <c r="D1402" s="341"/>
      <c r="E1402" s="296" t="s">
        <v>1454</v>
      </c>
    </row>
    <row r="1403" spans="1:5" x14ac:dyDescent="0.25">
      <c r="A1403" s="326" t="s">
        <v>2138</v>
      </c>
      <c r="B1403" s="328" t="s">
        <v>2132</v>
      </c>
      <c r="C1403" s="329"/>
      <c r="D1403" s="332" t="s">
        <v>61</v>
      </c>
      <c r="E1403" s="297" t="s">
        <v>1453</v>
      </c>
    </row>
    <row r="1404" spans="1:5" x14ac:dyDescent="0.25">
      <c r="A1404" s="327"/>
      <c r="B1404" s="330"/>
      <c r="C1404" s="331"/>
      <c r="D1404" s="333"/>
      <c r="E1404" s="298" t="s">
        <v>1454</v>
      </c>
    </row>
    <row r="1405" spans="1:5" x14ac:dyDescent="0.25">
      <c r="A1405" s="334" t="s">
        <v>2139</v>
      </c>
      <c r="B1405" s="336" t="s">
        <v>2132</v>
      </c>
      <c r="C1405" s="337"/>
      <c r="D1405" s="340" t="s">
        <v>61</v>
      </c>
      <c r="E1405" s="295" t="s">
        <v>1453</v>
      </c>
    </row>
    <row r="1406" spans="1:5" x14ac:dyDescent="0.25">
      <c r="A1406" s="335"/>
      <c r="B1406" s="338"/>
      <c r="C1406" s="339"/>
      <c r="D1406" s="341"/>
      <c r="E1406" s="296" t="s">
        <v>1454</v>
      </c>
    </row>
    <row r="1407" spans="1:5" x14ac:dyDescent="0.25">
      <c r="A1407" s="326" t="s">
        <v>2140</v>
      </c>
      <c r="B1407" s="328" t="s">
        <v>2132</v>
      </c>
      <c r="C1407" s="329"/>
      <c r="D1407" s="332" t="s">
        <v>61</v>
      </c>
      <c r="E1407" s="297" t="s">
        <v>1453</v>
      </c>
    </row>
    <row r="1408" spans="1:5" x14ac:dyDescent="0.25">
      <c r="A1408" s="327"/>
      <c r="B1408" s="330"/>
      <c r="C1408" s="331"/>
      <c r="D1408" s="333"/>
      <c r="E1408" s="298" t="s">
        <v>1454</v>
      </c>
    </row>
    <row r="1409" spans="1:5" x14ac:dyDescent="0.25">
      <c r="A1409" s="334" t="s">
        <v>2141</v>
      </c>
      <c r="B1409" s="336" t="s">
        <v>2132</v>
      </c>
      <c r="C1409" s="337"/>
      <c r="D1409" s="340" t="s">
        <v>61</v>
      </c>
      <c r="E1409" s="295" t="s">
        <v>1453</v>
      </c>
    </row>
    <row r="1410" spans="1:5" x14ac:dyDescent="0.25">
      <c r="A1410" s="335"/>
      <c r="B1410" s="338"/>
      <c r="C1410" s="339"/>
      <c r="D1410" s="341"/>
      <c r="E1410" s="296" t="s">
        <v>1454</v>
      </c>
    </row>
    <row r="1411" spans="1:5" x14ac:dyDescent="0.25">
      <c r="A1411" s="326" t="s">
        <v>2142</v>
      </c>
      <c r="B1411" s="328" t="s">
        <v>2132</v>
      </c>
      <c r="C1411" s="329"/>
      <c r="D1411" s="332" t="s">
        <v>61</v>
      </c>
      <c r="E1411" s="297" t="s">
        <v>1453</v>
      </c>
    </row>
    <row r="1412" spans="1:5" x14ac:dyDescent="0.25">
      <c r="A1412" s="327"/>
      <c r="B1412" s="330"/>
      <c r="C1412" s="331"/>
      <c r="D1412" s="333"/>
      <c r="E1412" s="298" t="s">
        <v>1454</v>
      </c>
    </row>
    <row r="1413" spans="1:5" x14ac:dyDescent="0.25">
      <c r="A1413" s="334" t="s">
        <v>2143</v>
      </c>
      <c r="B1413" s="336" t="s">
        <v>2132</v>
      </c>
      <c r="C1413" s="337"/>
      <c r="D1413" s="340" t="s">
        <v>61</v>
      </c>
      <c r="E1413" s="295" t="s">
        <v>1453</v>
      </c>
    </row>
    <row r="1414" spans="1:5" x14ac:dyDescent="0.25">
      <c r="A1414" s="335"/>
      <c r="B1414" s="338"/>
      <c r="C1414" s="339"/>
      <c r="D1414" s="341"/>
      <c r="E1414" s="296" t="s">
        <v>1454</v>
      </c>
    </row>
    <row r="1415" spans="1:5" x14ac:dyDescent="0.25">
      <c r="A1415" s="326" t="s">
        <v>2144</v>
      </c>
      <c r="B1415" s="328" t="s">
        <v>2132</v>
      </c>
      <c r="C1415" s="329"/>
      <c r="D1415" s="332" t="s">
        <v>61</v>
      </c>
      <c r="E1415" s="297" t="s">
        <v>1453</v>
      </c>
    </row>
    <row r="1416" spans="1:5" x14ac:dyDescent="0.25">
      <c r="A1416" s="327"/>
      <c r="B1416" s="330"/>
      <c r="C1416" s="331"/>
      <c r="D1416" s="333"/>
      <c r="E1416" s="298" t="s">
        <v>1454</v>
      </c>
    </row>
    <row r="1417" spans="1:5" x14ac:dyDescent="0.25">
      <c r="A1417" s="334" t="s">
        <v>2145</v>
      </c>
      <c r="B1417" s="336" t="s">
        <v>2132</v>
      </c>
      <c r="C1417" s="337"/>
      <c r="D1417" s="340" t="s">
        <v>61</v>
      </c>
      <c r="E1417" s="295" t="s">
        <v>1453</v>
      </c>
    </row>
    <row r="1418" spans="1:5" x14ac:dyDescent="0.25">
      <c r="A1418" s="335"/>
      <c r="B1418" s="338"/>
      <c r="C1418" s="339"/>
      <c r="D1418" s="341"/>
      <c r="E1418" s="296" t="s">
        <v>1454</v>
      </c>
    </row>
    <row r="1419" spans="1:5" x14ac:dyDescent="0.25">
      <c r="A1419" s="326" t="s">
        <v>2146</v>
      </c>
      <c r="B1419" s="328" t="s">
        <v>2132</v>
      </c>
      <c r="C1419" s="329"/>
      <c r="D1419" s="332" t="s">
        <v>61</v>
      </c>
      <c r="E1419" s="297" t="s">
        <v>1453</v>
      </c>
    </row>
    <row r="1420" spans="1:5" x14ac:dyDescent="0.25">
      <c r="A1420" s="327"/>
      <c r="B1420" s="330"/>
      <c r="C1420" s="331"/>
      <c r="D1420" s="333"/>
      <c r="E1420" s="298" t="s">
        <v>1454</v>
      </c>
    </row>
    <row r="1421" spans="1:5" x14ac:dyDescent="0.25">
      <c r="A1421" s="334" t="s">
        <v>2147</v>
      </c>
      <c r="B1421" s="336" t="s">
        <v>2132</v>
      </c>
      <c r="C1421" s="337"/>
      <c r="D1421" s="340" t="s">
        <v>61</v>
      </c>
      <c r="E1421" s="295" t="s">
        <v>1453</v>
      </c>
    </row>
    <row r="1422" spans="1:5" x14ac:dyDescent="0.25">
      <c r="A1422" s="335"/>
      <c r="B1422" s="338"/>
      <c r="C1422" s="339"/>
      <c r="D1422" s="341"/>
      <c r="E1422" s="296" t="s">
        <v>1454</v>
      </c>
    </row>
    <row r="1423" spans="1:5" x14ac:dyDescent="0.25">
      <c r="A1423" s="326" t="s">
        <v>2148</v>
      </c>
      <c r="B1423" s="328" t="s">
        <v>2132</v>
      </c>
      <c r="C1423" s="329"/>
      <c r="D1423" s="332" t="s">
        <v>61</v>
      </c>
      <c r="E1423" s="297" t="s">
        <v>1453</v>
      </c>
    </row>
    <row r="1424" spans="1:5" x14ac:dyDescent="0.25">
      <c r="A1424" s="327"/>
      <c r="B1424" s="330"/>
      <c r="C1424" s="331"/>
      <c r="D1424" s="333"/>
      <c r="E1424" s="298" t="s">
        <v>1454</v>
      </c>
    </row>
    <row r="1425" spans="1:5" x14ac:dyDescent="0.25">
      <c r="A1425" s="334" t="s">
        <v>2149</v>
      </c>
      <c r="B1425" s="336" t="s">
        <v>2132</v>
      </c>
      <c r="C1425" s="337"/>
      <c r="D1425" s="340" t="s">
        <v>61</v>
      </c>
      <c r="E1425" s="295" t="s">
        <v>1453</v>
      </c>
    </row>
    <row r="1426" spans="1:5" x14ac:dyDescent="0.25">
      <c r="A1426" s="335"/>
      <c r="B1426" s="338"/>
      <c r="C1426" s="339"/>
      <c r="D1426" s="341"/>
      <c r="E1426" s="296" t="s">
        <v>1454</v>
      </c>
    </row>
    <row r="1427" spans="1:5" x14ac:dyDescent="0.25">
      <c r="A1427" s="326" t="s">
        <v>2150</v>
      </c>
      <c r="B1427" s="328" t="s">
        <v>2151</v>
      </c>
      <c r="C1427" s="329"/>
      <c r="D1427" s="332" t="s">
        <v>61</v>
      </c>
      <c r="E1427" s="297" t="s">
        <v>1453</v>
      </c>
    </row>
    <row r="1428" spans="1:5" x14ac:dyDescent="0.25">
      <c r="A1428" s="327"/>
      <c r="B1428" s="330"/>
      <c r="C1428" s="331"/>
      <c r="D1428" s="333"/>
      <c r="E1428" s="298" t="s">
        <v>1454</v>
      </c>
    </row>
    <row r="1429" spans="1:5" x14ac:dyDescent="0.25">
      <c r="A1429" s="334" t="s">
        <v>2152</v>
      </c>
      <c r="B1429" s="336" t="s">
        <v>2151</v>
      </c>
      <c r="C1429" s="337"/>
      <c r="D1429" s="340" t="s">
        <v>61</v>
      </c>
      <c r="E1429" s="295" t="s">
        <v>1453</v>
      </c>
    </row>
    <row r="1430" spans="1:5" x14ac:dyDescent="0.25">
      <c r="A1430" s="335"/>
      <c r="B1430" s="338"/>
      <c r="C1430" s="339"/>
      <c r="D1430" s="341"/>
      <c r="E1430" s="296" t="s">
        <v>1454</v>
      </c>
    </row>
    <row r="1431" spans="1:5" x14ac:dyDescent="0.25">
      <c r="A1431" s="326" t="s">
        <v>2153</v>
      </c>
      <c r="B1431" s="328" t="s">
        <v>2151</v>
      </c>
      <c r="C1431" s="329"/>
      <c r="D1431" s="332" t="s">
        <v>61</v>
      </c>
      <c r="E1431" s="297" t="s">
        <v>1453</v>
      </c>
    </row>
    <row r="1432" spans="1:5" x14ac:dyDescent="0.25">
      <c r="A1432" s="327"/>
      <c r="B1432" s="330"/>
      <c r="C1432" s="331"/>
      <c r="D1432" s="333"/>
      <c r="E1432" s="298" t="s">
        <v>1454</v>
      </c>
    </row>
    <row r="1433" spans="1:5" x14ac:dyDescent="0.25">
      <c r="A1433" s="334" t="s">
        <v>2154</v>
      </c>
      <c r="B1433" s="336" t="s">
        <v>2151</v>
      </c>
      <c r="C1433" s="337"/>
      <c r="D1433" s="340" t="s">
        <v>61</v>
      </c>
      <c r="E1433" s="295" t="s">
        <v>1453</v>
      </c>
    </row>
    <row r="1434" spans="1:5" x14ac:dyDescent="0.25">
      <c r="A1434" s="335"/>
      <c r="B1434" s="338"/>
      <c r="C1434" s="339"/>
      <c r="D1434" s="341"/>
      <c r="E1434" s="296" t="s">
        <v>1454</v>
      </c>
    </row>
    <row r="1435" spans="1:5" x14ac:dyDescent="0.25">
      <c r="A1435" s="326" t="s">
        <v>2155</v>
      </c>
      <c r="B1435" s="328" t="s">
        <v>2151</v>
      </c>
      <c r="C1435" s="329"/>
      <c r="D1435" s="332" t="s">
        <v>61</v>
      </c>
      <c r="E1435" s="297" t="s">
        <v>1453</v>
      </c>
    </row>
    <row r="1436" spans="1:5" x14ac:dyDescent="0.25">
      <c r="A1436" s="327"/>
      <c r="B1436" s="330"/>
      <c r="C1436" s="331"/>
      <c r="D1436" s="333"/>
      <c r="E1436" s="298" t="s">
        <v>1454</v>
      </c>
    </row>
    <row r="1437" spans="1:5" x14ac:dyDescent="0.25">
      <c r="A1437" s="334" t="s">
        <v>2156</v>
      </c>
      <c r="B1437" s="336" t="s">
        <v>2151</v>
      </c>
      <c r="C1437" s="337"/>
      <c r="D1437" s="340" t="s">
        <v>61</v>
      </c>
      <c r="E1437" s="295" t="s">
        <v>1453</v>
      </c>
    </row>
    <row r="1438" spans="1:5" x14ac:dyDescent="0.25">
      <c r="A1438" s="335"/>
      <c r="B1438" s="338"/>
      <c r="C1438" s="339"/>
      <c r="D1438" s="341"/>
      <c r="E1438" s="296" t="s">
        <v>1454</v>
      </c>
    </row>
    <row r="1439" spans="1:5" x14ac:dyDescent="0.25">
      <c r="A1439" s="326" t="s">
        <v>1970</v>
      </c>
      <c r="B1439" s="328" t="s">
        <v>2151</v>
      </c>
      <c r="C1439" s="329"/>
      <c r="D1439" s="332" t="s">
        <v>61</v>
      </c>
      <c r="E1439" s="297" t="s">
        <v>1453</v>
      </c>
    </row>
    <row r="1440" spans="1:5" x14ac:dyDescent="0.25">
      <c r="A1440" s="327"/>
      <c r="B1440" s="330"/>
      <c r="C1440" s="331"/>
      <c r="D1440" s="333"/>
      <c r="E1440" s="298" t="s">
        <v>1454</v>
      </c>
    </row>
    <row r="1441" spans="1:5" x14ac:dyDescent="0.25">
      <c r="A1441" s="334" t="s">
        <v>2157</v>
      </c>
      <c r="B1441" s="336" t="s">
        <v>2151</v>
      </c>
      <c r="C1441" s="337"/>
      <c r="D1441" s="340" t="s">
        <v>61</v>
      </c>
      <c r="E1441" s="295" t="s">
        <v>1453</v>
      </c>
    </row>
    <row r="1442" spans="1:5" x14ac:dyDescent="0.25">
      <c r="A1442" s="335"/>
      <c r="B1442" s="338"/>
      <c r="C1442" s="339"/>
      <c r="D1442" s="341"/>
      <c r="E1442" s="296" t="s">
        <v>1454</v>
      </c>
    </row>
    <row r="1443" spans="1:5" x14ac:dyDescent="0.25">
      <c r="A1443" s="326" t="s">
        <v>2158</v>
      </c>
      <c r="B1443" s="328" t="s">
        <v>2151</v>
      </c>
      <c r="C1443" s="329"/>
      <c r="D1443" s="332" t="s">
        <v>61</v>
      </c>
      <c r="E1443" s="297" t="s">
        <v>1453</v>
      </c>
    </row>
    <row r="1444" spans="1:5" x14ac:dyDescent="0.25">
      <c r="A1444" s="327"/>
      <c r="B1444" s="330"/>
      <c r="C1444" s="331"/>
      <c r="D1444" s="333"/>
      <c r="E1444" s="298" t="s">
        <v>1454</v>
      </c>
    </row>
    <row r="1445" spans="1:5" x14ac:dyDescent="0.25">
      <c r="A1445" s="334" t="s">
        <v>2159</v>
      </c>
      <c r="B1445" s="336" t="s">
        <v>2151</v>
      </c>
      <c r="C1445" s="337"/>
      <c r="D1445" s="340" t="s">
        <v>61</v>
      </c>
      <c r="E1445" s="295" t="s">
        <v>1453</v>
      </c>
    </row>
    <row r="1446" spans="1:5" x14ac:dyDescent="0.25">
      <c r="A1446" s="335"/>
      <c r="B1446" s="338"/>
      <c r="C1446" s="339"/>
      <c r="D1446" s="341"/>
      <c r="E1446" s="296" t="s">
        <v>1454</v>
      </c>
    </row>
    <row r="1447" spans="1:5" x14ac:dyDescent="0.25">
      <c r="A1447" s="326" t="s">
        <v>2160</v>
      </c>
      <c r="B1447" s="328" t="s">
        <v>2151</v>
      </c>
      <c r="C1447" s="329"/>
      <c r="D1447" s="332" t="s">
        <v>61</v>
      </c>
      <c r="E1447" s="297" t="s">
        <v>1453</v>
      </c>
    </row>
    <row r="1448" spans="1:5" x14ac:dyDescent="0.25">
      <c r="A1448" s="327"/>
      <c r="B1448" s="330"/>
      <c r="C1448" s="331"/>
      <c r="D1448" s="333"/>
      <c r="E1448" s="298" t="s">
        <v>1454</v>
      </c>
    </row>
    <row r="1449" spans="1:5" x14ac:dyDescent="0.25">
      <c r="A1449" s="334" t="s">
        <v>2161</v>
      </c>
      <c r="B1449" s="336" t="s">
        <v>2162</v>
      </c>
      <c r="C1449" s="337"/>
      <c r="D1449" s="340" t="s">
        <v>61</v>
      </c>
      <c r="E1449" s="295" t="s">
        <v>1453</v>
      </c>
    </row>
    <row r="1450" spans="1:5" x14ac:dyDescent="0.25">
      <c r="A1450" s="335"/>
      <c r="B1450" s="338"/>
      <c r="C1450" s="339"/>
      <c r="D1450" s="341"/>
      <c r="E1450" s="296" t="s">
        <v>1454</v>
      </c>
    </row>
    <row r="1451" spans="1:5" x14ac:dyDescent="0.25">
      <c r="A1451" s="326" t="s">
        <v>2163</v>
      </c>
      <c r="B1451" s="328" t="s">
        <v>2162</v>
      </c>
      <c r="C1451" s="329"/>
      <c r="D1451" s="332" t="s">
        <v>61</v>
      </c>
      <c r="E1451" s="297" t="s">
        <v>1453</v>
      </c>
    </row>
    <row r="1452" spans="1:5" x14ac:dyDescent="0.25">
      <c r="A1452" s="327"/>
      <c r="B1452" s="330"/>
      <c r="C1452" s="331"/>
      <c r="D1452" s="333"/>
      <c r="E1452" s="298" t="s">
        <v>1454</v>
      </c>
    </row>
    <row r="1453" spans="1:5" x14ac:dyDescent="0.25">
      <c r="A1453" s="334" t="s">
        <v>2164</v>
      </c>
      <c r="B1453" s="336" t="s">
        <v>2162</v>
      </c>
      <c r="C1453" s="337"/>
      <c r="D1453" s="340" t="s">
        <v>61</v>
      </c>
      <c r="E1453" s="295" t="s">
        <v>1453</v>
      </c>
    </row>
    <row r="1454" spans="1:5" x14ac:dyDescent="0.25">
      <c r="A1454" s="335"/>
      <c r="B1454" s="338"/>
      <c r="C1454" s="339"/>
      <c r="D1454" s="341"/>
      <c r="E1454" s="296" t="s">
        <v>1454</v>
      </c>
    </row>
    <row r="1455" spans="1:5" x14ac:dyDescent="0.25">
      <c r="A1455" s="326" t="s">
        <v>2165</v>
      </c>
      <c r="B1455" s="328" t="s">
        <v>2162</v>
      </c>
      <c r="C1455" s="329"/>
      <c r="D1455" s="332" t="s">
        <v>61</v>
      </c>
      <c r="E1455" s="297" t="s">
        <v>1453</v>
      </c>
    </row>
    <row r="1456" spans="1:5" x14ac:dyDescent="0.25">
      <c r="A1456" s="327"/>
      <c r="B1456" s="330"/>
      <c r="C1456" s="331"/>
      <c r="D1456" s="333"/>
      <c r="E1456" s="298" t="s">
        <v>1454</v>
      </c>
    </row>
    <row r="1457" spans="1:5" x14ac:dyDescent="0.25">
      <c r="A1457" s="334" t="s">
        <v>1940</v>
      </c>
      <c r="B1457" s="336" t="s">
        <v>2162</v>
      </c>
      <c r="C1457" s="337"/>
      <c r="D1457" s="340" t="s">
        <v>61</v>
      </c>
      <c r="E1457" s="295" t="s">
        <v>1453</v>
      </c>
    </row>
    <row r="1458" spans="1:5" x14ac:dyDescent="0.25">
      <c r="A1458" s="335"/>
      <c r="B1458" s="338"/>
      <c r="C1458" s="339"/>
      <c r="D1458" s="341"/>
      <c r="E1458" s="296" t="s">
        <v>1454</v>
      </c>
    </row>
    <row r="1459" spans="1:5" x14ac:dyDescent="0.25">
      <c r="A1459" s="326" t="s">
        <v>2166</v>
      </c>
      <c r="B1459" s="328" t="s">
        <v>2162</v>
      </c>
      <c r="C1459" s="329"/>
      <c r="D1459" s="332" t="s">
        <v>61</v>
      </c>
      <c r="E1459" s="297" t="s">
        <v>1453</v>
      </c>
    </row>
    <row r="1460" spans="1:5" x14ac:dyDescent="0.25">
      <c r="A1460" s="327"/>
      <c r="B1460" s="330"/>
      <c r="C1460" s="331"/>
      <c r="D1460" s="333"/>
      <c r="E1460" s="298" t="s">
        <v>1454</v>
      </c>
    </row>
    <row r="1461" spans="1:5" x14ac:dyDescent="0.25">
      <c r="A1461" s="334" t="s">
        <v>2167</v>
      </c>
      <c r="B1461" s="336" t="s">
        <v>2162</v>
      </c>
      <c r="C1461" s="337"/>
      <c r="D1461" s="340" t="s">
        <v>61</v>
      </c>
      <c r="E1461" s="295" t="s">
        <v>1453</v>
      </c>
    </row>
    <row r="1462" spans="1:5" x14ac:dyDescent="0.25">
      <c r="A1462" s="335"/>
      <c r="B1462" s="338"/>
      <c r="C1462" s="339"/>
      <c r="D1462" s="341"/>
      <c r="E1462" s="296" t="s">
        <v>1454</v>
      </c>
    </row>
    <row r="1463" spans="1:5" x14ac:dyDescent="0.25">
      <c r="A1463" s="326" t="s">
        <v>2168</v>
      </c>
      <c r="B1463" s="328" t="s">
        <v>2162</v>
      </c>
      <c r="C1463" s="329"/>
      <c r="D1463" s="332" t="s">
        <v>61</v>
      </c>
      <c r="E1463" s="297" t="s">
        <v>1453</v>
      </c>
    </row>
    <row r="1464" spans="1:5" x14ac:dyDescent="0.25">
      <c r="A1464" s="327"/>
      <c r="B1464" s="330"/>
      <c r="C1464" s="331"/>
      <c r="D1464" s="333"/>
      <c r="E1464" s="298" t="s">
        <v>1454</v>
      </c>
    </row>
    <row r="1465" spans="1:5" x14ac:dyDescent="0.25">
      <c r="A1465" s="334" t="s">
        <v>2169</v>
      </c>
      <c r="B1465" s="336" t="s">
        <v>2162</v>
      </c>
      <c r="C1465" s="337"/>
      <c r="D1465" s="340" t="s">
        <v>61</v>
      </c>
      <c r="E1465" s="295" t="s">
        <v>1453</v>
      </c>
    </row>
    <row r="1466" spans="1:5" x14ac:dyDescent="0.25">
      <c r="A1466" s="335"/>
      <c r="B1466" s="338"/>
      <c r="C1466" s="339"/>
      <c r="D1466" s="341"/>
      <c r="E1466" s="296" t="s">
        <v>1454</v>
      </c>
    </row>
    <row r="1467" spans="1:5" x14ac:dyDescent="0.25">
      <c r="A1467" s="326" t="s">
        <v>2170</v>
      </c>
      <c r="B1467" s="328" t="s">
        <v>2162</v>
      </c>
      <c r="C1467" s="329"/>
      <c r="D1467" s="332" t="s">
        <v>61</v>
      </c>
      <c r="E1467" s="297" t="s">
        <v>1453</v>
      </c>
    </row>
    <row r="1468" spans="1:5" x14ac:dyDescent="0.25">
      <c r="A1468" s="327"/>
      <c r="B1468" s="330"/>
      <c r="C1468" s="331"/>
      <c r="D1468" s="333"/>
      <c r="E1468" s="298" t="s">
        <v>1454</v>
      </c>
    </row>
    <row r="1469" spans="1:5" x14ac:dyDescent="0.25">
      <c r="A1469" s="334" t="s">
        <v>2171</v>
      </c>
      <c r="B1469" s="336" t="s">
        <v>2162</v>
      </c>
      <c r="C1469" s="337"/>
      <c r="D1469" s="340" t="s">
        <v>61</v>
      </c>
      <c r="E1469" s="295" t="s">
        <v>1453</v>
      </c>
    </row>
    <row r="1470" spans="1:5" x14ac:dyDescent="0.25">
      <c r="A1470" s="335"/>
      <c r="B1470" s="338"/>
      <c r="C1470" s="339"/>
      <c r="D1470" s="341"/>
      <c r="E1470" s="296" t="s">
        <v>1454</v>
      </c>
    </row>
    <row r="1471" spans="1:5" x14ac:dyDescent="0.25">
      <c r="A1471" s="326" t="s">
        <v>2172</v>
      </c>
      <c r="B1471" s="328" t="s">
        <v>2162</v>
      </c>
      <c r="C1471" s="329"/>
      <c r="D1471" s="332" t="s">
        <v>61</v>
      </c>
      <c r="E1471" s="297" t="s">
        <v>1453</v>
      </c>
    </row>
    <row r="1472" spans="1:5" x14ac:dyDescent="0.25">
      <c r="A1472" s="327"/>
      <c r="B1472" s="330"/>
      <c r="C1472" s="331"/>
      <c r="D1472" s="333"/>
      <c r="E1472" s="298" t="s">
        <v>1454</v>
      </c>
    </row>
    <row r="1473" spans="1:5" x14ac:dyDescent="0.25">
      <c r="A1473" s="334" t="s">
        <v>2173</v>
      </c>
      <c r="B1473" s="336" t="s">
        <v>2162</v>
      </c>
      <c r="C1473" s="337"/>
      <c r="D1473" s="340" t="s">
        <v>61</v>
      </c>
      <c r="E1473" s="295" t="s">
        <v>1453</v>
      </c>
    </row>
    <row r="1474" spans="1:5" x14ac:dyDescent="0.25">
      <c r="A1474" s="335"/>
      <c r="B1474" s="338"/>
      <c r="C1474" s="339"/>
      <c r="D1474" s="341"/>
      <c r="E1474" s="296" t="s">
        <v>1454</v>
      </c>
    </row>
    <row r="1475" spans="1:5" x14ac:dyDescent="0.25">
      <c r="A1475" s="326" t="s">
        <v>2174</v>
      </c>
      <c r="B1475" s="328" t="s">
        <v>2162</v>
      </c>
      <c r="C1475" s="329"/>
      <c r="D1475" s="332" t="s">
        <v>61</v>
      </c>
      <c r="E1475" s="297" t="s">
        <v>1453</v>
      </c>
    </row>
    <row r="1476" spans="1:5" x14ac:dyDescent="0.25">
      <c r="A1476" s="327"/>
      <c r="B1476" s="330"/>
      <c r="C1476" s="331"/>
      <c r="D1476" s="333"/>
      <c r="E1476" s="298" t="s">
        <v>1454</v>
      </c>
    </row>
    <row r="1477" spans="1:5" x14ac:dyDescent="0.25">
      <c r="A1477" s="334" t="s">
        <v>2175</v>
      </c>
      <c r="B1477" s="336" t="s">
        <v>2176</v>
      </c>
      <c r="C1477" s="337"/>
      <c r="D1477" s="340" t="s">
        <v>61</v>
      </c>
      <c r="E1477" s="295" t="s">
        <v>1453</v>
      </c>
    </row>
    <row r="1478" spans="1:5" x14ac:dyDescent="0.25">
      <c r="A1478" s="335"/>
      <c r="B1478" s="338"/>
      <c r="C1478" s="339"/>
      <c r="D1478" s="341"/>
      <c r="E1478" s="296" t="s">
        <v>1454</v>
      </c>
    </row>
    <row r="1479" spans="1:5" x14ac:dyDescent="0.25">
      <c r="A1479" s="326" t="s">
        <v>2177</v>
      </c>
      <c r="B1479" s="328" t="s">
        <v>2176</v>
      </c>
      <c r="C1479" s="329"/>
      <c r="D1479" s="332" t="s">
        <v>61</v>
      </c>
      <c r="E1479" s="297" t="s">
        <v>1453</v>
      </c>
    </row>
    <row r="1480" spans="1:5" x14ac:dyDescent="0.25">
      <c r="A1480" s="327"/>
      <c r="B1480" s="330"/>
      <c r="C1480" s="331"/>
      <c r="D1480" s="333"/>
      <c r="E1480" s="298" t="s">
        <v>1454</v>
      </c>
    </row>
    <row r="1481" spans="1:5" x14ac:dyDescent="0.25">
      <c r="A1481" s="334" t="s">
        <v>2178</v>
      </c>
      <c r="B1481" s="336" t="s">
        <v>2176</v>
      </c>
      <c r="C1481" s="337"/>
      <c r="D1481" s="340" t="s">
        <v>61</v>
      </c>
      <c r="E1481" s="295" t="s">
        <v>1453</v>
      </c>
    </row>
    <row r="1482" spans="1:5" x14ac:dyDescent="0.25">
      <c r="A1482" s="335"/>
      <c r="B1482" s="338"/>
      <c r="C1482" s="339"/>
      <c r="D1482" s="341"/>
      <c r="E1482" s="296" t="s">
        <v>1454</v>
      </c>
    </row>
    <row r="1483" spans="1:5" x14ac:dyDescent="0.25">
      <c r="A1483" s="326" t="s">
        <v>2179</v>
      </c>
      <c r="B1483" s="328" t="s">
        <v>2176</v>
      </c>
      <c r="C1483" s="329"/>
      <c r="D1483" s="332" t="s">
        <v>61</v>
      </c>
      <c r="E1483" s="297" t="s">
        <v>1453</v>
      </c>
    </row>
    <row r="1484" spans="1:5" x14ac:dyDescent="0.25">
      <c r="A1484" s="327"/>
      <c r="B1484" s="330"/>
      <c r="C1484" s="331"/>
      <c r="D1484" s="333"/>
      <c r="E1484" s="298" t="s">
        <v>1454</v>
      </c>
    </row>
    <row r="1485" spans="1:5" x14ac:dyDescent="0.25">
      <c r="A1485" s="334" t="s">
        <v>2152</v>
      </c>
      <c r="B1485" s="336" t="s">
        <v>2176</v>
      </c>
      <c r="C1485" s="337"/>
      <c r="D1485" s="340" t="s">
        <v>61</v>
      </c>
      <c r="E1485" s="295" t="s">
        <v>1453</v>
      </c>
    </row>
    <row r="1486" spans="1:5" x14ac:dyDescent="0.25">
      <c r="A1486" s="335"/>
      <c r="B1486" s="338"/>
      <c r="C1486" s="339"/>
      <c r="D1486" s="341"/>
      <c r="E1486" s="296" t="s">
        <v>1454</v>
      </c>
    </row>
    <row r="1487" spans="1:5" x14ac:dyDescent="0.25">
      <c r="A1487" s="326" t="s">
        <v>2180</v>
      </c>
      <c r="B1487" s="328" t="s">
        <v>2176</v>
      </c>
      <c r="C1487" s="329"/>
      <c r="D1487" s="332" t="s">
        <v>61</v>
      </c>
      <c r="E1487" s="297" t="s">
        <v>1453</v>
      </c>
    </row>
    <row r="1488" spans="1:5" x14ac:dyDescent="0.25">
      <c r="A1488" s="327"/>
      <c r="B1488" s="330"/>
      <c r="C1488" s="331"/>
      <c r="D1488" s="333"/>
      <c r="E1488" s="298" t="s">
        <v>1454</v>
      </c>
    </row>
    <row r="1489" spans="1:5" x14ac:dyDescent="0.25">
      <c r="A1489" s="334" t="s">
        <v>2135</v>
      </c>
      <c r="B1489" s="336" t="s">
        <v>2176</v>
      </c>
      <c r="C1489" s="337"/>
      <c r="D1489" s="340" t="s">
        <v>61</v>
      </c>
      <c r="E1489" s="295" t="s">
        <v>1453</v>
      </c>
    </row>
    <row r="1490" spans="1:5" x14ac:dyDescent="0.25">
      <c r="A1490" s="335"/>
      <c r="B1490" s="338"/>
      <c r="C1490" s="339"/>
      <c r="D1490" s="341"/>
      <c r="E1490" s="296" t="s">
        <v>1454</v>
      </c>
    </row>
    <row r="1491" spans="1:5" x14ac:dyDescent="0.25">
      <c r="A1491" s="326" t="s">
        <v>2181</v>
      </c>
      <c r="B1491" s="328" t="s">
        <v>2176</v>
      </c>
      <c r="C1491" s="329"/>
      <c r="D1491" s="332" t="s">
        <v>61</v>
      </c>
      <c r="E1491" s="297" t="s">
        <v>1453</v>
      </c>
    </row>
    <row r="1492" spans="1:5" x14ac:dyDescent="0.25">
      <c r="A1492" s="327"/>
      <c r="B1492" s="330"/>
      <c r="C1492" s="331"/>
      <c r="D1492" s="333"/>
      <c r="E1492" s="298" t="s">
        <v>1454</v>
      </c>
    </row>
    <row r="1493" spans="1:5" x14ac:dyDescent="0.25">
      <c r="A1493" s="334" t="s">
        <v>2182</v>
      </c>
      <c r="B1493" s="336" t="s">
        <v>2176</v>
      </c>
      <c r="C1493" s="337"/>
      <c r="D1493" s="340" t="s">
        <v>61</v>
      </c>
      <c r="E1493" s="295" t="s">
        <v>1453</v>
      </c>
    </row>
    <row r="1494" spans="1:5" x14ac:dyDescent="0.25">
      <c r="A1494" s="335"/>
      <c r="B1494" s="338"/>
      <c r="C1494" s="339"/>
      <c r="D1494" s="341"/>
      <c r="E1494" s="296" t="s">
        <v>1454</v>
      </c>
    </row>
    <row r="1495" spans="1:5" x14ac:dyDescent="0.25">
      <c r="A1495" s="326" t="s">
        <v>2183</v>
      </c>
      <c r="B1495" s="328" t="s">
        <v>2176</v>
      </c>
      <c r="C1495" s="329"/>
      <c r="D1495" s="332" t="s">
        <v>61</v>
      </c>
      <c r="E1495" s="297" t="s">
        <v>1453</v>
      </c>
    </row>
    <row r="1496" spans="1:5" x14ac:dyDescent="0.25">
      <c r="A1496" s="327"/>
      <c r="B1496" s="330"/>
      <c r="C1496" s="331"/>
      <c r="D1496" s="333"/>
      <c r="E1496" s="298" t="s">
        <v>1454</v>
      </c>
    </row>
    <row r="1497" spans="1:5" x14ac:dyDescent="0.25">
      <c r="A1497" s="334" t="s">
        <v>2184</v>
      </c>
      <c r="B1497" s="336" t="s">
        <v>2176</v>
      </c>
      <c r="C1497" s="337"/>
      <c r="D1497" s="340" t="s">
        <v>61</v>
      </c>
      <c r="E1497" s="295" t="s">
        <v>1453</v>
      </c>
    </row>
    <row r="1498" spans="1:5" x14ac:dyDescent="0.25">
      <c r="A1498" s="335"/>
      <c r="B1498" s="338"/>
      <c r="C1498" s="339"/>
      <c r="D1498" s="341"/>
      <c r="E1498" s="296" t="s">
        <v>1454</v>
      </c>
    </row>
    <row r="1499" spans="1:5" x14ac:dyDescent="0.25">
      <c r="A1499" s="326" t="s">
        <v>2185</v>
      </c>
      <c r="B1499" s="328" t="s">
        <v>2176</v>
      </c>
      <c r="C1499" s="329"/>
      <c r="D1499" s="332" t="s">
        <v>61</v>
      </c>
      <c r="E1499" s="297" t="s">
        <v>1453</v>
      </c>
    </row>
    <row r="1500" spans="1:5" x14ac:dyDescent="0.25">
      <c r="A1500" s="327"/>
      <c r="B1500" s="330"/>
      <c r="C1500" s="331"/>
      <c r="D1500" s="333"/>
      <c r="E1500" s="298" t="s">
        <v>1454</v>
      </c>
    </row>
    <row r="1501" spans="1:5" x14ac:dyDescent="0.25">
      <c r="A1501" s="334" t="s">
        <v>2186</v>
      </c>
      <c r="B1501" s="336" t="s">
        <v>2176</v>
      </c>
      <c r="C1501" s="337"/>
      <c r="D1501" s="340" t="s">
        <v>61</v>
      </c>
      <c r="E1501" s="295" t="s">
        <v>1453</v>
      </c>
    </row>
    <row r="1502" spans="1:5" x14ac:dyDescent="0.25">
      <c r="A1502" s="335"/>
      <c r="B1502" s="338"/>
      <c r="C1502" s="339"/>
      <c r="D1502" s="341"/>
      <c r="E1502" s="296" t="s">
        <v>1454</v>
      </c>
    </row>
    <row r="1503" spans="1:5" x14ac:dyDescent="0.25">
      <c r="A1503" s="326" t="s">
        <v>2187</v>
      </c>
      <c r="B1503" s="328" t="s">
        <v>2176</v>
      </c>
      <c r="C1503" s="329"/>
      <c r="D1503" s="332" t="s">
        <v>61</v>
      </c>
      <c r="E1503" s="297" t="s">
        <v>1453</v>
      </c>
    </row>
    <row r="1504" spans="1:5" x14ac:dyDescent="0.25">
      <c r="A1504" s="327"/>
      <c r="B1504" s="330"/>
      <c r="C1504" s="331"/>
      <c r="D1504" s="333"/>
      <c r="E1504" s="298" t="s">
        <v>1454</v>
      </c>
    </row>
    <row r="1505" spans="1:5" x14ac:dyDescent="0.25">
      <c r="A1505" s="334" t="s">
        <v>1979</v>
      </c>
      <c r="B1505" s="336" t="s">
        <v>2176</v>
      </c>
      <c r="C1505" s="337"/>
      <c r="D1505" s="340" t="s">
        <v>61</v>
      </c>
      <c r="E1505" s="295" t="s">
        <v>1453</v>
      </c>
    </row>
    <row r="1506" spans="1:5" x14ac:dyDescent="0.25">
      <c r="A1506" s="335"/>
      <c r="B1506" s="338"/>
      <c r="C1506" s="339"/>
      <c r="D1506" s="341"/>
      <c r="E1506" s="296" t="s">
        <v>1454</v>
      </c>
    </row>
    <row r="1507" spans="1:5" x14ac:dyDescent="0.25">
      <c r="A1507" s="326" t="s">
        <v>2188</v>
      </c>
      <c r="B1507" s="328" t="s">
        <v>2176</v>
      </c>
      <c r="C1507" s="329"/>
      <c r="D1507" s="332" t="s">
        <v>61</v>
      </c>
      <c r="E1507" s="297" t="s">
        <v>1453</v>
      </c>
    </row>
    <row r="1508" spans="1:5" x14ac:dyDescent="0.25">
      <c r="A1508" s="327"/>
      <c r="B1508" s="330"/>
      <c r="C1508" s="331"/>
      <c r="D1508" s="333"/>
      <c r="E1508" s="298" t="s">
        <v>1454</v>
      </c>
    </row>
    <row r="1509" spans="1:5" x14ac:dyDescent="0.25">
      <c r="A1509" s="334" t="s">
        <v>2181</v>
      </c>
      <c r="B1509" s="336" t="s">
        <v>2189</v>
      </c>
      <c r="C1509" s="337"/>
      <c r="D1509" s="340" t="s">
        <v>61</v>
      </c>
      <c r="E1509" s="295" t="s">
        <v>1453</v>
      </c>
    </row>
    <row r="1510" spans="1:5" x14ac:dyDescent="0.25">
      <c r="A1510" s="335"/>
      <c r="B1510" s="338"/>
      <c r="C1510" s="339"/>
      <c r="D1510" s="341"/>
      <c r="E1510" s="296" t="s">
        <v>1454</v>
      </c>
    </row>
    <row r="1511" spans="1:5" x14ac:dyDescent="0.25">
      <c r="A1511" s="326" t="s">
        <v>2190</v>
      </c>
      <c r="B1511" s="328" t="s">
        <v>2189</v>
      </c>
      <c r="C1511" s="329"/>
      <c r="D1511" s="332" t="s">
        <v>61</v>
      </c>
      <c r="E1511" s="297" t="s">
        <v>1453</v>
      </c>
    </row>
    <row r="1512" spans="1:5" x14ac:dyDescent="0.25">
      <c r="A1512" s="327"/>
      <c r="B1512" s="330"/>
      <c r="C1512" s="331"/>
      <c r="D1512" s="333"/>
      <c r="E1512" s="298" t="s">
        <v>1454</v>
      </c>
    </row>
    <row r="1513" spans="1:5" x14ac:dyDescent="0.25">
      <c r="A1513" s="334" t="s">
        <v>2191</v>
      </c>
      <c r="B1513" s="336" t="s">
        <v>2189</v>
      </c>
      <c r="C1513" s="337"/>
      <c r="D1513" s="340" t="s">
        <v>61</v>
      </c>
      <c r="E1513" s="295" t="s">
        <v>1453</v>
      </c>
    </row>
    <row r="1514" spans="1:5" x14ac:dyDescent="0.25">
      <c r="A1514" s="335"/>
      <c r="B1514" s="338"/>
      <c r="C1514" s="339"/>
      <c r="D1514" s="341"/>
      <c r="E1514" s="296" t="s">
        <v>1454</v>
      </c>
    </row>
    <row r="1515" spans="1:5" x14ac:dyDescent="0.25">
      <c r="A1515" s="326" t="s">
        <v>2192</v>
      </c>
      <c r="B1515" s="328" t="s">
        <v>2189</v>
      </c>
      <c r="C1515" s="329"/>
      <c r="D1515" s="332" t="s">
        <v>61</v>
      </c>
      <c r="E1515" s="297" t="s">
        <v>1453</v>
      </c>
    </row>
    <row r="1516" spans="1:5" x14ac:dyDescent="0.25">
      <c r="A1516" s="327"/>
      <c r="B1516" s="330"/>
      <c r="C1516" s="331"/>
      <c r="D1516" s="333"/>
      <c r="E1516" s="298" t="s">
        <v>1454</v>
      </c>
    </row>
    <row r="1517" spans="1:5" x14ac:dyDescent="0.25">
      <c r="A1517" s="334" t="s">
        <v>2193</v>
      </c>
      <c r="B1517" s="336" t="s">
        <v>2189</v>
      </c>
      <c r="C1517" s="337"/>
      <c r="D1517" s="340" t="s">
        <v>61</v>
      </c>
      <c r="E1517" s="295" t="s">
        <v>1453</v>
      </c>
    </row>
    <row r="1518" spans="1:5" x14ac:dyDescent="0.25">
      <c r="A1518" s="335"/>
      <c r="B1518" s="338"/>
      <c r="C1518" s="339"/>
      <c r="D1518" s="341"/>
      <c r="E1518" s="296" t="s">
        <v>1454</v>
      </c>
    </row>
    <row r="1519" spans="1:5" x14ac:dyDescent="0.25">
      <c r="A1519" s="326" t="s">
        <v>2194</v>
      </c>
      <c r="B1519" s="328" t="s">
        <v>2189</v>
      </c>
      <c r="C1519" s="329"/>
      <c r="D1519" s="332" t="s">
        <v>61</v>
      </c>
      <c r="E1519" s="297" t="s">
        <v>1453</v>
      </c>
    </row>
    <row r="1520" spans="1:5" x14ac:dyDescent="0.25">
      <c r="A1520" s="327"/>
      <c r="B1520" s="330"/>
      <c r="C1520" s="331"/>
      <c r="D1520" s="333"/>
      <c r="E1520" s="298" t="s">
        <v>1454</v>
      </c>
    </row>
    <row r="1521" spans="1:5" x14ac:dyDescent="0.25">
      <c r="A1521" s="334" t="s">
        <v>2195</v>
      </c>
      <c r="B1521" s="336" t="s">
        <v>2189</v>
      </c>
      <c r="C1521" s="337"/>
      <c r="D1521" s="340" t="s">
        <v>61</v>
      </c>
      <c r="E1521" s="295" t="s">
        <v>1453</v>
      </c>
    </row>
    <row r="1522" spans="1:5" x14ac:dyDescent="0.25">
      <c r="A1522" s="335"/>
      <c r="B1522" s="338"/>
      <c r="C1522" s="339"/>
      <c r="D1522" s="341"/>
      <c r="E1522" s="296" t="s">
        <v>1454</v>
      </c>
    </row>
    <row r="1523" spans="1:5" x14ac:dyDescent="0.25">
      <c r="A1523" s="326" t="s">
        <v>1877</v>
      </c>
      <c r="B1523" s="328" t="s">
        <v>2189</v>
      </c>
      <c r="C1523" s="329"/>
      <c r="D1523" s="332" t="s">
        <v>61</v>
      </c>
      <c r="E1523" s="297" t="s">
        <v>1453</v>
      </c>
    </row>
    <row r="1524" spans="1:5" x14ac:dyDescent="0.25">
      <c r="A1524" s="327"/>
      <c r="B1524" s="330"/>
      <c r="C1524" s="331"/>
      <c r="D1524" s="333"/>
      <c r="E1524" s="298" t="s">
        <v>1454</v>
      </c>
    </row>
    <row r="1525" spans="1:5" x14ac:dyDescent="0.25">
      <c r="A1525" s="334" t="s">
        <v>2196</v>
      </c>
      <c r="B1525" s="336" t="s">
        <v>2189</v>
      </c>
      <c r="C1525" s="337"/>
      <c r="D1525" s="340" t="s">
        <v>61</v>
      </c>
      <c r="E1525" s="295" t="s">
        <v>1453</v>
      </c>
    </row>
    <row r="1526" spans="1:5" x14ac:dyDescent="0.25">
      <c r="A1526" s="335"/>
      <c r="B1526" s="338"/>
      <c r="C1526" s="339"/>
      <c r="D1526" s="341"/>
      <c r="E1526" s="296" t="s">
        <v>1454</v>
      </c>
    </row>
    <row r="1527" spans="1:5" x14ac:dyDescent="0.25">
      <c r="A1527" s="326" t="s">
        <v>2197</v>
      </c>
      <c r="B1527" s="328" t="s">
        <v>2189</v>
      </c>
      <c r="C1527" s="329"/>
      <c r="D1527" s="332" t="s">
        <v>61</v>
      </c>
      <c r="E1527" s="297" t="s">
        <v>1453</v>
      </c>
    </row>
    <row r="1528" spans="1:5" x14ac:dyDescent="0.25">
      <c r="A1528" s="327"/>
      <c r="B1528" s="330"/>
      <c r="C1528" s="331"/>
      <c r="D1528" s="333"/>
      <c r="E1528" s="298" t="s">
        <v>1454</v>
      </c>
    </row>
    <row r="1529" spans="1:5" x14ac:dyDescent="0.25">
      <c r="A1529" s="334" t="s">
        <v>2198</v>
      </c>
      <c r="B1529" s="336" t="s">
        <v>2189</v>
      </c>
      <c r="C1529" s="337"/>
      <c r="D1529" s="340" t="s">
        <v>61</v>
      </c>
      <c r="E1529" s="295" t="s">
        <v>1453</v>
      </c>
    </row>
    <row r="1530" spans="1:5" x14ac:dyDescent="0.25">
      <c r="A1530" s="335"/>
      <c r="B1530" s="338"/>
      <c r="C1530" s="339"/>
      <c r="D1530" s="341"/>
      <c r="E1530" s="296" t="s">
        <v>1454</v>
      </c>
    </row>
    <row r="1531" spans="1:5" x14ac:dyDescent="0.25">
      <c r="A1531" s="326" t="s">
        <v>2199</v>
      </c>
      <c r="B1531" s="328" t="s">
        <v>2200</v>
      </c>
      <c r="C1531" s="329"/>
      <c r="D1531" s="332" t="s">
        <v>61</v>
      </c>
      <c r="E1531" s="297" t="s">
        <v>1453</v>
      </c>
    </row>
    <row r="1532" spans="1:5" x14ac:dyDescent="0.25">
      <c r="A1532" s="327"/>
      <c r="B1532" s="330"/>
      <c r="C1532" s="331"/>
      <c r="D1532" s="333"/>
      <c r="E1532" s="298" t="s">
        <v>1454</v>
      </c>
    </row>
    <row r="1533" spans="1:5" x14ac:dyDescent="0.25">
      <c r="A1533" s="334" t="s">
        <v>2201</v>
      </c>
      <c r="B1533" s="336" t="s">
        <v>2200</v>
      </c>
      <c r="C1533" s="337"/>
      <c r="D1533" s="340" t="s">
        <v>61</v>
      </c>
      <c r="E1533" s="295" t="s">
        <v>1453</v>
      </c>
    </row>
    <row r="1534" spans="1:5" x14ac:dyDescent="0.25">
      <c r="A1534" s="335"/>
      <c r="B1534" s="338"/>
      <c r="C1534" s="339"/>
      <c r="D1534" s="341"/>
      <c r="E1534" s="296" t="s">
        <v>1454</v>
      </c>
    </row>
    <row r="1535" spans="1:5" x14ac:dyDescent="0.25">
      <c r="A1535" s="326" t="s">
        <v>2202</v>
      </c>
      <c r="B1535" s="328" t="s">
        <v>2200</v>
      </c>
      <c r="C1535" s="329"/>
      <c r="D1535" s="332" t="s">
        <v>61</v>
      </c>
      <c r="E1535" s="297" t="s">
        <v>1453</v>
      </c>
    </row>
    <row r="1536" spans="1:5" x14ac:dyDescent="0.25">
      <c r="A1536" s="327"/>
      <c r="B1536" s="330"/>
      <c r="C1536" s="331"/>
      <c r="D1536" s="333"/>
      <c r="E1536" s="298" t="s">
        <v>1454</v>
      </c>
    </row>
    <row r="1537" spans="1:5" x14ac:dyDescent="0.25">
      <c r="A1537" s="334" t="s">
        <v>2203</v>
      </c>
      <c r="B1537" s="336" t="s">
        <v>2200</v>
      </c>
      <c r="C1537" s="337"/>
      <c r="D1537" s="340" t="s">
        <v>61</v>
      </c>
      <c r="E1537" s="295" t="s">
        <v>1453</v>
      </c>
    </row>
    <row r="1538" spans="1:5" x14ac:dyDescent="0.25">
      <c r="A1538" s="335"/>
      <c r="B1538" s="338"/>
      <c r="C1538" s="339"/>
      <c r="D1538" s="341"/>
      <c r="E1538" s="296" t="s">
        <v>1454</v>
      </c>
    </row>
    <row r="1539" spans="1:5" x14ac:dyDescent="0.25">
      <c r="A1539" s="326" t="s">
        <v>2204</v>
      </c>
      <c r="B1539" s="328" t="s">
        <v>2200</v>
      </c>
      <c r="C1539" s="329"/>
      <c r="D1539" s="332" t="s">
        <v>61</v>
      </c>
      <c r="E1539" s="297" t="s">
        <v>1453</v>
      </c>
    </row>
    <row r="1540" spans="1:5" x14ac:dyDescent="0.25">
      <c r="A1540" s="327"/>
      <c r="B1540" s="330"/>
      <c r="C1540" s="331"/>
      <c r="D1540" s="333"/>
      <c r="E1540" s="298" t="s">
        <v>1454</v>
      </c>
    </row>
    <row r="1541" spans="1:5" x14ac:dyDescent="0.25">
      <c r="A1541" s="334" t="s">
        <v>2205</v>
      </c>
      <c r="B1541" s="336" t="s">
        <v>2200</v>
      </c>
      <c r="C1541" s="337"/>
      <c r="D1541" s="340" t="s">
        <v>61</v>
      </c>
      <c r="E1541" s="295" t="s">
        <v>1453</v>
      </c>
    </row>
    <row r="1542" spans="1:5" x14ac:dyDescent="0.25">
      <c r="A1542" s="335"/>
      <c r="B1542" s="338"/>
      <c r="C1542" s="339"/>
      <c r="D1542" s="341"/>
      <c r="E1542" s="296" t="s">
        <v>1454</v>
      </c>
    </row>
    <row r="1543" spans="1:5" x14ac:dyDescent="0.25">
      <c r="A1543" s="326" t="s">
        <v>2206</v>
      </c>
      <c r="B1543" s="328" t="s">
        <v>2200</v>
      </c>
      <c r="C1543" s="329"/>
      <c r="D1543" s="332" t="s">
        <v>61</v>
      </c>
      <c r="E1543" s="297" t="s">
        <v>1453</v>
      </c>
    </row>
    <row r="1544" spans="1:5" x14ac:dyDescent="0.25">
      <c r="A1544" s="327"/>
      <c r="B1544" s="330"/>
      <c r="C1544" s="331"/>
      <c r="D1544" s="333"/>
      <c r="E1544" s="298" t="s">
        <v>1454</v>
      </c>
    </row>
    <row r="1545" spans="1:5" x14ac:dyDescent="0.25">
      <c r="A1545" s="334" t="s">
        <v>2132</v>
      </c>
      <c r="B1545" s="336"/>
      <c r="C1545" s="337"/>
      <c r="D1545" s="340" t="s">
        <v>61</v>
      </c>
      <c r="E1545" s="295" t="s">
        <v>1453</v>
      </c>
    </row>
    <row r="1546" spans="1:5" x14ac:dyDescent="0.25">
      <c r="A1546" s="335"/>
      <c r="B1546" s="338"/>
      <c r="C1546" s="339"/>
      <c r="D1546" s="341"/>
      <c r="E1546" s="296" t="s">
        <v>1454</v>
      </c>
    </row>
    <row r="1547" spans="1:5" x14ac:dyDescent="0.25">
      <c r="A1547" s="326" t="s">
        <v>2151</v>
      </c>
      <c r="B1547" s="328"/>
      <c r="C1547" s="329"/>
      <c r="D1547" s="332" t="s">
        <v>61</v>
      </c>
      <c r="E1547" s="297" t="s">
        <v>1453</v>
      </c>
    </row>
    <row r="1548" spans="1:5" x14ac:dyDescent="0.25">
      <c r="A1548" s="327"/>
      <c r="B1548" s="330"/>
      <c r="C1548" s="331"/>
      <c r="D1548" s="333"/>
      <c r="E1548" s="298" t="s">
        <v>1454</v>
      </c>
    </row>
    <row r="1549" spans="1:5" x14ac:dyDescent="0.25">
      <c r="A1549" s="334" t="s">
        <v>2162</v>
      </c>
      <c r="B1549" s="336"/>
      <c r="C1549" s="337"/>
      <c r="D1549" s="340" t="s">
        <v>61</v>
      </c>
      <c r="E1549" s="295" t="s">
        <v>1453</v>
      </c>
    </row>
    <row r="1550" spans="1:5" x14ac:dyDescent="0.25">
      <c r="A1550" s="335"/>
      <c r="B1550" s="338"/>
      <c r="C1550" s="339"/>
      <c r="D1550" s="341"/>
      <c r="E1550" s="296" t="s">
        <v>1454</v>
      </c>
    </row>
    <row r="1551" spans="1:5" x14ac:dyDescent="0.25">
      <c r="A1551" s="326" t="s">
        <v>2176</v>
      </c>
      <c r="B1551" s="328"/>
      <c r="C1551" s="329"/>
      <c r="D1551" s="332" t="s">
        <v>61</v>
      </c>
      <c r="E1551" s="297" t="s">
        <v>1453</v>
      </c>
    </row>
    <row r="1552" spans="1:5" x14ac:dyDescent="0.25">
      <c r="A1552" s="327"/>
      <c r="B1552" s="330"/>
      <c r="C1552" s="331"/>
      <c r="D1552" s="333"/>
      <c r="E1552" s="298" t="s">
        <v>1454</v>
      </c>
    </row>
    <row r="1553" spans="1:5" x14ac:dyDescent="0.25">
      <c r="A1553" s="334" t="s">
        <v>2189</v>
      </c>
      <c r="B1553" s="336"/>
      <c r="C1553" s="337"/>
      <c r="D1553" s="340" t="s">
        <v>61</v>
      </c>
      <c r="E1553" s="295" t="s">
        <v>1453</v>
      </c>
    </row>
    <row r="1554" spans="1:5" x14ac:dyDescent="0.25">
      <c r="A1554" s="335"/>
      <c r="B1554" s="338"/>
      <c r="C1554" s="339"/>
      <c r="D1554" s="341"/>
      <c r="E1554" s="296" t="s">
        <v>1454</v>
      </c>
    </row>
    <row r="1555" spans="1:5" x14ac:dyDescent="0.25">
      <c r="A1555" s="326" t="s">
        <v>2207</v>
      </c>
      <c r="B1555" s="328" t="s">
        <v>2189</v>
      </c>
      <c r="C1555" s="329"/>
      <c r="D1555" s="332" t="s">
        <v>61</v>
      </c>
      <c r="E1555" s="297" t="s">
        <v>1453</v>
      </c>
    </row>
    <row r="1556" spans="1:5" x14ac:dyDescent="0.25">
      <c r="A1556" s="327"/>
      <c r="B1556" s="330"/>
      <c r="C1556" s="331"/>
      <c r="D1556" s="333"/>
      <c r="E1556" s="298" t="s">
        <v>1454</v>
      </c>
    </row>
    <row r="1557" spans="1:5" x14ac:dyDescent="0.25">
      <c r="A1557" s="334" t="s">
        <v>2181</v>
      </c>
      <c r="B1557" s="336" t="s">
        <v>2132</v>
      </c>
      <c r="C1557" s="337"/>
      <c r="D1557" s="340" t="s">
        <v>61</v>
      </c>
      <c r="E1557" s="295" t="s">
        <v>1453</v>
      </c>
    </row>
    <row r="1558" spans="1:5" x14ac:dyDescent="0.25">
      <c r="A1558" s="335"/>
      <c r="B1558" s="338"/>
      <c r="C1558" s="339"/>
      <c r="D1558" s="341"/>
      <c r="E1558" s="296" t="s">
        <v>1454</v>
      </c>
    </row>
    <row r="1559" spans="1:5" x14ac:dyDescent="0.25">
      <c r="A1559" s="326" t="s">
        <v>2208</v>
      </c>
      <c r="B1559" s="328" t="s">
        <v>2176</v>
      </c>
      <c r="C1559" s="329"/>
      <c r="D1559" s="332" t="s">
        <v>61</v>
      </c>
      <c r="E1559" s="297" t="s">
        <v>1453</v>
      </c>
    </row>
    <row r="1560" spans="1:5" x14ac:dyDescent="0.25">
      <c r="A1560" s="327"/>
      <c r="B1560" s="330"/>
      <c r="C1560" s="331"/>
      <c r="D1560" s="333"/>
      <c r="E1560" s="298" t="s">
        <v>1454</v>
      </c>
    </row>
    <row r="1561" spans="1:5" x14ac:dyDescent="0.25">
      <c r="A1561" s="334" t="s">
        <v>2209</v>
      </c>
      <c r="B1561" s="336" t="s">
        <v>2189</v>
      </c>
      <c r="C1561" s="337"/>
      <c r="D1561" s="340" t="s">
        <v>61</v>
      </c>
      <c r="E1561" s="295" t="s">
        <v>1453</v>
      </c>
    </row>
    <row r="1562" spans="1:5" x14ac:dyDescent="0.25">
      <c r="A1562" s="335"/>
      <c r="B1562" s="338"/>
      <c r="C1562" s="339"/>
      <c r="D1562" s="341"/>
      <c r="E1562" s="296" t="s">
        <v>1454</v>
      </c>
    </row>
    <row r="1563" spans="1:5" x14ac:dyDescent="0.25">
      <c r="A1563" s="326" t="s">
        <v>1836</v>
      </c>
      <c r="B1563" s="328" t="s">
        <v>2151</v>
      </c>
      <c r="C1563" s="329"/>
      <c r="D1563" s="332" t="s">
        <v>61</v>
      </c>
      <c r="E1563" s="297" t="s">
        <v>1453</v>
      </c>
    </row>
    <row r="1564" spans="1:5" x14ac:dyDescent="0.25">
      <c r="A1564" s="327"/>
      <c r="B1564" s="330"/>
      <c r="C1564" s="331"/>
      <c r="D1564" s="333"/>
      <c r="E1564" s="298" t="s">
        <v>1454</v>
      </c>
    </row>
    <row r="1565" spans="1:5" x14ac:dyDescent="0.25">
      <c r="A1565" s="334" t="s">
        <v>2200</v>
      </c>
      <c r="B1565" s="336"/>
      <c r="C1565" s="337"/>
      <c r="D1565" s="340" t="s">
        <v>61</v>
      </c>
      <c r="E1565" s="295" t="s">
        <v>1453</v>
      </c>
    </row>
    <row r="1566" spans="1:5" x14ac:dyDescent="0.25">
      <c r="A1566" s="335"/>
      <c r="B1566" s="338"/>
      <c r="C1566" s="339"/>
      <c r="D1566" s="341"/>
      <c r="E1566" s="296" t="s">
        <v>1454</v>
      </c>
    </row>
    <row r="1567" spans="1:5" x14ac:dyDescent="0.25">
      <c r="A1567" s="293" t="s">
        <v>2210</v>
      </c>
      <c r="B1567" s="315"/>
      <c r="C1567" s="316"/>
      <c r="D1567" s="283" t="s">
        <v>62</v>
      </c>
      <c r="E1567" s="294"/>
    </row>
    <row r="1568" spans="1:5" x14ac:dyDescent="0.25">
      <c r="A1568" s="291" t="s">
        <v>2211</v>
      </c>
      <c r="B1568" s="317"/>
      <c r="C1568" s="318"/>
      <c r="D1568" s="282" t="s">
        <v>62</v>
      </c>
      <c r="E1568" s="292"/>
    </row>
    <row r="1569" spans="1:5" x14ac:dyDescent="0.25">
      <c r="A1569" s="293" t="s">
        <v>2212</v>
      </c>
      <c r="B1569" s="315"/>
      <c r="C1569" s="316"/>
      <c r="D1569" s="283" t="s">
        <v>62</v>
      </c>
      <c r="E1569" s="294"/>
    </row>
    <row r="1570" spans="1:5" x14ac:dyDescent="0.25">
      <c r="A1570" s="291" t="s">
        <v>2213</v>
      </c>
      <c r="B1570" s="317"/>
      <c r="C1570" s="318"/>
      <c r="D1570" s="282" t="s">
        <v>62</v>
      </c>
      <c r="E1570" s="292"/>
    </row>
    <row r="1571" spans="1:5" x14ac:dyDescent="0.25">
      <c r="A1571" s="293" t="s">
        <v>2214</v>
      </c>
      <c r="B1571" s="315"/>
      <c r="C1571" s="316"/>
      <c r="D1571" s="283" t="s">
        <v>62</v>
      </c>
      <c r="E1571" s="294"/>
    </row>
    <row r="1572" spans="1:5" x14ac:dyDescent="0.25">
      <c r="A1572" s="291" t="s">
        <v>2215</v>
      </c>
      <c r="B1572" s="317"/>
      <c r="C1572" s="318"/>
      <c r="D1572" s="282" t="s">
        <v>62</v>
      </c>
      <c r="E1572" s="292"/>
    </row>
    <row r="1573" spans="1:5" x14ac:dyDescent="0.25">
      <c r="A1573" s="293" t="s">
        <v>2216</v>
      </c>
      <c r="B1573" s="315"/>
      <c r="C1573" s="316"/>
      <c r="D1573" s="283" t="s">
        <v>62</v>
      </c>
      <c r="E1573" s="294"/>
    </row>
    <row r="1574" spans="1:5" x14ac:dyDescent="0.25">
      <c r="A1574" s="291" t="s">
        <v>2217</v>
      </c>
      <c r="B1574" s="317"/>
      <c r="C1574" s="318"/>
      <c r="D1574" s="282" t="s">
        <v>62</v>
      </c>
      <c r="E1574" s="292"/>
    </row>
    <row r="1575" spans="1:5" x14ac:dyDescent="0.25">
      <c r="A1575" s="293" t="s">
        <v>2218</v>
      </c>
      <c r="B1575" s="315"/>
      <c r="C1575" s="316"/>
      <c r="D1575" s="283" t="s">
        <v>62</v>
      </c>
      <c r="E1575" s="294"/>
    </row>
    <row r="1576" spans="1:5" x14ac:dyDescent="0.25">
      <c r="A1576" s="291" t="s">
        <v>2219</v>
      </c>
      <c r="B1576" s="317"/>
      <c r="C1576" s="318"/>
      <c r="D1576" s="282" t="s">
        <v>62</v>
      </c>
      <c r="E1576" s="292"/>
    </row>
    <row r="1577" spans="1:5" x14ac:dyDescent="0.25">
      <c r="A1577" s="293" t="s">
        <v>2220</v>
      </c>
      <c r="B1577" s="315"/>
      <c r="C1577" s="316"/>
      <c r="D1577" s="283" t="s">
        <v>62</v>
      </c>
      <c r="E1577" s="294"/>
    </row>
    <row r="1578" spans="1:5" x14ac:dyDescent="0.25">
      <c r="A1578" s="334" t="s">
        <v>2221</v>
      </c>
      <c r="B1578" s="336"/>
      <c r="C1578" s="337"/>
      <c r="D1578" s="340" t="s">
        <v>62</v>
      </c>
      <c r="E1578" s="295" t="s">
        <v>1453</v>
      </c>
    </row>
    <row r="1579" spans="1:5" x14ac:dyDescent="0.25">
      <c r="A1579" s="335"/>
      <c r="B1579" s="338"/>
      <c r="C1579" s="339"/>
      <c r="D1579" s="341"/>
      <c r="E1579" s="296" t="s">
        <v>1454</v>
      </c>
    </row>
    <row r="1580" spans="1:5" x14ac:dyDescent="0.25">
      <c r="A1580" s="293" t="s">
        <v>2222</v>
      </c>
      <c r="B1580" s="315"/>
      <c r="C1580" s="316"/>
      <c r="D1580" s="283" t="s">
        <v>62</v>
      </c>
      <c r="E1580" s="294"/>
    </row>
    <row r="1581" spans="1:5" x14ac:dyDescent="0.25">
      <c r="A1581" s="291" t="s">
        <v>2223</v>
      </c>
      <c r="B1581" s="317"/>
      <c r="C1581" s="318"/>
      <c r="D1581" s="282" t="s">
        <v>62</v>
      </c>
      <c r="E1581" s="292"/>
    </row>
    <row r="1582" spans="1:5" x14ac:dyDescent="0.25">
      <c r="A1582" s="293" t="s">
        <v>2224</v>
      </c>
      <c r="B1582" s="315"/>
      <c r="C1582" s="316"/>
      <c r="D1582" s="283" t="s">
        <v>62</v>
      </c>
      <c r="E1582" s="294"/>
    </row>
    <row r="1583" spans="1:5" x14ac:dyDescent="0.25">
      <c r="A1583" s="291" t="s">
        <v>2225</v>
      </c>
      <c r="B1583" s="317"/>
      <c r="C1583" s="318"/>
      <c r="D1583" s="282" t="s">
        <v>62</v>
      </c>
      <c r="E1583" s="292"/>
    </row>
    <row r="1584" spans="1:5" x14ac:dyDescent="0.25">
      <c r="A1584" s="293" t="s">
        <v>2226</v>
      </c>
      <c r="B1584" s="315"/>
      <c r="C1584" s="316"/>
      <c r="D1584" s="283" t="s">
        <v>62</v>
      </c>
      <c r="E1584" s="294"/>
    </row>
    <row r="1585" spans="1:5" x14ac:dyDescent="0.25">
      <c r="A1585" s="291" t="s">
        <v>2227</v>
      </c>
      <c r="B1585" s="317"/>
      <c r="C1585" s="318"/>
      <c r="D1585" s="282" t="s">
        <v>62</v>
      </c>
      <c r="E1585" s="292"/>
    </row>
    <row r="1586" spans="1:5" x14ac:dyDescent="0.25">
      <c r="A1586" s="293" t="s">
        <v>2228</v>
      </c>
      <c r="B1586" s="315"/>
      <c r="C1586" s="316"/>
      <c r="D1586" s="283" t="s">
        <v>62</v>
      </c>
      <c r="E1586" s="294"/>
    </row>
    <row r="1587" spans="1:5" x14ac:dyDescent="0.25">
      <c r="A1587" s="334" t="s">
        <v>2229</v>
      </c>
      <c r="B1587" s="336" t="s">
        <v>2230</v>
      </c>
      <c r="C1587" s="337"/>
      <c r="D1587" s="340" t="s">
        <v>62</v>
      </c>
      <c r="E1587" s="295" t="s">
        <v>1453</v>
      </c>
    </row>
    <row r="1588" spans="1:5" x14ac:dyDescent="0.25">
      <c r="A1588" s="335"/>
      <c r="B1588" s="338"/>
      <c r="C1588" s="339"/>
      <c r="D1588" s="341"/>
      <c r="E1588" s="296" t="s">
        <v>1454</v>
      </c>
    </row>
    <row r="1589" spans="1:5" x14ac:dyDescent="0.25">
      <c r="A1589" s="326" t="s">
        <v>2231</v>
      </c>
      <c r="B1589" s="328" t="s">
        <v>2230</v>
      </c>
      <c r="C1589" s="329"/>
      <c r="D1589" s="332" t="s">
        <v>62</v>
      </c>
      <c r="E1589" s="297" t="s">
        <v>1453</v>
      </c>
    </row>
    <row r="1590" spans="1:5" x14ac:dyDescent="0.25">
      <c r="A1590" s="327"/>
      <c r="B1590" s="330"/>
      <c r="C1590" s="331"/>
      <c r="D1590" s="333"/>
      <c r="E1590" s="298" t="s">
        <v>1454</v>
      </c>
    </row>
    <row r="1591" spans="1:5" x14ac:dyDescent="0.25">
      <c r="A1591" s="334" t="s">
        <v>2232</v>
      </c>
      <c r="B1591" s="336" t="s">
        <v>2230</v>
      </c>
      <c r="C1591" s="337"/>
      <c r="D1591" s="340" t="s">
        <v>62</v>
      </c>
      <c r="E1591" s="295" t="s">
        <v>1453</v>
      </c>
    </row>
    <row r="1592" spans="1:5" x14ac:dyDescent="0.25">
      <c r="A1592" s="335"/>
      <c r="B1592" s="338"/>
      <c r="C1592" s="339"/>
      <c r="D1592" s="341"/>
      <c r="E1592" s="296" t="s">
        <v>1454</v>
      </c>
    </row>
    <row r="1593" spans="1:5" x14ac:dyDescent="0.25">
      <c r="A1593" s="326" t="s">
        <v>2233</v>
      </c>
      <c r="B1593" s="328" t="s">
        <v>2230</v>
      </c>
      <c r="C1593" s="329"/>
      <c r="D1593" s="332" t="s">
        <v>62</v>
      </c>
      <c r="E1593" s="297" t="s">
        <v>1453</v>
      </c>
    </row>
    <row r="1594" spans="1:5" x14ac:dyDescent="0.25">
      <c r="A1594" s="327"/>
      <c r="B1594" s="330"/>
      <c r="C1594" s="331"/>
      <c r="D1594" s="333"/>
      <c r="E1594" s="298" t="s">
        <v>1454</v>
      </c>
    </row>
    <row r="1595" spans="1:5" x14ac:dyDescent="0.25">
      <c r="A1595" s="334" t="s">
        <v>2234</v>
      </c>
      <c r="B1595" s="336" t="s">
        <v>2230</v>
      </c>
      <c r="C1595" s="337"/>
      <c r="D1595" s="340" t="s">
        <v>62</v>
      </c>
      <c r="E1595" s="295" t="s">
        <v>1453</v>
      </c>
    </row>
    <row r="1596" spans="1:5" x14ac:dyDescent="0.25">
      <c r="A1596" s="335"/>
      <c r="B1596" s="338"/>
      <c r="C1596" s="339"/>
      <c r="D1596" s="341"/>
      <c r="E1596" s="296" t="s">
        <v>1454</v>
      </c>
    </row>
    <row r="1597" spans="1:5" x14ac:dyDescent="0.25">
      <c r="A1597" s="326" t="s">
        <v>2235</v>
      </c>
      <c r="B1597" s="328" t="s">
        <v>2230</v>
      </c>
      <c r="C1597" s="329"/>
      <c r="D1597" s="332" t="s">
        <v>62</v>
      </c>
      <c r="E1597" s="297" t="s">
        <v>1453</v>
      </c>
    </row>
    <row r="1598" spans="1:5" x14ac:dyDescent="0.25">
      <c r="A1598" s="327"/>
      <c r="B1598" s="330"/>
      <c r="C1598" s="331"/>
      <c r="D1598" s="333"/>
      <c r="E1598" s="298" t="s">
        <v>1454</v>
      </c>
    </row>
    <row r="1599" spans="1:5" x14ac:dyDescent="0.25">
      <c r="A1599" s="334" t="s">
        <v>2236</v>
      </c>
      <c r="B1599" s="336" t="s">
        <v>2230</v>
      </c>
      <c r="C1599" s="337"/>
      <c r="D1599" s="340" t="s">
        <v>62</v>
      </c>
      <c r="E1599" s="295" t="s">
        <v>1453</v>
      </c>
    </row>
    <row r="1600" spans="1:5" x14ac:dyDescent="0.25">
      <c r="A1600" s="335"/>
      <c r="B1600" s="338"/>
      <c r="C1600" s="339"/>
      <c r="D1600" s="341"/>
      <c r="E1600" s="296" t="s">
        <v>1454</v>
      </c>
    </row>
    <row r="1601" spans="1:5" x14ac:dyDescent="0.25">
      <c r="A1601" s="326" t="s">
        <v>2237</v>
      </c>
      <c r="B1601" s="328" t="s">
        <v>2230</v>
      </c>
      <c r="C1601" s="329"/>
      <c r="D1601" s="332" t="s">
        <v>62</v>
      </c>
      <c r="E1601" s="297" t="s">
        <v>1453</v>
      </c>
    </row>
    <row r="1602" spans="1:5" x14ac:dyDescent="0.25">
      <c r="A1602" s="327"/>
      <c r="B1602" s="330"/>
      <c r="C1602" s="331"/>
      <c r="D1602" s="333"/>
      <c r="E1602" s="298" t="s">
        <v>1454</v>
      </c>
    </row>
    <row r="1603" spans="1:5" x14ac:dyDescent="0.25">
      <c r="A1603" s="334" t="s">
        <v>2238</v>
      </c>
      <c r="B1603" s="336" t="s">
        <v>2230</v>
      </c>
      <c r="C1603" s="337"/>
      <c r="D1603" s="340" t="s">
        <v>62</v>
      </c>
      <c r="E1603" s="295" t="s">
        <v>1453</v>
      </c>
    </row>
    <row r="1604" spans="1:5" x14ac:dyDescent="0.25">
      <c r="A1604" s="335"/>
      <c r="B1604" s="338"/>
      <c r="C1604" s="339"/>
      <c r="D1604" s="341"/>
      <c r="E1604" s="296" t="s">
        <v>1454</v>
      </c>
    </row>
    <row r="1605" spans="1:5" x14ac:dyDescent="0.25">
      <c r="A1605" s="326" t="s">
        <v>2239</v>
      </c>
      <c r="B1605" s="328" t="s">
        <v>2230</v>
      </c>
      <c r="C1605" s="329"/>
      <c r="D1605" s="332" t="s">
        <v>62</v>
      </c>
      <c r="E1605" s="297" t="s">
        <v>1453</v>
      </c>
    </row>
    <row r="1606" spans="1:5" x14ac:dyDescent="0.25">
      <c r="A1606" s="327"/>
      <c r="B1606" s="330"/>
      <c r="C1606" s="331"/>
      <c r="D1606" s="333"/>
      <c r="E1606" s="298" t="s">
        <v>1454</v>
      </c>
    </row>
    <row r="1607" spans="1:5" x14ac:dyDescent="0.25">
      <c r="A1607" s="334" t="s">
        <v>2240</v>
      </c>
      <c r="B1607" s="336" t="s">
        <v>2230</v>
      </c>
      <c r="C1607" s="337"/>
      <c r="D1607" s="340" t="s">
        <v>62</v>
      </c>
      <c r="E1607" s="295" t="s">
        <v>1453</v>
      </c>
    </row>
    <row r="1608" spans="1:5" x14ac:dyDescent="0.25">
      <c r="A1608" s="335"/>
      <c r="B1608" s="338"/>
      <c r="C1608" s="339"/>
      <c r="D1608" s="341"/>
      <c r="E1608" s="296" t="s">
        <v>1454</v>
      </c>
    </row>
    <row r="1609" spans="1:5" x14ac:dyDescent="0.25">
      <c r="A1609" s="326" t="s">
        <v>2241</v>
      </c>
      <c r="B1609" s="328" t="s">
        <v>2230</v>
      </c>
      <c r="C1609" s="329"/>
      <c r="D1609" s="332" t="s">
        <v>62</v>
      </c>
      <c r="E1609" s="297" t="s">
        <v>1453</v>
      </c>
    </row>
    <row r="1610" spans="1:5" x14ac:dyDescent="0.25">
      <c r="A1610" s="327"/>
      <c r="B1610" s="330"/>
      <c r="C1610" s="331"/>
      <c r="D1610" s="333"/>
      <c r="E1610" s="298" t="s">
        <v>1454</v>
      </c>
    </row>
    <row r="1611" spans="1:5" x14ac:dyDescent="0.25">
      <c r="A1611" s="334" t="s">
        <v>2242</v>
      </c>
      <c r="B1611" s="336" t="s">
        <v>2230</v>
      </c>
      <c r="C1611" s="337"/>
      <c r="D1611" s="340" t="s">
        <v>62</v>
      </c>
      <c r="E1611" s="295" t="s">
        <v>1453</v>
      </c>
    </row>
    <row r="1612" spans="1:5" x14ac:dyDescent="0.25">
      <c r="A1612" s="335"/>
      <c r="B1612" s="338"/>
      <c r="C1612" s="339"/>
      <c r="D1612" s="341"/>
      <c r="E1612" s="296" t="s">
        <v>1454</v>
      </c>
    </row>
    <row r="1613" spans="1:5" x14ac:dyDescent="0.25">
      <c r="A1613" s="326" t="s">
        <v>2243</v>
      </c>
      <c r="B1613" s="328" t="s">
        <v>2230</v>
      </c>
      <c r="C1613" s="329"/>
      <c r="D1613" s="332" t="s">
        <v>62</v>
      </c>
      <c r="E1613" s="297" t="s">
        <v>1453</v>
      </c>
    </row>
    <row r="1614" spans="1:5" x14ac:dyDescent="0.25">
      <c r="A1614" s="327"/>
      <c r="B1614" s="330"/>
      <c r="C1614" s="331"/>
      <c r="D1614" s="333"/>
      <c r="E1614" s="298" t="s">
        <v>1454</v>
      </c>
    </row>
    <row r="1615" spans="1:5" x14ac:dyDescent="0.25">
      <c r="A1615" s="334" t="s">
        <v>2244</v>
      </c>
      <c r="B1615" s="336" t="s">
        <v>2230</v>
      </c>
      <c r="C1615" s="337"/>
      <c r="D1615" s="340" t="s">
        <v>62</v>
      </c>
      <c r="E1615" s="295" t="s">
        <v>1453</v>
      </c>
    </row>
    <row r="1616" spans="1:5" x14ac:dyDescent="0.25">
      <c r="A1616" s="335"/>
      <c r="B1616" s="338"/>
      <c r="C1616" s="339"/>
      <c r="D1616" s="341"/>
      <c r="E1616" s="296" t="s">
        <v>1454</v>
      </c>
    </row>
    <row r="1617" spans="1:5" x14ac:dyDescent="0.25">
      <c r="A1617" s="326" t="s">
        <v>2245</v>
      </c>
      <c r="B1617" s="328" t="s">
        <v>2230</v>
      </c>
      <c r="C1617" s="329"/>
      <c r="D1617" s="332" t="s">
        <v>62</v>
      </c>
      <c r="E1617" s="297" t="s">
        <v>1453</v>
      </c>
    </row>
    <row r="1618" spans="1:5" x14ac:dyDescent="0.25">
      <c r="A1618" s="327"/>
      <c r="B1618" s="330"/>
      <c r="C1618" s="331"/>
      <c r="D1618" s="333"/>
      <c r="E1618" s="298" t="s">
        <v>1454</v>
      </c>
    </row>
    <row r="1619" spans="1:5" x14ac:dyDescent="0.25">
      <c r="A1619" s="334" t="s">
        <v>2246</v>
      </c>
      <c r="B1619" s="336" t="s">
        <v>2230</v>
      </c>
      <c r="C1619" s="337"/>
      <c r="D1619" s="340" t="s">
        <v>62</v>
      </c>
      <c r="E1619" s="295" t="s">
        <v>1453</v>
      </c>
    </row>
    <row r="1620" spans="1:5" x14ac:dyDescent="0.25">
      <c r="A1620" s="335"/>
      <c r="B1620" s="338"/>
      <c r="C1620" s="339"/>
      <c r="D1620" s="341"/>
      <c r="E1620" s="296" t="s">
        <v>1454</v>
      </c>
    </row>
    <row r="1621" spans="1:5" x14ac:dyDescent="0.25">
      <c r="A1621" s="326" t="s">
        <v>2247</v>
      </c>
      <c r="B1621" s="328" t="s">
        <v>2230</v>
      </c>
      <c r="C1621" s="329"/>
      <c r="D1621" s="332" t="s">
        <v>62</v>
      </c>
      <c r="E1621" s="297" t="s">
        <v>1453</v>
      </c>
    </row>
    <row r="1622" spans="1:5" x14ac:dyDescent="0.25">
      <c r="A1622" s="327"/>
      <c r="B1622" s="330"/>
      <c r="C1622" s="331"/>
      <c r="D1622" s="333"/>
      <c r="E1622" s="298" t="s">
        <v>1454</v>
      </c>
    </row>
    <row r="1623" spans="1:5" x14ac:dyDescent="0.25">
      <c r="A1623" s="334" t="s">
        <v>2248</v>
      </c>
      <c r="B1623" s="336" t="s">
        <v>2230</v>
      </c>
      <c r="C1623" s="337"/>
      <c r="D1623" s="340" t="s">
        <v>62</v>
      </c>
      <c r="E1623" s="295" t="s">
        <v>1453</v>
      </c>
    </row>
    <row r="1624" spans="1:5" x14ac:dyDescent="0.25">
      <c r="A1624" s="335"/>
      <c r="B1624" s="338"/>
      <c r="C1624" s="339"/>
      <c r="D1624" s="341"/>
      <c r="E1624" s="296" t="s">
        <v>1454</v>
      </c>
    </row>
    <row r="1625" spans="1:5" x14ac:dyDescent="0.25">
      <c r="A1625" s="326" t="s">
        <v>2249</v>
      </c>
      <c r="B1625" s="328" t="s">
        <v>2230</v>
      </c>
      <c r="C1625" s="329"/>
      <c r="D1625" s="332" t="s">
        <v>62</v>
      </c>
      <c r="E1625" s="297" t="s">
        <v>1453</v>
      </c>
    </row>
    <row r="1626" spans="1:5" x14ac:dyDescent="0.25">
      <c r="A1626" s="327"/>
      <c r="B1626" s="330"/>
      <c r="C1626" s="331"/>
      <c r="D1626" s="333"/>
      <c r="E1626" s="298" t="s">
        <v>1454</v>
      </c>
    </row>
    <row r="1627" spans="1:5" x14ac:dyDescent="0.25">
      <c r="A1627" s="334" t="s">
        <v>2250</v>
      </c>
      <c r="B1627" s="336" t="s">
        <v>2230</v>
      </c>
      <c r="C1627" s="337"/>
      <c r="D1627" s="340" t="s">
        <v>62</v>
      </c>
      <c r="E1627" s="295" t="s">
        <v>1453</v>
      </c>
    </row>
    <row r="1628" spans="1:5" x14ac:dyDescent="0.25">
      <c r="A1628" s="335"/>
      <c r="B1628" s="338"/>
      <c r="C1628" s="339"/>
      <c r="D1628" s="341"/>
      <c r="E1628" s="296" t="s">
        <v>1454</v>
      </c>
    </row>
    <row r="1629" spans="1:5" x14ac:dyDescent="0.25">
      <c r="A1629" s="326" t="s">
        <v>2251</v>
      </c>
      <c r="B1629" s="328" t="s">
        <v>2230</v>
      </c>
      <c r="C1629" s="329"/>
      <c r="D1629" s="332" t="s">
        <v>62</v>
      </c>
      <c r="E1629" s="297" t="s">
        <v>1453</v>
      </c>
    </row>
    <row r="1630" spans="1:5" x14ac:dyDescent="0.25">
      <c r="A1630" s="327"/>
      <c r="B1630" s="330"/>
      <c r="C1630" s="331"/>
      <c r="D1630" s="333"/>
      <c r="E1630" s="298" t="s">
        <v>1454</v>
      </c>
    </row>
    <row r="1631" spans="1:5" x14ac:dyDescent="0.25">
      <c r="A1631" s="334" t="s">
        <v>2252</v>
      </c>
      <c r="B1631" s="336" t="s">
        <v>2230</v>
      </c>
      <c r="C1631" s="337"/>
      <c r="D1631" s="340" t="s">
        <v>62</v>
      </c>
      <c r="E1631" s="295" t="s">
        <v>1453</v>
      </c>
    </row>
    <row r="1632" spans="1:5" x14ac:dyDescent="0.25">
      <c r="A1632" s="335"/>
      <c r="B1632" s="338"/>
      <c r="C1632" s="339"/>
      <c r="D1632" s="341"/>
      <c r="E1632" s="296" t="s">
        <v>1454</v>
      </c>
    </row>
    <row r="1633" spans="1:5" x14ac:dyDescent="0.25">
      <c r="A1633" s="326" t="s">
        <v>2253</v>
      </c>
      <c r="B1633" s="328" t="s">
        <v>2230</v>
      </c>
      <c r="C1633" s="329"/>
      <c r="D1633" s="332" t="s">
        <v>62</v>
      </c>
      <c r="E1633" s="297" t="s">
        <v>1453</v>
      </c>
    </row>
    <row r="1634" spans="1:5" x14ac:dyDescent="0.25">
      <c r="A1634" s="327"/>
      <c r="B1634" s="330"/>
      <c r="C1634" s="331"/>
      <c r="D1634" s="333"/>
      <c r="E1634" s="298" t="s">
        <v>1454</v>
      </c>
    </row>
    <row r="1635" spans="1:5" x14ac:dyDescent="0.25">
      <c r="A1635" s="334" t="s">
        <v>2254</v>
      </c>
      <c r="B1635" s="336" t="s">
        <v>2255</v>
      </c>
      <c r="C1635" s="337"/>
      <c r="D1635" s="340" t="s">
        <v>62</v>
      </c>
      <c r="E1635" s="295" t="s">
        <v>1453</v>
      </c>
    </row>
    <row r="1636" spans="1:5" x14ac:dyDescent="0.25">
      <c r="A1636" s="335"/>
      <c r="B1636" s="338"/>
      <c r="C1636" s="339"/>
      <c r="D1636" s="341"/>
      <c r="E1636" s="296" t="s">
        <v>1454</v>
      </c>
    </row>
    <row r="1637" spans="1:5" x14ac:dyDescent="0.25">
      <c r="A1637" s="326" t="s">
        <v>2256</v>
      </c>
      <c r="B1637" s="328" t="s">
        <v>2255</v>
      </c>
      <c r="C1637" s="329"/>
      <c r="D1637" s="332" t="s">
        <v>62</v>
      </c>
      <c r="E1637" s="297" t="s">
        <v>1453</v>
      </c>
    </row>
    <row r="1638" spans="1:5" x14ac:dyDescent="0.25">
      <c r="A1638" s="327"/>
      <c r="B1638" s="330"/>
      <c r="C1638" s="331"/>
      <c r="D1638" s="333"/>
      <c r="E1638" s="298" t="s">
        <v>1454</v>
      </c>
    </row>
    <row r="1639" spans="1:5" x14ac:dyDescent="0.25">
      <c r="A1639" s="334" t="s">
        <v>2257</v>
      </c>
      <c r="B1639" s="336" t="s">
        <v>2255</v>
      </c>
      <c r="C1639" s="337"/>
      <c r="D1639" s="340" t="s">
        <v>62</v>
      </c>
      <c r="E1639" s="295" t="s">
        <v>1453</v>
      </c>
    </row>
    <row r="1640" spans="1:5" x14ac:dyDescent="0.25">
      <c r="A1640" s="335"/>
      <c r="B1640" s="338"/>
      <c r="C1640" s="339"/>
      <c r="D1640" s="341"/>
      <c r="E1640" s="296" t="s">
        <v>1454</v>
      </c>
    </row>
    <row r="1641" spans="1:5" x14ac:dyDescent="0.25">
      <c r="A1641" s="326" t="s">
        <v>2258</v>
      </c>
      <c r="B1641" s="328" t="s">
        <v>2255</v>
      </c>
      <c r="C1641" s="329"/>
      <c r="D1641" s="332" t="s">
        <v>62</v>
      </c>
      <c r="E1641" s="297" t="s">
        <v>1453</v>
      </c>
    </row>
    <row r="1642" spans="1:5" x14ac:dyDescent="0.25">
      <c r="A1642" s="327"/>
      <c r="B1642" s="330"/>
      <c r="C1642" s="331"/>
      <c r="D1642" s="333"/>
      <c r="E1642" s="298" t="s">
        <v>1454</v>
      </c>
    </row>
    <row r="1643" spans="1:5" x14ac:dyDescent="0.25">
      <c r="A1643" s="334" t="s">
        <v>2259</v>
      </c>
      <c r="B1643" s="336" t="s">
        <v>2255</v>
      </c>
      <c r="C1643" s="337"/>
      <c r="D1643" s="340" t="s">
        <v>62</v>
      </c>
      <c r="E1643" s="295" t="s">
        <v>1453</v>
      </c>
    </row>
    <row r="1644" spans="1:5" x14ac:dyDescent="0.25">
      <c r="A1644" s="335"/>
      <c r="B1644" s="338"/>
      <c r="C1644" s="339"/>
      <c r="D1644" s="341"/>
      <c r="E1644" s="296" t="s">
        <v>1454</v>
      </c>
    </row>
    <row r="1645" spans="1:5" x14ac:dyDescent="0.25">
      <c r="A1645" s="326" t="s">
        <v>2260</v>
      </c>
      <c r="B1645" s="328" t="s">
        <v>2255</v>
      </c>
      <c r="C1645" s="329"/>
      <c r="D1645" s="332" t="s">
        <v>62</v>
      </c>
      <c r="E1645" s="297" t="s">
        <v>1453</v>
      </c>
    </row>
    <row r="1646" spans="1:5" x14ac:dyDescent="0.25">
      <c r="A1646" s="327"/>
      <c r="B1646" s="330"/>
      <c r="C1646" s="331"/>
      <c r="D1646" s="333"/>
      <c r="E1646" s="298" t="s">
        <v>1454</v>
      </c>
    </row>
    <row r="1647" spans="1:5" x14ac:dyDescent="0.25">
      <c r="A1647" s="334" t="s">
        <v>2261</v>
      </c>
      <c r="B1647" s="336" t="s">
        <v>2255</v>
      </c>
      <c r="C1647" s="337"/>
      <c r="D1647" s="340" t="s">
        <v>62</v>
      </c>
      <c r="E1647" s="295" t="s">
        <v>1453</v>
      </c>
    </row>
    <row r="1648" spans="1:5" x14ac:dyDescent="0.25">
      <c r="A1648" s="335"/>
      <c r="B1648" s="338"/>
      <c r="C1648" s="339"/>
      <c r="D1648" s="341"/>
      <c r="E1648" s="296" t="s">
        <v>1454</v>
      </c>
    </row>
    <row r="1649" spans="1:5" x14ac:dyDescent="0.25">
      <c r="A1649" s="326" t="s">
        <v>2262</v>
      </c>
      <c r="B1649" s="328" t="s">
        <v>2263</v>
      </c>
      <c r="C1649" s="329"/>
      <c r="D1649" s="332" t="s">
        <v>62</v>
      </c>
      <c r="E1649" s="297" t="s">
        <v>1453</v>
      </c>
    </row>
    <row r="1650" spans="1:5" x14ac:dyDescent="0.25">
      <c r="A1650" s="327"/>
      <c r="B1650" s="330"/>
      <c r="C1650" s="331"/>
      <c r="D1650" s="333"/>
      <c r="E1650" s="298" t="s">
        <v>1454</v>
      </c>
    </row>
    <row r="1651" spans="1:5" x14ac:dyDescent="0.25">
      <c r="A1651" s="334" t="s">
        <v>2264</v>
      </c>
      <c r="B1651" s="336" t="s">
        <v>2263</v>
      </c>
      <c r="C1651" s="337"/>
      <c r="D1651" s="340" t="s">
        <v>62</v>
      </c>
      <c r="E1651" s="295" t="s">
        <v>1453</v>
      </c>
    </row>
    <row r="1652" spans="1:5" x14ac:dyDescent="0.25">
      <c r="A1652" s="335"/>
      <c r="B1652" s="338"/>
      <c r="C1652" s="339"/>
      <c r="D1652" s="341"/>
      <c r="E1652" s="296" t="s">
        <v>1454</v>
      </c>
    </row>
    <row r="1653" spans="1:5" x14ac:dyDescent="0.25">
      <c r="A1653" s="326" t="s">
        <v>2265</v>
      </c>
      <c r="B1653" s="328" t="s">
        <v>2263</v>
      </c>
      <c r="C1653" s="329"/>
      <c r="D1653" s="332" t="s">
        <v>62</v>
      </c>
      <c r="E1653" s="297" t="s">
        <v>1453</v>
      </c>
    </row>
    <row r="1654" spans="1:5" x14ac:dyDescent="0.25">
      <c r="A1654" s="327"/>
      <c r="B1654" s="330"/>
      <c r="C1654" s="331"/>
      <c r="D1654" s="333"/>
      <c r="E1654" s="298" t="s">
        <v>1454</v>
      </c>
    </row>
    <row r="1655" spans="1:5" x14ac:dyDescent="0.25">
      <c r="A1655" s="334" t="s">
        <v>2266</v>
      </c>
      <c r="B1655" s="336" t="s">
        <v>2263</v>
      </c>
      <c r="C1655" s="337"/>
      <c r="D1655" s="340" t="s">
        <v>62</v>
      </c>
      <c r="E1655" s="295" t="s">
        <v>1453</v>
      </c>
    </row>
    <row r="1656" spans="1:5" x14ac:dyDescent="0.25">
      <c r="A1656" s="335"/>
      <c r="B1656" s="338"/>
      <c r="C1656" s="339"/>
      <c r="D1656" s="341"/>
      <c r="E1656" s="296" t="s">
        <v>1454</v>
      </c>
    </row>
    <row r="1657" spans="1:5" x14ac:dyDescent="0.25">
      <c r="A1657" s="326" t="s">
        <v>2267</v>
      </c>
      <c r="B1657" s="328" t="s">
        <v>2263</v>
      </c>
      <c r="C1657" s="329"/>
      <c r="D1657" s="332" t="s">
        <v>62</v>
      </c>
      <c r="E1657" s="297" t="s">
        <v>1453</v>
      </c>
    </row>
    <row r="1658" spans="1:5" x14ac:dyDescent="0.25">
      <c r="A1658" s="327"/>
      <c r="B1658" s="330"/>
      <c r="C1658" s="331"/>
      <c r="D1658" s="333"/>
      <c r="E1658" s="298" t="s">
        <v>1454</v>
      </c>
    </row>
    <row r="1659" spans="1:5" x14ac:dyDescent="0.25">
      <c r="A1659" s="334" t="s">
        <v>2268</v>
      </c>
      <c r="B1659" s="336" t="s">
        <v>2263</v>
      </c>
      <c r="C1659" s="337"/>
      <c r="D1659" s="340" t="s">
        <v>62</v>
      </c>
      <c r="E1659" s="295" t="s">
        <v>1453</v>
      </c>
    </row>
    <row r="1660" spans="1:5" x14ac:dyDescent="0.25">
      <c r="A1660" s="335"/>
      <c r="B1660" s="338"/>
      <c r="C1660" s="339"/>
      <c r="D1660" s="341"/>
      <c r="E1660" s="296" t="s">
        <v>1454</v>
      </c>
    </row>
    <row r="1661" spans="1:5" x14ac:dyDescent="0.25">
      <c r="A1661" s="326" t="s">
        <v>2269</v>
      </c>
      <c r="B1661" s="328" t="s">
        <v>2263</v>
      </c>
      <c r="C1661" s="329"/>
      <c r="D1661" s="332" t="s">
        <v>62</v>
      </c>
      <c r="E1661" s="297" t="s">
        <v>1453</v>
      </c>
    </row>
    <row r="1662" spans="1:5" x14ac:dyDescent="0.25">
      <c r="A1662" s="327"/>
      <c r="B1662" s="330"/>
      <c r="C1662" s="331"/>
      <c r="D1662" s="333"/>
      <c r="E1662" s="298" t="s">
        <v>1454</v>
      </c>
    </row>
    <row r="1663" spans="1:5" x14ac:dyDescent="0.25">
      <c r="A1663" s="334" t="s">
        <v>2270</v>
      </c>
      <c r="B1663" s="336" t="s">
        <v>2263</v>
      </c>
      <c r="C1663" s="337"/>
      <c r="D1663" s="340" t="s">
        <v>62</v>
      </c>
      <c r="E1663" s="295" t="s">
        <v>1453</v>
      </c>
    </row>
    <row r="1664" spans="1:5" x14ac:dyDescent="0.25">
      <c r="A1664" s="335"/>
      <c r="B1664" s="338"/>
      <c r="C1664" s="339"/>
      <c r="D1664" s="341"/>
      <c r="E1664" s="296" t="s">
        <v>1454</v>
      </c>
    </row>
    <row r="1665" spans="1:5" x14ac:dyDescent="0.25">
      <c r="A1665" s="326" t="s">
        <v>2271</v>
      </c>
      <c r="B1665" s="328" t="s">
        <v>2272</v>
      </c>
      <c r="C1665" s="329"/>
      <c r="D1665" s="332" t="s">
        <v>62</v>
      </c>
      <c r="E1665" s="297" t="s">
        <v>1453</v>
      </c>
    </row>
    <row r="1666" spans="1:5" x14ac:dyDescent="0.25">
      <c r="A1666" s="327"/>
      <c r="B1666" s="330"/>
      <c r="C1666" s="331"/>
      <c r="D1666" s="333"/>
      <c r="E1666" s="298" t="s">
        <v>1454</v>
      </c>
    </row>
    <row r="1667" spans="1:5" x14ac:dyDescent="0.25">
      <c r="A1667" s="334" t="s">
        <v>2273</v>
      </c>
      <c r="B1667" s="336" t="s">
        <v>2272</v>
      </c>
      <c r="C1667" s="337"/>
      <c r="D1667" s="340" t="s">
        <v>62</v>
      </c>
      <c r="E1667" s="295" t="s">
        <v>1453</v>
      </c>
    </row>
    <row r="1668" spans="1:5" x14ac:dyDescent="0.25">
      <c r="A1668" s="335"/>
      <c r="B1668" s="338"/>
      <c r="C1668" s="339"/>
      <c r="D1668" s="341"/>
      <c r="E1668" s="296" t="s">
        <v>1454</v>
      </c>
    </row>
    <row r="1669" spans="1:5" x14ac:dyDescent="0.25">
      <c r="A1669" s="326" t="s">
        <v>2274</v>
      </c>
      <c r="B1669" s="328" t="s">
        <v>2272</v>
      </c>
      <c r="C1669" s="329"/>
      <c r="D1669" s="332" t="s">
        <v>62</v>
      </c>
      <c r="E1669" s="297" t="s">
        <v>1453</v>
      </c>
    </row>
    <row r="1670" spans="1:5" x14ac:dyDescent="0.25">
      <c r="A1670" s="327"/>
      <c r="B1670" s="330"/>
      <c r="C1670" s="331"/>
      <c r="D1670" s="333"/>
      <c r="E1670" s="298" t="s">
        <v>1454</v>
      </c>
    </row>
    <row r="1671" spans="1:5" x14ac:dyDescent="0.25">
      <c r="A1671" s="334" t="s">
        <v>2275</v>
      </c>
      <c r="B1671" s="336" t="s">
        <v>2272</v>
      </c>
      <c r="C1671" s="337"/>
      <c r="D1671" s="340" t="s">
        <v>62</v>
      </c>
      <c r="E1671" s="295" t="s">
        <v>1453</v>
      </c>
    </row>
    <row r="1672" spans="1:5" x14ac:dyDescent="0.25">
      <c r="A1672" s="335"/>
      <c r="B1672" s="338"/>
      <c r="C1672" s="339"/>
      <c r="D1672" s="341"/>
      <c r="E1672" s="296" t="s">
        <v>1454</v>
      </c>
    </row>
    <row r="1673" spans="1:5" x14ac:dyDescent="0.25">
      <c r="A1673" s="326" t="s">
        <v>2276</v>
      </c>
      <c r="B1673" s="328" t="s">
        <v>2272</v>
      </c>
      <c r="C1673" s="329"/>
      <c r="D1673" s="332" t="s">
        <v>62</v>
      </c>
      <c r="E1673" s="297" t="s">
        <v>1453</v>
      </c>
    </row>
    <row r="1674" spans="1:5" x14ac:dyDescent="0.25">
      <c r="A1674" s="327"/>
      <c r="B1674" s="330"/>
      <c r="C1674" s="331"/>
      <c r="D1674" s="333"/>
      <c r="E1674" s="298" t="s">
        <v>1454</v>
      </c>
    </row>
    <row r="1675" spans="1:5" x14ac:dyDescent="0.25">
      <c r="A1675" s="334" t="s">
        <v>2277</v>
      </c>
      <c r="B1675" s="336" t="s">
        <v>2278</v>
      </c>
      <c r="C1675" s="337"/>
      <c r="D1675" s="340" t="s">
        <v>62</v>
      </c>
      <c r="E1675" s="295" t="s">
        <v>1453</v>
      </c>
    </row>
    <row r="1676" spans="1:5" x14ac:dyDescent="0.25">
      <c r="A1676" s="335"/>
      <c r="B1676" s="338"/>
      <c r="C1676" s="339"/>
      <c r="D1676" s="341"/>
      <c r="E1676" s="296" t="s">
        <v>1454</v>
      </c>
    </row>
    <row r="1677" spans="1:5" x14ac:dyDescent="0.25">
      <c r="A1677" s="326" t="s">
        <v>2279</v>
      </c>
      <c r="B1677" s="328" t="s">
        <v>2272</v>
      </c>
      <c r="C1677" s="329"/>
      <c r="D1677" s="332" t="s">
        <v>62</v>
      </c>
      <c r="E1677" s="297" t="s">
        <v>1453</v>
      </c>
    </row>
    <row r="1678" spans="1:5" x14ac:dyDescent="0.25">
      <c r="A1678" s="327"/>
      <c r="B1678" s="330"/>
      <c r="C1678" s="331"/>
      <c r="D1678" s="333"/>
      <c r="E1678" s="298" t="s">
        <v>1454</v>
      </c>
    </row>
    <row r="1679" spans="1:5" x14ac:dyDescent="0.25">
      <c r="A1679" s="334" t="s">
        <v>2280</v>
      </c>
      <c r="B1679" s="336" t="s">
        <v>2272</v>
      </c>
      <c r="C1679" s="337"/>
      <c r="D1679" s="340" t="s">
        <v>62</v>
      </c>
      <c r="E1679" s="295" t="s">
        <v>1453</v>
      </c>
    </row>
    <row r="1680" spans="1:5" x14ac:dyDescent="0.25">
      <c r="A1680" s="335"/>
      <c r="B1680" s="338"/>
      <c r="C1680" s="339"/>
      <c r="D1680" s="341"/>
      <c r="E1680" s="296" t="s">
        <v>1454</v>
      </c>
    </row>
    <row r="1681" spans="1:5" x14ac:dyDescent="0.25">
      <c r="A1681" s="326" t="s">
        <v>2281</v>
      </c>
      <c r="B1681" s="328" t="s">
        <v>2278</v>
      </c>
      <c r="C1681" s="329"/>
      <c r="D1681" s="332" t="s">
        <v>62</v>
      </c>
      <c r="E1681" s="297" t="s">
        <v>1453</v>
      </c>
    </row>
    <row r="1682" spans="1:5" x14ac:dyDescent="0.25">
      <c r="A1682" s="327"/>
      <c r="B1682" s="330"/>
      <c r="C1682" s="331"/>
      <c r="D1682" s="333"/>
      <c r="E1682" s="298" t="s">
        <v>1454</v>
      </c>
    </row>
    <row r="1683" spans="1:5" x14ac:dyDescent="0.25">
      <c r="A1683" s="334" t="s">
        <v>2282</v>
      </c>
      <c r="B1683" s="336" t="s">
        <v>2278</v>
      </c>
      <c r="C1683" s="337"/>
      <c r="D1683" s="340" t="s">
        <v>62</v>
      </c>
      <c r="E1683" s="295" t="s">
        <v>1453</v>
      </c>
    </row>
    <row r="1684" spans="1:5" x14ac:dyDescent="0.25">
      <c r="A1684" s="335"/>
      <c r="B1684" s="338"/>
      <c r="C1684" s="339"/>
      <c r="D1684" s="341"/>
      <c r="E1684" s="296" t="s">
        <v>1454</v>
      </c>
    </row>
    <row r="1685" spans="1:5" x14ac:dyDescent="0.25">
      <c r="A1685" s="326" t="s">
        <v>2283</v>
      </c>
      <c r="B1685" s="328" t="s">
        <v>2272</v>
      </c>
      <c r="C1685" s="329"/>
      <c r="D1685" s="332" t="s">
        <v>62</v>
      </c>
      <c r="E1685" s="297" t="s">
        <v>1453</v>
      </c>
    </row>
    <row r="1686" spans="1:5" x14ac:dyDescent="0.25">
      <c r="A1686" s="327"/>
      <c r="B1686" s="330"/>
      <c r="C1686" s="331"/>
      <c r="D1686" s="333"/>
      <c r="E1686" s="298" t="s">
        <v>1454</v>
      </c>
    </row>
    <row r="1687" spans="1:5" x14ac:dyDescent="0.25">
      <c r="A1687" s="334" t="s">
        <v>2284</v>
      </c>
      <c r="B1687" s="336" t="s">
        <v>2272</v>
      </c>
      <c r="C1687" s="337"/>
      <c r="D1687" s="340" t="s">
        <v>62</v>
      </c>
      <c r="E1687" s="295" t="s">
        <v>1453</v>
      </c>
    </row>
    <row r="1688" spans="1:5" x14ac:dyDescent="0.25">
      <c r="A1688" s="335"/>
      <c r="B1688" s="338"/>
      <c r="C1688" s="339"/>
      <c r="D1688" s="341"/>
      <c r="E1688" s="296" t="s">
        <v>1454</v>
      </c>
    </row>
    <row r="1689" spans="1:5" x14ac:dyDescent="0.25">
      <c r="A1689" s="326" t="s">
        <v>2285</v>
      </c>
      <c r="B1689" s="328" t="s">
        <v>2272</v>
      </c>
      <c r="C1689" s="329"/>
      <c r="D1689" s="332" t="s">
        <v>62</v>
      </c>
      <c r="E1689" s="297" t="s">
        <v>1453</v>
      </c>
    </row>
    <row r="1690" spans="1:5" x14ac:dyDescent="0.25">
      <c r="A1690" s="327"/>
      <c r="B1690" s="330"/>
      <c r="C1690" s="331"/>
      <c r="D1690" s="333"/>
      <c r="E1690" s="298" t="s">
        <v>1454</v>
      </c>
    </row>
    <row r="1691" spans="1:5" x14ac:dyDescent="0.25">
      <c r="A1691" s="334" t="s">
        <v>2286</v>
      </c>
      <c r="B1691" s="336" t="s">
        <v>2278</v>
      </c>
      <c r="C1691" s="337"/>
      <c r="D1691" s="340" t="s">
        <v>62</v>
      </c>
      <c r="E1691" s="295" t="s">
        <v>1453</v>
      </c>
    </row>
    <row r="1692" spans="1:5" x14ac:dyDescent="0.25">
      <c r="A1692" s="335"/>
      <c r="B1692" s="338"/>
      <c r="C1692" s="339"/>
      <c r="D1692" s="341"/>
      <c r="E1692" s="296" t="s">
        <v>1454</v>
      </c>
    </row>
    <row r="1693" spans="1:5" x14ac:dyDescent="0.25">
      <c r="A1693" s="326" t="s">
        <v>2287</v>
      </c>
      <c r="B1693" s="328" t="s">
        <v>2272</v>
      </c>
      <c r="C1693" s="329"/>
      <c r="D1693" s="332" t="s">
        <v>62</v>
      </c>
      <c r="E1693" s="297" t="s">
        <v>1453</v>
      </c>
    </row>
    <row r="1694" spans="1:5" x14ac:dyDescent="0.25">
      <c r="A1694" s="327"/>
      <c r="B1694" s="330"/>
      <c r="C1694" s="331"/>
      <c r="D1694" s="333"/>
      <c r="E1694" s="298" t="s">
        <v>1454</v>
      </c>
    </row>
    <row r="1695" spans="1:5" x14ac:dyDescent="0.25">
      <c r="A1695" s="334" t="s">
        <v>2288</v>
      </c>
      <c r="B1695" s="336" t="s">
        <v>2272</v>
      </c>
      <c r="C1695" s="337"/>
      <c r="D1695" s="340" t="s">
        <v>62</v>
      </c>
      <c r="E1695" s="295" t="s">
        <v>1453</v>
      </c>
    </row>
    <row r="1696" spans="1:5" x14ac:dyDescent="0.25">
      <c r="A1696" s="335"/>
      <c r="B1696" s="338"/>
      <c r="C1696" s="339"/>
      <c r="D1696" s="341"/>
      <c r="E1696" s="296" t="s">
        <v>1454</v>
      </c>
    </row>
    <row r="1697" spans="1:5" x14ac:dyDescent="0.25">
      <c r="A1697" s="326" t="s">
        <v>2289</v>
      </c>
      <c r="B1697" s="328" t="s">
        <v>2272</v>
      </c>
      <c r="C1697" s="329"/>
      <c r="D1697" s="332" t="s">
        <v>62</v>
      </c>
      <c r="E1697" s="297" t="s">
        <v>1453</v>
      </c>
    </row>
    <row r="1698" spans="1:5" x14ac:dyDescent="0.25">
      <c r="A1698" s="327"/>
      <c r="B1698" s="330"/>
      <c r="C1698" s="331"/>
      <c r="D1698" s="333"/>
      <c r="E1698" s="298" t="s">
        <v>1454</v>
      </c>
    </row>
    <row r="1699" spans="1:5" x14ac:dyDescent="0.25">
      <c r="A1699" s="334" t="s">
        <v>2290</v>
      </c>
      <c r="B1699" s="336" t="s">
        <v>2272</v>
      </c>
      <c r="C1699" s="337"/>
      <c r="D1699" s="340" t="s">
        <v>62</v>
      </c>
      <c r="E1699" s="295" t="s">
        <v>1453</v>
      </c>
    </row>
    <row r="1700" spans="1:5" x14ac:dyDescent="0.25">
      <c r="A1700" s="335"/>
      <c r="B1700" s="338"/>
      <c r="C1700" s="339"/>
      <c r="D1700" s="341"/>
      <c r="E1700" s="296" t="s">
        <v>1454</v>
      </c>
    </row>
    <row r="1701" spans="1:5" x14ac:dyDescent="0.25">
      <c r="A1701" s="326" t="s">
        <v>2291</v>
      </c>
      <c r="B1701" s="328" t="s">
        <v>2272</v>
      </c>
      <c r="C1701" s="329"/>
      <c r="D1701" s="332" t="s">
        <v>62</v>
      </c>
      <c r="E1701" s="297" t="s">
        <v>1453</v>
      </c>
    </row>
    <row r="1702" spans="1:5" x14ac:dyDescent="0.25">
      <c r="A1702" s="327"/>
      <c r="B1702" s="330"/>
      <c r="C1702" s="331"/>
      <c r="D1702" s="333"/>
      <c r="E1702" s="298" t="s">
        <v>1454</v>
      </c>
    </row>
    <row r="1703" spans="1:5" x14ac:dyDescent="0.25">
      <c r="A1703" s="334" t="s">
        <v>2292</v>
      </c>
      <c r="B1703" s="336" t="s">
        <v>2272</v>
      </c>
      <c r="C1703" s="337"/>
      <c r="D1703" s="340" t="s">
        <v>62</v>
      </c>
      <c r="E1703" s="295" t="s">
        <v>1453</v>
      </c>
    </row>
    <row r="1704" spans="1:5" x14ac:dyDescent="0.25">
      <c r="A1704" s="335"/>
      <c r="B1704" s="338"/>
      <c r="C1704" s="339"/>
      <c r="D1704" s="341"/>
      <c r="E1704" s="296" t="s">
        <v>1454</v>
      </c>
    </row>
    <row r="1705" spans="1:5" x14ac:dyDescent="0.25">
      <c r="A1705" s="326" t="s">
        <v>2293</v>
      </c>
      <c r="B1705" s="328" t="s">
        <v>2294</v>
      </c>
      <c r="C1705" s="329"/>
      <c r="D1705" s="332" t="s">
        <v>62</v>
      </c>
      <c r="E1705" s="297" t="s">
        <v>1453</v>
      </c>
    </row>
    <row r="1706" spans="1:5" x14ac:dyDescent="0.25">
      <c r="A1706" s="327"/>
      <c r="B1706" s="330"/>
      <c r="C1706" s="331"/>
      <c r="D1706" s="333"/>
      <c r="E1706" s="298" t="s">
        <v>1454</v>
      </c>
    </row>
    <row r="1707" spans="1:5" x14ac:dyDescent="0.25">
      <c r="A1707" s="334" t="s">
        <v>2295</v>
      </c>
      <c r="B1707" s="336" t="s">
        <v>2294</v>
      </c>
      <c r="C1707" s="337"/>
      <c r="D1707" s="340" t="s">
        <v>62</v>
      </c>
      <c r="E1707" s="295" t="s">
        <v>1453</v>
      </c>
    </row>
    <row r="1708" spans="1:5" x14ac:dyDescent="0.25">
      <c r="A1708" s="335"/>
      <c r="B1708" s="338"/>
      <c r="C1708" s="339"/>
      <c r="D1708" s="341"/>
      <c r="E1708" s="296" t="s">
        <v>1454</v>
      </c>
    </row>
    <row r="1709" spans="1:5" x14ac:dyDescent="0.25">
      <c r="A1709" s="326" t="s">
        <v>2296</v>
      </c>
      <c r="B1709" s="328" t="s">
        <v>2294</v>
      </c>
      <c r="C1709" s="329"/>
      <c r="D1709" s="332" t="s">
        <v>62</v>
      </c>
      <c r="E1709" s="297" t="s">
        <v>1453</v>
      </c>
    </row>
    <row r="1710" spans="1:5" x14ac:dyDescent="0.25">
      <c r="A1710" s="327"/>
      <c r="B1710" s="330"/>
      <c r="C1710" s="331"/>
      <c r="D1710" s="333"/>
      <c r="E1710" s="298" t="s">
        <v>1454</v>
      </c>
    </row>
    <row r="1711" spans="1:5" x14ac:dyDescent="0.25">
      <c r="A1711" s="334" t="s">
        <v>2297</v>
      </c>
      <c r="B1711" s="336" t="s">
        <v>2294</v>
      </c>
      <c r="C1711" s="337"/>
      <c r="D1711" s="340" t="s">
        <v>62</v>
      </c>
      <c r="E1711" s="295" t="s">
        <v>1453</v>
      </c>
    </row>
    <row r="1712" spans="1:5" x14ac:dyDescent="0.25">
      <c r="A1712" s="335"/>
      <c r="B1712" s="338"/>
      <c r="C1712" s="339"/>
      <c r="D1712" s="341"/>
      <c r="E1712" s="296" t="s">
        <v>1454</v>
      </c>
    </row>
    <row r="1713" spans="1:5" x14ac:dyDescent="0.25">
      <c r="A1713" s="326" t="s">
        <v>2298</v>
      </c>
      <c r="B1713" s="328" t="s">
        <v>2294</v>
      </c>
      <c r="C1713" s="329"/>
      <c r="D1713" s="332" t="s">
        <v>62</v>
      </c>
      <c r="E1713" s="297" t="s">
        <v>1453</v>
      </c>
    </row>
    <row r="1714" spans="1:5" x14ac:dyDescent="0.25">
      <c r="A1714" s="327"/>
      <c r="B1714" s="330"/>
      <c r="C1714" s="331"/>
      <c r="D1714" s="333"/>
      <c r="E1714" s="298" t="s">
        <v>1454</v>
      </c>
    </row>
    <row r="1715" spans="1:5" x14ac:dyDescent="0.25">
      <c r="A1715" s="334" t="s">
        <v>2299</v>
      </c>
      <c r="B1715" s="336" t="s">
        <v>2294</v>
      </c>
      <c r="C1715" s="337"/>
      <c r="D1715" s="340" t="s">
        <v>62</v>
      </c>
      <c r="E1715" s="295" t="s">
        <v>1453</v>
      </c>
    </row>
    <row r="1716" spans="1:5" x14ac:dyDescent="0.25">
      <c r="A1716" s="335"/>
      <c r="B1716" s="338"/>
      <c r="C1716" s="339"/>
      <c r="D1716" s="341"/>
      <c r="E1716" s="296" t="s">
        <v>1454</v>
      </c>
    </row>
    <row r="1717" spans="1:5" x14ac:dyDescent="0.25">
      <c r="A1717" s="326" t="s">
        <v>2300</v>
      </c>
      <c r="B1717" s="328" t="s">
        <v>2294</v>
      </c>
      <c r="C1717" s="329"/>
      <c r="D1717" s="332" t="s">
        <v>62</v>
      </c>
      <c r="E1717" s="297" t="s">
        <v>1453</v>
      </c>
    </row>
    <row r="1718" spans="1:5" x14ac:dyDescent="0.25">
      <c r="A1718" s="327"/>
      <c r="B1718" s="330"/>
      <c r="C1718" s="331"/>
      <c r="D1718" s="333"/>
      <c r="E1718" s="298" t="s">
        <v>1454</v>
      </c>
    </row>
    <row r="1719" spans="1:5" x14ac:dyDescent="0.25">
      <c r="A1719" s="334" t="s">
        <v>2262</v>
      </c>
      <c r="B1719" s="336" t="s">
        <v>2294</v>
      </c>
      <c r="C1719" s="337"/>
      <c r="D1719" s="340" t="s">
        <v>62</v>
      </c>
      <c r="E1719" s="295" t="s">
        <v>1453</v>
      </c>
    </row>
    <row r="1720" spans="1:5" x14ac:dyDescent="0.25">
      <c r="A1720" s="335"/>
      <c r="B1720" s="338"/>
      <c r="C1720" s="339"/>
      <c r="D1720" s="341"/>
      <c r="E1720" s="296" t="s">
        <v>1454</v>
      </c>
    </row>
    <row r="1721" spans="1:5" x14ac:dyDescent="0.25">
      <c r="A1721" s="326" t="s">
        <v>2301</v>
      </c>
      <c r="B1721" s="328" t="s">
        <v>2302</v>
      </c>
      <c r="C1721" s="329"/>
      <c r="D1721" s="332" t="s">
        <v>62</v>
      </c>
      <c r="E1721" s="297" t="s">
        <v>1453</v>
      </c>
    </row>
    <row r="1722" spans="1:5" x14ac:dyDescent="0.25">
      <c r="A1722" s="327"/>
      <c r="B1722" s="330"/>
      <c r="C1722" s="331"/>
      <c r="D1722" s="333"/>
      <c r="E1722" s="298" t="s">
        <v>1454</v>
      </c>
    </row>
    <row r="1723" spans="1:5" x14ac:dyDescent="0.25">
      <c r="A1723" s="334" t="s">
        <v>2303</v>
      </c>
      <c r="B1723" s="336" t="s">
        <v>2302</v>
      </c>
      <c r="C1723" s="337"/>
      <c r="D1723" s="340" t="s">
        <v>62</v>
      </c>
      <c r="E1723" s="295" t="s">
        <v>1453</v>
      </c>
    </row>
    <row r="1724" spans="1:5" x14ac:dyDescent="0.25">
      <c r="A1724" s="335"/>
      <c r="B1724" s="338"/>
      <c r="C1724" s="339"/>
      <c r="D1724" s="341"/>
      <c r="E1724" s="296" t="s">
        <v>1454</v>
      </c>
    </row>
    <row r="1725" spans="1:5" x14ac:dyDescent="0.25">
      <c r="A1725" s="326" t="s">
        <v>2304</v>
      </c>
      <c r="B1725" s="328" t="s">
        <v>2302</v>
      </c>
      <c r="C1725" s="329"/>
      <c r="D1725" s="332" t="s">
        <v>62</v>
      </c>
      <c r="E1725" s="297" t="s">
        <v>1453</v>
      </c>
    </row>
    <row r="1726" spans="1:5" x14ac:dyDescent="0.25">
      <c r="A1726" s="327"/>
      <c r="B1726" s="330"/>
      <c r="C1726" s="331"/>
      <c r="D1726" s="333"/>
      <c r="E1726" s="298" t="s">
        <v>1454</v>
      </c>
    </row>
    <row r="1727" spans="1:5" x14ac:dyDescent="0.25">
      <c r="A1727" s="334" t="s">
        <v>2305</v>
      </c>
      <c r="B1727" s="336" t="s">
        <v>2302</v>
      </c>
      <c r="C1727" s="337"/>
      <c r="D1727" s="340" t="s">
        <v>62</v>
      </c>
      <c r="E1727" s="295" t="s">
        <v>1453</v>
      </c>
    </row>
    <row r="1728" spans="1:5" x14ac:dyDescent="0.25">
      <c r="A1728" s="335"/>
      <c r="B1728" s="338"/>
      <c r="C1728" s="339"/>
      <c r="D1728" s="341"/>
      <c r="E1728" s="296" t="s">
        <v>1454</v>
      </c>
    </row>
    <row r="1729" spans="1:5" x14ac:dyDescent="0.25">
      <c r="A1729" s="326" t="s">
        <v>2306</v>
      </c>
      <c r="B1729" s="328" t="s">
        <v>2302</v>
      </c>
      <c r="C1729" s="329"/>
      <c r="D1729" s="332" t="s">
        <v>62</v>
      </c>
      <c r="E1729" s="297" t="s">
        <v>1453</v>
      </c>
    </row>
    <row r="1730" spans="1:5" x14ac:dyDescent="0.25">
      <c r="A1730" s="327"/>
      <c r="B1730" s="330"/>
      <c r="C1730" s="331"/>
      <c r="D1730" s="333"/>
      <c r="E1730" s="298" t="s">
        <v>1454</v>
      </c>
    </row>
    <row r="1731" spans="1:5" x14ac:dyDescent="0.25">
      <c r="A1731" s="334" t="s">
        <v>2307</v>
      </c>
      <c r="B1731" s="336" t="s">
        <v>2302</v>
      </c>
      <c r="C1731" s="337"/>
      <c r="D1731" s="340" t="s">
        <v>62</v>
      </c>
      <c r="E1731" s="295" t="s">
        <v>1453</v>
      </c>
    </row>
    <row r="1732" spans="1:5" x14ac:dyDescent="0.25">
      <c r="A1732" s="335"/>
      <c r="B1732" s="338"/>
      <c r="C1732" s="339"/>
      <c r="D1732" s="341"/>
      <c r="E1732" s="296" t="s">
        <v>1454</v>
      </c>
    </row>
    <row r="1733" spans="1:5" x14ac:dyDescent="0.25">
      <c r="A1733" s="326" t="s">
        <v>2308</v>
      </c>
      <c r="B1733" s="328" t="s">
        <v>2302</v>
      </c>
      <c r="C1733" s="329"/>
      <c r="D1733" s="332" t="s">
        <v>62</v>
      </c>
      <c r="E1733" s="297" t="s">
        <v>1453</v>
      </c>
    </row>
    <row r="1734" spans="1:5" x14ac:dyDescent="0.25">
      <c r="A1734" s="327"/>
      <c r="B1734" s="330"/>
      <c r="C1734" s="331"/>
      <c r="D1734" s="333"/>
      <c r="E1734" s="298" t="s">
        <v>1454</v>
      </c>
    </row>
    <row r="1735" spans="1:5" x14ac:dyDescent="0.25">
      <c r="A1735" s="334" t="s">
        <v>2309</v>
      </c>
      <c r="B1735" s="336" t="s">
        <v>2302</v>
      </c>
      <c r="C1735" s="337"/>
      <c r="D1735" s="340" t="s">
        <v>62</v>
      </c>
      <c r="E1735" s="295" t="s">
        <v>1453</v>
      </c>
    </row>
    <row r="1736" spans="1:5" x14ac:dyDescent="0.25">
      <c r="A1736" s="335"/>
      <c r="B1736" s="338"/>
      <c r="C1736" s="339"/>
      <c r="D1736" s="341"/>
      <c r="E1736" s="296" t="s">
        <v>1454</v>
      </c>
    </row>
    <row r="1737" spans="1:5" x14ac:dyDescent="0.25">
      <c r="A1737" s="326" t="s">
        <v>2310</v>
      </c>
      <c r="B1737" s="328" t="s">
        <v>2302</v>
      </c>
      <c r="C1737" s="329"/>
      <c r="D1737" s="332" t="s">
        <v>62</v>
      </c>
      <c r="E1737" s="297" t="s">
        <v>1453</v>
      </c>
    </row>
    <row r="1738" spans="1:5" x14ac:dyDescent="0.25">
      <c r="A1738" s="327"/>
      <c r="B1738" s="330"/>
      <c r="C1738" s="331"/>
      <c r="D1738" s="333"/>
      <c r="E1738" s="298" t="s">
        <v>1454</v>
      </c>
    </row>
    <row r="1739" spans="1:5" x14ac:dyDescent="0.25">
      <c r="A1739" s="334" t="s">
        <v>2311</v>
      </c>
      <c r="B1739" s="336" t="s">
        <v>2302</v>
      </c>
      <c r="C1739" s="337"/>
      <c r="D1739" s="340" t="s">
        <v>62</v>
      </c>
      <c r="E1739" s="295" t="s">
        <v>1453</v>
      </c>
    </row>
    <row r="1740" spans="1:5" x14ac:dyDescent="0.25">
      <c r="A1740" s="335"/>
      <c r="B1740" s="338"/>
      <c r="C1740" s="339"/>
      <c r="D1740" s="341"/>
      <c r="E1740" s="296" t="s">
        <v>1454</v>
      </c>
    </row>
    <row r="1741" spans="1:5" x14ac:dyDescent="0.25">
      <c r="A1741" s="326" t="s">
        <v>2312</v>
      </c>
      <c r="B1741" s="328" t="s">
        <v>2302</v>
      </c>
      <c r="C1741" s="329"/>
      <c r="D1741" s="332" t="s">
        <v>62</v>
      </c>
      <c r="E1741" s="297" t="s">
        <v>1453</v>
      </c>
    </row>
    <row r="1742" spans="1:5" x14ac:dyDescent="0.25">
      <c r="A1742" s="327"/>
      <c r="B1742" s="330"/>
      <c r="C1742" s="331"/>
      <c r="D1742" s="333"/>
      <c r="E1742" s="298" t="s">
        <v>1454</v>
      </c>
    </row>
    <row r="1743" spans="1:5" x14ac:dyDescent="0.25">
      <c r="A1743" s="334" t="s">
        <v>2313</v>
      </c>
      <c r="B1743" s="336" t="s">
        <v>2302</v>
      </c>
      <c r="C1743" s="337"/>
      <c r="D1743" s="340" t="s">
        <v>62</v>
      </c>
      <c r="E1743" s="295" t="s">
        <v>1453</v>
      </c>
    </row>
    <row r="1744" spans="1:5" x14ac:dyDescent="0.25">
      <c r="A1744" s="335"/>
      <c r="B1744" s="338"/>
      <c r="C1744" s="339"/>
      <c r="D1744" s="341"/>
      <c r="E1744" s="296" t="s">
        <v>1454</v>
      </c>
    </row>
    <row r="1745" spans="1:5" x14ac:dyDescent="0.25">
      <c r="A1745" s="326" t="s">
        <v>2314</v>
      </c>
      <c r="B1745" s="328" t="s">
        <v>2302</v>
      </c>
      <c r="C1745" s="329"/>
      <c r="D1745" s="332" t="s">
        <v>62</v>
      </c>
      <c r="E1745" s="297" t="s">
        <v>1453</v>
      </c>
    </row>
    <row r="1746" spans="1:5" x14ac:dyDescent="0.25">
      <c r="A1746" s="327"/>
      <c r="B1746" s="330"/>
      <c r="C1746" s="331"/>
      <c r="D1746" s="333"/>
      <c r="E1746" s="298" t="s">
        <v>1454</v>
      </c>
    </row>
    <row r="1747" spans="1:5" x14ac:dyDescent="0.25">
      <c r="A1747" s="334" t="s">
        <v>2315</v>
      </c>
      <c r="B1747" s="336" t="s">
        <v>2316</v>
      </c>
      <c r="C1747" s="337"/>
      <c r="D1747" s="340" t="s">
        <v>62</v>
      </c>
      <c r="E1747" s="295" t="s">
        <v>1453</v>
      </c>
    </row>
    <row r="1748" spans="1:5" x14ac:dyDescent="0.25">
      <c r="A1748" s="335"/>
      <c r="B1748" s="338"/>
      <c r="C1748" s="339"/>
      <c r="D1748" s="341"/>
      <c r="E1748" s="296" t="s">
        <v>1454</v>
      </c>
    </row>
    <row r="1749" spans="1:5" x14ac:dyDescent="0.25">
      <c r="A1749" s="326" t="s">
        <v>2317</v>
      </c>
      <c r="B1749" s="328" t="s">
        <v>2316</v>
      </c>
      <c r="C1749" s="329"/>
      <c r="D1749" s="332" t="s">
        <v>62</v>
      </c>
      <c r="E1749" s="297" t="s">
        <v>1453</v>
      </c>
    </row>
    <row r="1750" spans="1:5" x14ac:dyDescent="0.25">
      <c r="A1750" s="327"/>
      <c r="B1750" s="330"/>
      <c r="C1750" s="331"/>
      <c r="D1750" s="333"/>
      <c r="E1750" s="298" t="s">
        <v>1454</v>
      </c>
    </row>
    <row r="1751" spans="1:5" x14ac:dyDescent="0.25">
      <c r="A1751" s="334" t="s">
        <v>2318</v>
      </c>
      <c r="B1751" s="336" t="s">
        <v>2316</v>
      </c>
      <c r="C1751" s="337"/>
      <c r="D1751" s="340" t="s">
        <v>62</v>
      </c>
      <c r="E1751" s="295" t="s">
        <v>1453</v>
      </c>
    </row>
    <row r="1752" spans="1:5" x14ac:dyDescent="0.25">
      <c r="A1752" s="335"/>
      <c r="B1752" s="338"/>
      <c r="C1752" s="339"/>
      <c r="D1752" s="341"/>
      <c r="E1752" s="296" t="s">
        <v>1454</v>
      </c>
    </row>
    <row r="1753" spans="1:5" x14ac:dyDescent="0.25">
      <c r="A1753" s="326" t="s">
        <v>2319</v>
      </c>
      <c r="B1753" s="328" t="s">
        <v>2316</v>
      </c>
      <c r="C1753" s="329"/>
      <c r="D1753" s="332" t="s">
        <v>62</v>
      </c>
      <c r="E1753" s="297" t="s">
        <v>1453</v>
      </c>
    </row>
    <row r="1754" spans="1:5" x14ac:dyDescent="0.25">
      <c r="A1754" s="327"/>
      <c r="B1754" s="330"/>
      <c r="C1754" s="331"/>
      <c r="D1754" s="333"/>
      <c r="E1754" s="298" t="s">
        <v>1454</v>
      </c>
    </row>
    <row r="1755" spans="1:5" x14ac:dyDescent="0.25">
      <c r="A1755" s="334" t="s">
        <v>2320</v>
      </c>
      <c r="B1755" s="336" t="s">
        <v>2316</v>
      </c>
      <c r="C1755" s="337"/>
      <c r="D1755" s="340" t="s">
        <v>62</v>
      </c>
      <c r="E1755" s="295" t="s">
        <v>1453</v>
      </c>
    </row>
    <row r="1756" spans="1:5" x14ac:dyDescent="0.25">
      <c r="A1756" s="335"/>
      <c r="B1756" s="338"/>
      <c r="C1756" s="339"/>
      <c r="D1756" s="341"/>
      <c r="E1756" s="296" t="s">
        <v>1454</v>
      </c>
    </row>
    <row r="1757" spans="1:5" x14ac:dyDescent="0.25">
      <c r="A1757" s="326" t="s">
        <v>2321</v>
      </c>
      <c r="B1757" s="328" t="s">
        <v>2322</v>
      </c>
      <c r="C1757" s="329"/>
      <c r="D1757" s="332" t="s">
        <v>62</v>
      </c>
      <c r="E1757" s="297" t="s">
        <v>1453</v>
      </c>
    </row>
    <row r="1758" spans="1:5" x14ac:dyDescent="0.25">
      <c r="A1758" s="327"/>
      <c r="B1758" s="330"/>
      <c r="C1758" s="331"/>
      <c r="D1758" s="333"/>
      <c r="E1758" s="298" t="s">
        <v>1454</v>
      </c>
    </row>
    <row r="1759" spans="1:5" x14ac:dyDescent="0.25">
      <c r="A1759" s="334" t="s">
        <v>2323</v>
      </c>
      <c r="B1759" s="336" t="s">
        <v>2322</v>
      </c>
      <c r="C1759" s="337"/>
      <c r="D1759" s="340" t="s">
        <v>62</v>
      </c>
      <c r="E1759" s="295" t="s">
        <v>1453</v>
      </c>
    </row>
    <row r="1760" spans="1:5" x14ac:dyDescent="0.25">
      <c r="A1760" s="335"/>
      <c r="B1760" s="338"/>
      <c r="C1760" s="339"/>
      <c r="D1760" s="341"/>
      <c r="E1760" s="296" t="s">
        <v>1454</v>
      </c>
    </row>
    <row r="1761" spans="1:5" x14ac:dyDescent="0.25">
      <c r="A1761" s="326" t="s">
        <v>2324</v>
      </c>
      <c r="B1761" s="328" t="s">
        <v>2322</v>
      </c>
      <c r="C1761" s="329"/>
      <c r="D1761" s="332" t="s">
        <v>62</v>
      </c>
      <c r="E1761" s="297" t="s">
        <v>1453</v>
      </c>
    </row>
    <row r="1762" spans="1:5" x14ac:dyDescent="0.25">
      <c r="A1762" s="327"/>
      <c r="B1762" s="330"/>
      <c r="C1762" s="331"/>
      <c r="D1762" s="333"/>
      <c r="E1762" s="298" t="s">
        <v>1454</v>
      </c>
    </row>
    <row r="1763" spans="1:5" x14ac:dyDescent="0.25">
      <c r="A1763" s="334" t="s">
        <v>2325</v>
      </c>
      <c r="B1763" s="336" t="s">
        <v>2322</v>
      </c>
      <c r="C1763" s="337"/>
      <c r="D1763" s="340" t="s">
        <v>62</v>
      </c>
      <c r="E1763" s="295" t="s">
        <v>1453</v>
      </c>
    </row>
    <row r="1764" spans="1:5" x14ac:dyDescent="0.25">
      <c r="A1764" s="335"/>
      <c r="B1764" s="338"/>
      <c r="C1764" s="339"/>
      <c r="D1764" s="341"/>
      <c r="E1764" s="296" t="s">
        <v>1454</v>
      </c>
    </row>
    <row r="1765" spans="1:5" x14ac:dyDescent="0.25">
      <c r="A1765" s="326" t="s">
        <v>2326</v>
      </c>
      <c r="B1765" s="328" t="s">
        <v>2327</v>
      </c>
      <c r="C1765" s="329"/>
      <c r="D1765" s="332" t="s">
        <v>62</v>
      </c>
      <c r="E1765" s="297" t="s">
        <v>1453</v>
      </c>
    </row>
    <row r="1766" spans="1:5" x14ac:dyDescent="0.25">
      <c r="A1766" s="327"/>
      <c r="B1766" s="330"/>
      <c r="C1766" s="331"/>
      <c r="D1766" s="333"/>
      <c r="E1766" s="298" t="s">
        <v>1454</v>
      </c>
    </row>
    <row r="1767" spans="1:5" x14ac:dyDescent="0.25">
      <c r="A1767" s="334" t="s">
        <v>2328</v>
      </c>
      <c r="B1767" s="336" t="s">
        <v>2327</v>
      </c>
      <c r="C1767" s="337"/>
      <c r="D1767" s="340" t="s">
        <v>62</v>
      </c>
      <c r="E1767" s="295" t="s">
        <v>1453</v>
      </c>
    </row>
    <row r="1768" spans="1:5" x14ac:dyDescent="0.25">
      <c r="A1768" s="335"/>
      <c r="B1768" s="338"/>
      <c r="C1768" s="339"/>
      <c r="D1768" s="341"/>
      <c r="E1768" s="296" t="s">
        <v>1454</v>
      </c>
    </row>
    <row r="1769" spans="1:5" x14ac:dyDescent="0.25">
      <c r="A1769" s="326" t="s">
        <v>2329</v>
      </c>
      <c r="B1769" s="328" t="s">
        <v>2327</v>
      </c>
      <c r="C1769" s="329"/>
      <c r="D1769" s="332" t="s">
        <v>62</v>
      </c>
      <c r="E1769" s="297" t="s">
        <v>1453</v>
      </c>
    </row>
    <row r="1770" spans="1:5" x14ac:dyDescent="0.25">
      <c r="A1770" s="327"/>
      <c r="B1770" s="330"/>
      <c r="C1770" s="331"/>
      <c r="D1770" s="333"/>
      <c r="E1770" s="298" t="s">
        <v>1454</v>
      </c>
    </row>
    <row r="1771" spans="1:5" x14ac:dyDescent="0.25">
      <c r="A1771" s="334" t="s">
        <v>2330</v>
      </c>
      <c r="B1771" s="336" t="s">
        <v>2327</v>
      </c>
      <c r="C1771" s="337"/>
      <c r="D1771" s="340" t="s">
        <v>62</v>
      </c>
      <c r="E1771" s="295" t="s">
        <v>1453</v>
      </c>
    </row>
    <row r="1772" spans="1:5" x14ac:dyDescent="0.25">
      <c r="A1772" s="335"/>
      <c r="B1772" s="338"/>
      <c r="C1772" s="339"/>
      <c r="D1772" s="341"/>
      <c r="E1772" s="296" t="s">
        <v>1454</v>
      </c>
    </row>
    <row r="1773" spans="1:5" x14ac:dyDescent="0.25">
      <c r="A1773" s="326" t="s">
        <v>2331</v>
      </c>
      <c r="B1773" s="328" t="s">
        <v>2327</v>
      </c>
      <c r="C1773" s="329"/>
      <c r="D1773" s="332" t="s">
        <v>62</v>
      </c>
      <c r="E1773" s="297" t="s">
        <v>1453</v>
      </c>
    </row>
    <row r="1774" spans="1:5" x14ac:dyDescent="0.25">
      <c r="A1774" s="327"/>
      <c r="B1774" s="330"/>
      <c r="C1774" s="331"/>
      <c r="D1774" s="333"/>
      <c r="E1774" s="298" t="s">
        <v>1454</v>
      </c>
    </row>
    <row r="1775" spans="1:5" x14ac:dyDescent="0.25">
      <c r="A1775" s="334" t="s">
        <v>2332</v>
      </c>
      <c r="B1775" s="336" t="s">
        <v>2327</v>
      </c>
      <c r="C1775" s="337"/>
      <c r="D1775" s="340" t="s">
        <v>62</v>
      </c>
      <c r="E1775" s="295" t="s">
        <v>1453</v>
      </c>
    </row>
    <row r="1776" spans="1:5" x14ac:dyDescent="0.25">
      <c r="A1776" s="335"/>
      <c r="B1776" s="338"/>
      <c r="C1776" s="339"/>
      <c r="D1776" s="341"/>
      <c r="E1776" s="296" t="s">
        <v>1454</v>
      </c>
    </row>
    <row r="1777" spans="1:5" x14ac:dyDescent="0.25">
      <c r="A1777" s="326" t="s">
        <v>2333</v>
      </c>
      <c r="B1777" s="328" t="s">
        <v>2327</v>
      </c>
      <c r="C1777" s="329"/>
      <c r="D1777" s="332" t="s">
        <v>62</v>
      </c>
      <c r="E1777" s="297" t="s">
        <v>1453</v>
      </c>
    </row>
    <row r="1778" spans="1:5" x14ac:dyDescent="0.25">
      <c r="A1778" s="327"/>
      <c r="B1778" s="330"/>
      <c r="C1778" s="331"/>
      <c r="D1778" s="333"/>
      <c r="E1778" s="298" t="s">
        <v>1454</v>
      </c>
    </row>
    <row r="1779" spans="1:5" x14ac:dyDescent="0.25">
      <c r="A1779" s="334" t="s">
        <v>2334</v>
      </c>
      <c r="B1779" s="336" t="s">
        <v>2327</v>
      </c>
      <c r="C1779" s="337"/>
      <c r="D1779" s="340" t="s">
        <v>62</v>
      </c>
      <c r="E1779" s="295" t="s">
        <v>1453</v>
      </c>
    </row>
    <row r="1780" spans="1:5" x14ac:dyDescent="0.25">
      <c r="A1780" s="335"/>
      <c r="B1780" s="338"/>
      <c r="C1780" s="339"/>
      <c r="D1780" s="341"/>
      <c r="E1780" s="296" t="s">
        <v>1454</v>
      </c>
    </row>
    <row r="1781" spans="1:5" x14ac:dyDescent="0.25">
      <c r="A1781" s="326" t="s">
        <v>2335</v>
      </c>
      <c r="B1781" s="328" t="s">
        <v>2327</v>
      </c>
      <c r="C1781" s="329"/>
      <c r="D1781" s="332" t="s">
        <v>62</v>
      </c>
      <c r="E1781" s="297" t="s">
        <v>1453</v>
      </c>
    </row>
    <row r="1782" spans="1:5" x14ac:dyDescent="0.25">
      <c r="A1782" s="327"/>
      <c r="B1782" s="330"/>
      <c r="C1782" s="331"/>
      <c r="D1782" s="333"/>
      <c r="E1782" s="298" t="s">
        <v>1454</v>
      </c>
    </row>
    <row r="1783" spans="1:5" x14ac:dyDescent="0.25">
      <c r="A1783" s="334" t="s">
        <v>2336</v>
      </c>
      <c r="B1783" s="336" t="s">
        <v>2337</v>
      </c>
      <c r="C1783" s="337"/>
      <c r="D1783" s="340" t="s">
        <v>62</v>
      </c>
      <c r="E1783" s="295" t="s">
        <v>1453</v>
      </c>
    </row>
    <row r="1784" spans="1:5" x14ac:dyDescent="0.25">
      <c r="A1784" s="335"/>
      <c r="B1784" s="338"/>
      <c r="C1784" s="339"/>
      <c r="D1784" s="341"/>
      <c r="E1784" s="296" t="s">
        <v>1454</v>
      </c>
    </row>
    <row r="1785" spans="1:5" x14ac:dyDescent="0.25">
      <c r="A1785" s="326" t="s">
        <v>2338</v>
      </c>
      <c r="B1785" s="328" t="s">
        <v>2337</v>
      </c>
      <c r="C1785" s="329"/>
      <c r="D1785" s="332" t="s">
        <v>62</v>
      </c>
      <c r="E1785" s="297" t="s">
        <v>1453</v>
      </c>
    </row>
    <row r="1786" spans="1:5" x14ac:dyDescent="0.25">
      <c r="A1786" s="327"/>
      <c r="B1786" s="330"/>
      <c r="C1786" s="331"/>
      <c r="D1786" s="333"/>
      <c r="E1786" s="298" t="s">
        <v>1454</v>
      </c>
    </row>
    <row r="1787" spans="1:5" x14ac:dyDescent="0.25">
      <c r="A1787" s="334" t="s">
        <v>2339</v>
      </c>
      <c r="B1787" s="336" t="s">
        <v>2337</v>
      </c>
      <c r="C1787" s="337"/>
      <c r="D1787" s="340" t="s">
        <v>62</v>
      </c>
      <c r="E1787" s="295" t="s">
        <v>1453</v>
      </c>
    </row>
    <row r="1788" spans="1:5" x14ac:dyDescent="0.25">
      <c r="A1788" s="335"/>
      <c r="B1788" s="338"/>
      <c r="C1788" s="339"/>
      <c r="D1788" s="341"/>
      <c r="E1788" s="296" t="s">
        <v>1454</v>
      </c>
    </row>
    <row r="1789" spans="1:5" x14ac:dyDescent="0.25">
      <c r="A1789" s="326" t="s">
        <v>2340</v>
      </c>
      <c r="B1789" s="328" t="s">
        <v>2337</v>
      </c>
      <c r="C1789" s="329"/>
      <c r="D1789" s="332" t="s">
        <v>62</v>
      </c>
      <c r="E1789" s="297" t="s">
        <v>1453</v>
      </c>
    </row>
    <row r="1790" spans="1:5" x14ac:dyDescent="0.25">
      <c r="A1790" s="327"/>
      <c r="B1790" s="330"/>
      <c r="C1790" s="331"/>
      <c r="D1790" s="333"/>
      <c r="E1790" s="298" t="s">
        <v>1454</v>
      </c>
    </row>
    <row r="1791" spans="1:5" x14ac:dyDescent="0.25">
      <c r="A1791" s="334" t="s">
        <v>2341</v>
      </c>
      <c r="B1791" s="336" t="s">
        <v>2337</v>
      </c>
      <c r="C1791" s="337"/>
      <c r="D1791" s="340" t="s">
        <v>62</v>
      </c>
      <c r="E1791" s="295" t="s">
        <v>1453</v>
      </c>
    </row>
    <row r="1792" spans="1:5" x14ac:dyDescent="0.25">
      <c r="A1792" s="335"/>
      <c r="B1792" s="338"/>
      <c r="C1792" s="339"/>
      <c r="D1792" s="341"/>
      <c r="E1792" s="296" t="s">
        <v>1454</v>
      </c>
    </row>
    <row r="1793" spans="1:5" x14ac:dyDescent="0.25">
      <c r="A1793" s="326" t="s">
        <v>2342</v>
      </c>
      <c r="B1793" s="328" t="s">
        <v>2337</v>
      </c>
      <c r="C1793" s="329"/>
      <c r="D1793" s="332" t="s">
        <v>62</v>
      </c>
      <c r="E1793" s="297" t="s">
        <v>1453</v>
      </c>
    </row>
    <row r="1794" spans="1:5" x14ac:dyDescent="0.25">
      <c r="A1794" s="327"/>
      <c r="B1794" s="330"/>
      <c r="C1794" s="331"/>
      <c r="D1794" s="333"/>
      <c r="E1794" s="298" t="s">
        <v>1454</v>
      </c>
    </row>
    <row r="1795" spans="1:5" x14ac:dyDescent="0.25">
      <c r="A1795" s="334" t="s">
        <v>2343</v>
      </c>
      <c r="B1795" s="336" t="s">
        <v>2337</v>
      </c>
      <c r="C1795" s="337"/>
      <c r="D1795" s="340" t="s">
        <v>62</v>
      </c>
      <c r="E1795" s="295" t="s">
        <v>1453</v>
      </c>
    </row>
    <row r="1796" spans="1:5" x14ac:dyDescent="0.25">
      <c r="A1796" s="335"/>
      <c r="B1796" s="338"/>
      <c r="C1796" s="339"/>
      <c r="D1796" s="341"/>
      <c r="E1796" s="296" t="s">
        <v>1454</v>
      </c>
    </row>
    <row r="1797" spans="1:5" x14ac:dyDescent="0.25">
      <c r="A1797" s="326" t="s">
        <v>2344</v>
      </c>
      <c r="B1797" s="328" t="s">
        <v>2337</v>
      </c>
      <c r="C1797" s="329"/>
      <c r="D1797" s="332" t="s">
        <v>62</v>
      </c>
      <c r="E1797" s="297" t="s">
        <v>1453</v>
      </c>
    </row>
    <row r="1798" spans="1:5" x14ac:dyDescent="0.25">
      <c r="A1798" s="327"/>
      <c r="B1798" s="330"/>
      <c r="C1798" s="331"/>
      <c r="D1798" s="333"/>
      <c r="E1798" s="298" t="s">
        <v>1454</v>
      </c>
    </row>
    <row r="1799" spans="1:5" x14ac:dyDescent="0.25">
      <c r="A1799" s="334" t="s">
        <v>2345</v>
      </c>
      <c r="B1799" s="336" t="s">
        <v>2346</v>
      </c>
      <c r="C1799" s="337"/>
      <c r="D1799" s="340" t="s">
        <v>62</v>
      </c>
      <c r="E1799" s="295" t="s">
        <v>1453</v>
      </c>
    </row>
    <row r="1800" spans="1:5" x14ac:dyDescent="0.25">
      <c r="A1800" s="335"/>
      <c r="B1800" s="338"/>
      <c r="C1800" s="339"/>
      <c r="D1800" s="341"/>
      <c r="E1800" s="296" t="s">
        <v>1454</v>
      </c>
    </row>
    <row r="1801" spans="1:5" x14ac:dyDescent="0.25">
      <c r="A1801" s="326" t="s">
        <v>2347</v>
      </c>
      <c r="B1801" s="328" t="s">
        <v>2346</v>
      </c>
      <c r="C1801" s="329"/>
      <c r="D1801" s="332" t="s">
        <v>62</v>
      </c>
      <c r="E1801" s="297" t="s">
        <v>1453</v>
      </c>
    </row>
    <row r="1802" spans="1:5" x14ac:dyDescent="0.25">
      <c r="A1802" s="327"/>
      <c r="B1802" s="330"/>
      <c r="C1802" s="331"/>
      <c r="D1802" s="333"/>
      <c r="E1802" s="298" t="s">
        <v>1454</v>
      </c>
    </row>
    <row r="1803" spans="1:5" x14ac:dyDescent="0.25">
      <c r="A1803" s="334" t="s">
        <v>2348</v>
      </c>
      <c r="B1803" s="336" t="s">
        <v>2346</v>
      </c>
      <c r="C1803" s="337"/>
      <c r="D1803" s="340" t="s">
        <v>62</v>
      </c>
      <c r="E1803" s="295" t="s">
        <v>1453</v>
      </c>
    </row>
    <row r="1804" spans="1:5" x14ac:dyDescent="0.25">
      <c r="A1804" s="335"/>
      <c r="B1804" s="338"/>
      <c r="C1804" s="339"/>
      <c r="D1804" s="341"/>
      <c r="E1804" s="296" t="s">
        <v>1454</v>
      </c>
    </row>
    <row r="1805" spans="1:5" x14ac:dyDescent="0.25">
      <c r="A1805" s="326" t="s">
        <v>2349</v>
      </c>
      <c r="B1805" s="328" t="s">
        <v>2346</v>
      </c>
      <c r="C1805" s="329"/>
      <c r="D1805" s="332" t="s">
        <v>62</v>
      </c>
      <c r="E1805" s="297" t="s">
        <v>1453</v>
      </c>
    </row>
    <row r="1806" spans="1:5" x14ac:dyDescent="0.25">
      <c r="A1806" s="327"/>
      <c r="B1806" s="330"/>
      <c r="C1806" s="331"/>
      <c r="D1806" s="333"/>
      <c r="E1806" s="298" t="s">
        <v>1454</v>
      </c>
    </row>
    <row r="1807" spans="1:5" x14ac:dyDescent="0.25">
      <c r="A1807" s="334" t="s">
        <v>2350</v>
      </c>
      <c r="B1807" s="336" t="s">
        <v>2346</v>
      </c>
      <c r="C1807" s="337"/>
      <c r="D1807" s="340" t="s">
        <v>62</v>
      </c>
      <c r="E1807" s="295" t="s">
        <v>1453</v>
      </c>
    </row>
    <row r="1808" spans="1:5" x14ac:dyDescent="0.25">
      <c r="A1808" s="335"/>
      <c r="B1808" s="338"/>
      <c r="C1808" s="339"/>
      <c r="D1808" s="341"/>
      <c r="E1808" s="296" t="s">
        <v>1454</v>
      </c>
    </row>
    <row r="1809" spans="1:5" x14ac:dyDescent="0.25">
      <c r="A1809" s="326" t="s">
        <v>2351</v>
      </c>
      <c r="B1809" s="328" t="s">
        <v>2346</v>
      </c>
      <c r="C1809" s="329"/>
      <c r="D1809" s="332" t="s">
        <v>62</v>
      </c>
      <c r="E1809" s="297" t="s">
        <v>1453</v>
      </c>
    </row>
    <row r="1810" spans="1:5" x14ac:dyDescent="0.25">
      <c r="A1810" s="327"/>
      <c r="B1810" s="330"/>
      <c r="C1810" s="331"/>
      <c r="D1810" s="333"/>
      <c r="E1810" s="298" t="s">
        <v>1454</v>
      </c>
    </row>
    <row r="1811" spans="1:5" x14ac:dyDescent="0.25">
      <c r="A1811" s="334" t="s">
        <v>2352</v>
      </c>
      <c r="B1811" s="336" t="s">
        <v>2346</v>
      </c>
      <c r="C1811" s="337"/>
      <c r="D1811" s="340" t="s">
        <v>62</v>
      </c>
      <c r="E1811" s="295" t="s">
        <v>1453</v>
      </c>
    </row>
    <row r="1812" spans="1:5" x14ac:dyDescent="0.25">
      <c r="A1812" s="335"/>
      <c r="B1812" s="338"/>
      <c r="C1812" s="339"/>
      <c r="D1812" s="341"/>
      <c r="E1812" s="296" t="s">
        <v>1454</v>
      </c>
    </row>
    <row r="1813" spans="1:5" x14ac:dyDescent="0.25">
      <c r="A1813" s="326" t="s">
        <v>2353</v>
      </c>
      <c r="B1813" s="328" t="s">
        <v>2346</v>
      </c>
      <c r="C1813" s="329"/>
      <c r="D1813" s="332" t="s">
        <v>62</v>
      </c>
      <c r="E1813" s="297" t="s">
        <v>1453</v>
      </c>
    </row>
    <row r="1814" spans="1:5" x14ac:dyDescent="0.25">
      <c r="A1814" s="327"/>
      <c r="B1814" s="330"/>
      <c r="C1814" s="331"/>
      <c r="D1814" s="333"/>
      <c r="E1814" s="298" t="s">
        <v>1454</v>
      </c>
    </row>
    <row r="1815" spans="1:5" x14ac:dyDescent="0.25">
      <c r="A1815" s="334" t="s">
        <v>2354</v>
      </c>
      <c r="B1815" s="336" t="s">
        <v>2346</v>
      </c>
      <c r="C1815" s="337"/>
      <c r="D1815" s="340" t="s">
        <v>62</v>
      </c>
      <c r="E1815" s="295" t="s">
        <v>1453</v>
      </c>
    </row>
    <row r="1816" spans="1:5" x14ac:dyDescent="0.25">
      <c r="A1816" s="335"/>
      <c r="B1816" s="338"/>
      <c r="C1816" s="339"/>
      <c r="D1816" s="341"/>
      <c r="E1816" s="296" t="s">
        <v>1454</v>
      </c>
    </row>
    <row r="1817" spans="1:5" x14ac:dyDescent="0.25">
      <c r="A1817" s="326" t="s">
        <v>2355</v>
      </c>
      <c r="B1817" s="328" t="s">
        <v>2346</v>
      </c>
      <c r="C1817" s="329"/>
      <c r="D1817" s="332" t="s">
        <v>62</v>
      </c>
      <c r="E1817" s="297" t="s">
        <v>1453</v>
      </c>
    </row>
    <row r="1818" spans="1:5" x14ac:dyDescent="0.25">
      <c r="A1818" s="327"/>
      <c r="B1818" s="330"/>
      <c r="C1818" s="331"/>
      <c r="D1818" s="333"/>
      <c r="E1818" s="298" t="s">
        <v>1454</v>
      </c>
    </row>
    <row r="1819" spans="1:5" x14ac:dyDescent="0.25">
      <c r="A1819" s="334" t="s">
        <v>2356</v>
      </c>
      <c r="B1819" s="336" t="s">
        <v>2346</v>
      </c>
      <c r="C1819" s="337"/>
      <c r="D1819" s="340" t="s">
        <v>62</v>
      </c>
      <c r="E1819" s="295" t="s">
        <v>1453</v>
      </c>
    </row>
    <row r="1820" spans="1:5" x14ac:dyDescent="0.25">
      <c r="A1820" s="335"/>
      <c r="B1820" s="338"/>
      <c r="C1820" s="339"/>
      <c r="D1820" s="341"/>
      <c r="E1820" s="296" t="s">
        <v>1454</v>
      </c>
    </row>
    <row r="1821" spans="1:5" x14ac:dyDescent="0.25">
      <c r="A1821" s="326" t="s">
        <v>2357</v>
      </c>
      <c r="B1821" s="328" t="s">
        <v>2346</v>
      </c>
      <c r="C1821" s="329"/>
      <c r="D1821" s="332" t="s">
        <v>62</v>
      </c>
      <c r="E1821" s="297" t="s">
        <v>1453</v>
      </c>
    </row>
    <row r="1822" spans="1:5" x14ac:dyDescent="0.25">
      <c r="A1822" s="327"/>
      <c r="B1822" s="330"/>
      <c r="C1822" s="331"/>
      <c r="D1822" s="333"/>
      <c r="E1822" s="298" t="s">
        <v>1454</v>
      </c>
    </row>
    <row r="1823" spans="1:5" x14ac:dyDescent="0.25">
      <c r="A1823" s="334" t="s">
        <v>2358</v>
      </c>
      <c r="B1823" s="336" t="s">
        <v>2346</v>
      </c>
      <c r="C1823" s="337"/>
      <c r="D1823" s="340" t="s">
        <v>62</v>
      </c>
      <c r="E1823" s="295" t="s">
        <v>1453</v>
      </c>
    </row>
    <row r="1824" spans="1:5" x14ac:dyDescent="0.25">
      <c r="A1824" s="335"/>
      <c r="B1824" s="338"/>
      <c r="C1824" s="339"/>
      <c r="D1824" s="341"/>
      <c r="E1824" s="296" t="s">
        <v>1454</v>
      </c>
    </row>
    <row r="1825" spans="1:5" x14ac:dyDescent="0.25">
      <c r="A1825" s="326" t="s">
        <v>2359</v>
      </c>
      <c r="B1825" s="328" t="s">
        <v>2346</v>
      </c>
      <c r="C1825" s="329"/>
      <c r="D1825" s="332" t="s">
        <v>62</v>
      </c>
      <c r="E1825" s="297" t="s">
        <v>1453</v>
      </c>
    </row>
    <row r="1826" spans="1:5" x14ac:dyDescent="0.25">
      <c r="A1826" s="327"/>
      <c r="B1826" s="330"/>
      <c r="C1826" s="331"/>
      <c r="D1826" s="333"/>
      <c r="E1826" s="298" t="s">
        <v>1454</v>
      </c>
    </row>
    <row r="1827" spans="1:5" x14ac:dyDescent="0.25">
      <c r="A1827" s="334" t="s">
        <v>2360</v>
      </c>
      <c r="B1827" s="336" t="s">
        <v>2346</v>
      </c>
      <c r="C1827" s="337"/>
      <c r="D1827" s="340" t="s">
        <v>62</v>
      </c>
      <c r="E1827" s="295" t="s">
        <v>1453</v>
      </c>
    </row>
    <row r="1828" spans="1:5" x14ac:dyDescent="0.25">
      <c r="A1828" s="335"/>
      <c r="B1828" s="338"/>
      <c r="C1828" s="339"/>
      <c r="D1828" s="341"/>
      <c r="E1828" s="296" t="s">
        <v>1454</v>
      </c>
    </row>
    <row r="1829" spans="1:5" x14ac:dyDescent="0.25">
      <c r="A1829" s="326" t="s">
        <v>2361</v>
      </c>
      <c r="B1829" s="328" t="s">
        <v>2362</v>
      </c>
      <c r="C1829" s="329"/>
      <c r="D1829" s="332" t="s">
        <v>62</v>
      </c>
      <c r="E1829" s="297" t="s">
        <v>1453</v>
      </c>
    </row>
    <row r="1830" spans="1:5" x14ac:dyDescent="0.25">
      <c r="A1830" s="327"/>
      <c r="B1830" s="330"/>
      <c r="C1830" s="331"/>
      <c r="D1830" s="333"/>
      <c r="E1830" s="298" t="s">
        <v>1454</v>
      </c>
    </row>
    <row r="1831" spans="1:5" x14ac:dyDescent="0.25">
      <c r="A1831" s="334" t="s">
        <v>2363</v>
      </c>
      <c r="B1831" s="336" t="s">
        <v>2362</v>
      </c>
      <c r="C1831" s="337"/>
      <c r="D1831" s="340" t="s">
        <v>62</v>
      </c>
      <c r="E1831" s="295" t="s">
        <v>1453</v>
      </c>
    </row>
    <row r="1832" spans="1:5" x14ac:dyDescent="0.25">
      <c r="A1832" s="335"/>
      <c r="B1832" s="338"/>
      <c r="C1832" s="339"/>
      <c r="D1832" s="341"/>
      <c r="E1832" s="296" t="s">
        <v>1454</v>
      </c>
    </row>
    <row r="1833" spans="1:5" x14ac:dyDescent="0.25">
      <c r="A1833" s="326" t="s">
        <v>2364</v>
      </c>
      <c r="B1833" s="328" t="s">
        <v>2362</v>
      </c>
      <c r="C1833" s="329"/>
      <c r="D1833" s="332" t="s">
        <v>62</v>
      </c>
      <c r="E1833" s="297" t="s">
        <v>1453</v>
      </c>
    </row>
    <row r="1834" spans="1:5" x14ac:dyDescent="0.25">
      <c r="A1834" s="327"/>
      <c r="B1834" s="330"/>
      <c r="C1834" s="331"/>
      <c r="D1834" s="333"/>
      <c r="E1834" s="298" t="s">
        <v>1454</v>
      </c>
    </row>
    <row r="1835" spans="1:5" x14ac:dyDescent="0.25">
      <c r="A1835" s="334" t="s">
        <v>2365</v>
      </c>
      <c r="B1835" s="336" t="s">
        <v>2362</v>
      </c>
      <c r="C1835" s="337"/>
      <c r="D1835" s="340" t="s">
        <v>62</v>
      </c>
      <c r="E1835" s="295" t="s">
        <v>1453</v>
      </c>
    </row>
    <row r="1836" spans="1:5" x14ac:dyDescent="0.25">
      <c r="A1836" s="335"/>
      <c r="B1836" s="338"/>
      <c r="C1836" s="339"/>
      <c r="D1836" s="341"/>
      <c r="E1836" s="296" t="s">
        <v>1454</v>
      </c>
    </row>
    <row r="1837" spans="1:5" x14ac:dyDescent="0.25">
      <c r="A1837" s="326" t="s">
        <v>2366</v>
      </c>
      <c r="B1837" s="328" t="s">
        <v>2362</v>
      </c>
      <c r="C1837" s="329"/>
      <c r="D1837" s="332" t="s">
        <v>62</v>
      </c>
      <c r="E1837" s="297" t="s">
        <v>1453</v>
      </c>
    </row>
    <row r="1838" spans="1:5" x14ac:dyDescent="0.25">
      <c r="A1838" s="327"/>
      <c r="B1838" s="330"/>
      <c r="C1838" s="331"/>
      <c r="D1838" s="333"/>
      <c r="E1838" s="298" t="s">
        <v>1454</v>
      </c>
    </row>
    <row r="1839" spans="1:5" x14ac:dyDescent="0.25">
      <c r="A1839" s="334" t="s">
        <v>2367</v>
      </c>
      <c r="B1839" s="336" t="s">
        <v>2362</v>
      </c>
      <c r="C1839" s="337"/>
      <c r="D1839" s="340" t="s">
        <v>62</v>
      </c>
      <c r="E1839" s="295" t="s">
        <v>1453</v>
      </c>
    </row>
    <row r="1840" spans="1:5" x14ac:dyDescent="0.25">
      <c r="A1840" s="335"/>
      <c r="B1840" s="338"/>
      <c r="C1840" s="339"/>
      <c r="D1840" s="341"/>
      <c r="E1840" s="296" t="s">
        <v>1454</v>
      </c>
    </row>
    <row r="1841" spans="1:5" x14ac:dyDescent="0.25">
      <c r="A1841" s="326" t="s">
        <v>2368</v>
      </c>
      <c r="B1841" s="328" t="s">
        <v>2362</v>
      </c>
      <c r="C1841" s="329"/>
      <c r="D1841" s="332" t="s">
        <v>62</v>
      </c>
      <c r="E1841" s="297" t="s">
        <v>1453</v>
      </c>
    </row>
    <row r="1842" spans="1:5" x14ac:dyDescent="0.25">
      <c r="A1842" s="327"/>
      <c r="B1842" s="330"/>
      <c r="C1842" s="331"/>
      <c r="D1842" s="333"/>
      <c r="E1842" s="298" t="s">
        <v>1454</v>
      </c>
    </row>
    <row r="1843" spans="1:5" x14ac:dyDescent="0.25">
      <c r="A1843" s="334" t="s">
        <v>2369</v>
      </c>
      <c r="B1843" s="336" t="s">
        <v>2362</v>
      </c>
      <c r="C1843" s="337"/>
      <c r="D1843" s="340" t="s">
        <v>62</v>
      </c>
      <c r="E1843" s="295" t="s">
        <v>1453</v>
      </c>
    </row>
    <row r="1844" spans="1:5" x14ac:dyDescent="0.25">
      <c r="A1844" s="335"/>
      <c r="B1844" s="338"/>
      <c r="C1844" s="339"/>
      <c r="D1844" s="341"/>
      <c r="E1844" s="296" t="s">
        <v>1454</v>
      </c>
    </row>
    <row r="1845" spans="1:5" x14ac:dyDescent="0.25">
      <c r="A1845" s="326" t="s">
        <v>2370</v>
      </c>
      <c r="B1845" s="328" t="s">
        <v>2362</v>
      </c>
      <c r="C1845" s="329"/>
      <c r="D1845" s="332" t="s">
        <v>62</v>
      </c>
      <c r="E1845" s="297" t="s">
        <v>1453</v>
      </c>
    </row>
    <row r="1846" spans="1:5" x14ac:dyDescent="0.25">
      <c r="A1846" s="327"/>
      <c r="B1846" s="330"/>
      <c r="C1846" s="331"/>
      <c r="D1846" s="333"/>
      <c r="E1846" s="298" t="s">
        <v>1454</v>
      </c>
    </row>
    <row r="1847" spans="1:5" x14ac:dyDescent="0.25">
      <c r="A1847" s="334" t="s">
        <v>2371</v>
      </c>
      <c r="B1847" s="336" t="s">
        <v>2362</v>
      </c>
      <c r="C1847" s="337"/>
      <c r="D1847" s="340" t="s">
        <v>62</v>
      </c>
      <c r="E1847" s="295" t="s">
        <v>1453</v>
      </c>
    </row>
    <row r="1848" spans="1:5" x14ac:dyDescent="0.25">
      <c r="A1848" s="335"/>
      <c r="B1848" s="338"/>
      <c r="C1848" s="339"/>
      <c r="D1848" s="341"/>
      <c r="E1848" s="296" t="s">
        <v>1454</v>
      </c>
    </row>
    <row r="1849" spans="1:5" x14ac:dyDescent="0.25">
      <c r="A1849" s="326" t="s">
        <v>2372</v>
      </c>
      <c r="B1849" s="328" t="s">
        <v>2362</v>
      </c>
      <c r="C1849" s="329"/>
      <c r="D1849" s="332" t="s">
        <v>62</v>
      </c>
      <c r="E1849" s="297" t="s">
        <v>1453</v>
      </c>
    </row>
    <row r="1850" spans="1:5" x14ac:dyDescent="0.25">
      <c r="A1850" s="327"/>
      <c r="B1850" s="330"/>
      <c r="C1850" s="331"/>
      <c r="D1850" s="333"/>
      <c r="E1850" s="298" t="s">
        <v>1454</v>
      </c>
    </row>
    <row r="1851" spans="1:5" x14ac:dyDescent="0.25">
      <c r="A1851" s="334" t="s">
        <v>2373</v>
      </c>
      <c r="B1851" s="336" t="s">
        <v>2362</v>
      </c>
      <c r="C1851" s="337"/>
      <c r="D1851" s="340" t="s">
        <v>62</v>
      </c>
      <c r="E1851" s="295" t="s">
        <v>1453</v>
      </c>
    </row>
    <row r="1852" spans="1:5" x14ac:dyDescent="0.25">
      <c r="A1852" s="335"/>
      <c r="B1852" s="338"/>
      <c r="C1852" s="339"/>
      <c r="D1852" s="341"/>
      <c r="E1852" s="296" t="s">
        <v>1454</v>
      </c>
    </row>
    <row r="1853" spans="1:5" x14ac:dyDescent="0.25">
      <c r="A1853" s="326" t="s">
        <v>2374</v>
      </c>
      <c r="B1853" s="328" t="s">
        <v>2362</v>
      </c>
      <c r="C1853" s="329"/>
      <c r="D1853" s="332" t="s">
        <v>62</v>
      </c>
      <c r="E1853" s="297" t="s">
        <v>1453</v>
      </c>
    </row>
    <row r="1854" spans="1:5" x14ac:dyDescent="0.25">
      <c r="A1854" s="327"/>
      <c r="B1854" s="330"/>
      <c r="C1854" s="331"/>
      <c r="D1854" s="333"/>
      <c r="E1854" s="298" t="s">
        <v>1454</v>
      </c>
    </row>
    <row r="1855" spans="1:5" x14ac:dyDescent="0.25">
      <c r="A1855" s="334" t="s">
        <v>2375</v>
      </c>
      <c r="B1855" s="336" t="s">
        <v>2362</v>
      </c>
      <c r="C1855" s="337"/>
      <c r="D1855" s="340" t="s">
        <v>62</v>
      </c>
      <c r="E1855" s="295" t="s">
        <v>1453</v>
      </c>
    </row>
    <row r="1856" spans="1:5" x14ac:dyDescent="0.25">
      <c r="A1856" s="335"/>
      <c r="B1856" s="338"/>
      <c r="C1856" s="339"/>
      <c r="D1856" s="341"/>
      <c r="E1856" s="296" t="s">
        <v>1454</v>
      </c>
    </row>
    <row r="1857" spans="1:5" x14ac:dyDescent="0.25">
      <c r="A1857" s="326" t="s">
        <v>2376</v>
      </c>
      <c r="B1857" s="328" t="s">
        <v>2362</v>
      </c>
      <c r="C1857" s="329"/>
      <c r="D1857" s="332" t="s">
        <v>62</v>
      </c>
      <c r="E1857" s="297" t="s">
        <v>1453</v>
      </c>
    </row>
    <row r="1858" spans="1:5" x14ac:dyDescent="0.25">
      <c r="A1858" s="327"/>
      <c r="B1858" s="330"/>
      <c r="C1858" s="331"/>
      <c r="D1858" s="333"/>
      <c r="E1858" s="298" t="s">
        <v>1454</v>
      </c>
    </row>
    <row r="1859" spans="1:5" x14ac:dyDescent="0.25">
      <c r="A1859" s="334" t="s">
        <v>2377</v>
      </c>
      <c r="B1859" s="336" t="s">
        <v>2362</v>
      </c>
      <c r="C1859" s="337"/>
      <c r="D1859" s="340" t="s">
        <v>62</v>
      </c>
      <c r="E1859" s="295" t="s">
        <v>1453</v>
      </c>
    </row>
    <row r="1860" spans="1:5" x14ac:dyDescent="0.25">
      <c r="A1860" s="335"/>
      <c r="B1860" s="338"/>
      <c r="C1860" s="339"/>
      <c r="D1860" s="341"/>
      <c r="E1860" s="296" t="s">
        <v>1454</v>
      </c>
    </row>
    <row r="1861" spans="1:5" x14ac:dyDescent="0.25">
      <c r="A1861" s="326" t="s">
        <v>2378</v>
      </c>
      <c r="B1861" s="328" t="s">
        <v>2362</v>
      </c>
      <c r="C1861" s="329"/>
      <c r="D1861" s="332" t="s">
        <v>62</v>
      </c>
      <c r="E1861" s="297" t="s">
        <v>1453</v>
      </c>
    </row>
    <row r="1862" spans="1:5" x14ac:dyDescent="0.25">
      <c r="A1862" s="327"/>
      <c r="B1862" s="330"/>
      <c r="C1862" s="331"/>
      <c r="D1862" s="333"/>
      <c r="E1862" s="298" t="s">
        <v>1454</v>
      </c>
    </row>
    <row r="1863" spans="1:5" x14ac:dyDescent="0.25">
      <c r="A1863" s="334" t="s">
        <v>2379</v>
      </c>
      <c r="B1863" s="336" t="s">
        <v>2380</v>
      </c>
      <c r="C1863" s="337"/>
      <c r="D1863" s="340" t="s">
        <v>62</v>
      </c>
      <c r="E1863" s="295" t="s">
        <v>1453</v>
      </c>
    </row>
    <row r="1864" spans="1:5" x14ac:dyDescent="0.25">
      <c r="A1864" s="335"/>
      <c r="B1864" s="338"/>
      <c r="C1864" s="339"/>
      <c r="D1864" s="341"/>
      <c r="E1864" s="296" t="s">
        <v>1454</v>
      </c>
    </row>
    <row r="1865" spans="1:5" x14ac:dyDescent="0.25">
      <c r="A1865" s="326" t="s">
        <v>2381</v>
      </c>
      <c r="B1865" s="328" t="s">
        <v>2380</v>
      </c>
      <c r="C1865" s="329"/>
      <c r="D1865" s="332" t="s">
        <v>62</v>
      </c>
      <c r="E1865" s="297" t="s">
        <v>1453</v>
      </c>
    </row>
    <row r="1866" spans="1:5" x14ac:dyDescent="0.25">
      <c r="A1866" s="327"/>
      <c r="B1866" s="330"/>
      <c r="C1866" s="331"/>
      <c r="D1866" s="333"/>
      <c r="E1866" s="298" t="s">
        <v>1454</v>
      </c>
    </row>
    <row r="1867" spans="1:5" x14ac:dyDescent="0.25">
      <c r="A1867" s="334" t="s">
        <v>2181</v>
      </c>
      <c r="B1867" s="336" t="s">
        <v>2380</v>
      </c>
      <c r="C1867" s="337"/>
      <c r="D1867" s="340" t="s">
        <v>62</v>
      </c>
      <c r="E1867" s="295" t="s">
        <v>1453</v>
      </c>
    </row>
    <row r="1868" spans="1:5" x14ac:dyDescent="0.25">
      <c r="A1868" s="335"/>
      <c r="B1868" s="338"/>
      <c r="C1868" s="339"/>
      <c r="D1868" s="341"/>
      <c r="E1868" s="296" t="s">
        <v>1454</v>
      </c>
    </row>
    <row r="1869" spans="1:5" x14ac:dyDescent="0.25">
      <c r="A1869" s="326" t="s">
        <v>1940</v>
      </c>
      <c r="B1869" s="328" t="s">
        <v>2380</v>
      </c>
      <c r="C1869" s="329"/>
      <c r="D1869" s="332" t="s">
        <v>62</v>
      </c>
      <c r="E1869" s="297" t="s">
        <v>1453</v>
      </c>
    </row>
    <row r="1870" spans="1:5" x14ac:dyDescent="0.25">
      <c r="A1870" s="327"/>
      <c r="B1870" s="330"/>
      <c r="C1870" s="331"/>
      <c r="D1870" s="333"/>
      <c r="E1870" s="298" t="s">
        <v>1454</v>
      </c>
    </row>
    <row r="1871" spans="1:5" x14ac:dyDescent="0.25">
      <c r="A1871" s="334" t="s">
        <v>2382</v>
      </c>
      <c r="B1871" s="336" t="s">
        <v>2380</v>
      </c>
      <c r="C1871" s="337"/>
      <c r="D1871" s="340" t="s">
        <v>62</v>
      </c>
      <c r="E1871" s="295" t="s">
        <v>1453</v>
      </c>
    </row>
    <row r="1872" spans="1:5" x14ac:dyDescent="0.25">
      <c r="A1872" s="335"/>
      <c r="B1872" s="338"/>
      <c r="C1872" s="339"/>
      <c r="D1872" s="341"/>
      <c r="E1872" s="296" t="s">
        <v>1454</v>
      </c>
    </row>
    <row r="1873" spans="1:5" x14ac:dyDescent="0.25">
      <c r="A1873" s="326" t="s">
        <v>2383</v>
      </c>
      <c r="B1873" s="328" t="s">
        <v>2380</v>
      </c>
      <c r="C1873" s="329"/>
      <c r="D1873" s="332" t="s">
        <v>62</v>
      </c>
      <c r="E1873" s="297" t="s">
        <v>1453</v>
      </c>
    </row>
    <row r="1874" spans="1:5" x14ac:dyDescent="0.25">
      <c r="A1874" s="327"/>
      <c r="B1874" s="330"/>
      <c r="C1874" s="331"/>
      <c r="D1874" s="333"/>
      <c r="E1874" s="298" t="s">
        <v>1454</v>
      </c>
    </row>
    <row r="1875" spans="1:5" x14ac:dyDescent="0.25">
      <c r="A1875" s="334" t="s">
        <v>2384</v>
      </c>
      <c r="B1875" s="336" t="s">
        <v>2380</v>
      </c>
      <c r="C1875" s="337"/>
      <c r="D1875" s="340" t="s">
        <v>62</v>
      </c>
      <c r="E1875" s="295" t="s">
        <v>1453</v>
      </c>
    </row>
    <row r="1876" spans="1:5" x14ac:dyDescent="0.25">
      <c r="A1876" s="335"/>
      <c r="B1876" s="338"/>
      <c r="C1876" s="339"/>
      <c r="D1876" s="341"/>
      <c r="E1876" s="296" t="s">
        <v>1454</v>
      </c>
    </row>
    <row r="1877" spans="1:5" x14ac:dyDescent="0.25">
      <c r="A1877" s="326" t="s">
        <v>2385</v>
      </c>
      <c r="B1877" s="328" t="s">
        <v>2386</v>
      </c>
      <c r="C1877" s="329"/>
      <c r="D1877" s="332" t="s">
        <v>62</v>
      </c>
      <c r="E1877" s="297" t="s">
        <v>1453</v>
      </c>
    </row>
    <row r="1878" spans="1:5" x14ac:dyDescent="0.25">
      <c r="A1878" s="327"/>
      <c r="B1878" s="330"/>
      <c r="C1878" s="331"/>
      <c r="D1878" s="333"/>
      <c r="E1878" s="298" t="s">
        <v>1454</v>
      </c>
    </row>
    <row r="1879" spans="1:5" x14ac:dyDescent="0.25">
      <c r="A1879" s="334" t="s">
        <v>2387</v>
      </c>
      <c r="B1879" s="336" t="s">
        <v>2386</v>
      </c>
      <c r="C1879" s="337"/>
      <c r="D1879" s="340" t="s">
        <v>62</v>
      </c>
      <c r="E1879" s="295" t="s">
        <v>1453</v>
      </c>
    </row>
    <row r="1880" spans="1:5" x14ac:dyDescent="0.25">
      <c r="A1880" s="335"/>
      <c r="B1880" s="338"/>
      <c r="C1880" s="339"/>
      <c r="D1880" s="341"/>
      <c r="E1880" s="296" t="s">
        <v>1454</v>
      </c>
    </row>
    <row r="1881" spans="1:5" x14ac:dyDescent="0.25">
      <c r="A1881" s="326" t="s">
        <v>2388</v>
      </c>
      <c r="B1881" s="328" t="s">
        <v>2386</v>
      </c>
      <c r="C1881" s="329"/>
      <c r="D1881" s="332" t="s">
        <v>62</v>
      </c>
      <c r="E1881" s="297" t="s">
        <v>1453</v>
      </c>
    </row>
    <row r="1882" spans="1:5" x14ac:dyDescent="0.25">
      <c r="A1882" s="327"/>
      <c r="B1882" s="330"/>
      <c r="C1882" s="331"/>
      <c r="D1882" s="333"/>
      <c r="E1882" s="298" t="s">
        <v>1454</v>
      </c>
    </row>
    <row r="1883" spans="1:5" x14ac:dyDescent="0.25">
      <c r="A1883" s="334" t="s">
        <v>2389</v>
      </c>
      <c r="B1883" s="336" t="s">
        <v>2386</v>
      </c>
      <c r="C1883" s="337"/>
      <c r="D1883" s="340" t="s">
        <v>62</v>
      </c>
      <c r="E1883" s="295" t="s">
        <v>1453</v>
      </c>
    </row>
    <row r="1884" spans="1:5" x14ac:dyDescent="0.25">
      <c r="A1884" s="335"/>
      <c r="B1884" s="338"/>
      <c r="C1884" s="339"/>
      <c r="D1884" s="341"/>
      <c r="E1884" s="296" t="s">
        <v>1454</v>
      </c>
    </row>
    <row r="1885" spans="1:5" x14ac:dyDescent="0.25">
      <c r="A1885" s="326" t="s">
        <v>2390</v>
      </c>
      <c r="B1885" s="328" t="s">
        <v>2386</v>
      </c>
      <c r="C1885" s="329"/>
      <c r="D1885" s="332" t="s">
        <v>62</v>
      </c>
      <c r="E1885" s="297" t="s">
        <v>1453</v>
      </c>
    </row>
    <row r="1886" spans="1:5" x14ac:dyDescent="0.25">
      <c r="A1886" s="327"/>
      <c r="B1886" s="330"/>
      <c r="C1886" s="331"/>
      <c r="D1886" s="333"/>
      <c r="E1886" s="298" t="s">
        <v>1454</v>
      </c>
    </row>
    <row r="1887" spans="1:5" x14ac:dyDescent="0.25">
      <c r="A1887" s="334" t="s">
        <v>2391</v>
      </c>
      <c r="B1887" s="336" t="s">
        <v>2386</v>
      </c>
      <c r="C1887" s="337"/>
      <c r="D1887" s="340" t="s">
        <v>62</v>
      </c>
      <c r="E1887" s="295" t="s">
        <v>1453</v>
      </c>
    </row>
    <row r="1888" spans="1:5" x14ac:dyDescent="0.25">
      <c r="A1888" s="335"/>
      <c r="B1888" s="338"/>
      <c r="C1888" s="339"/>
      <c r="D1888" s="341"/>
      <c r="E1888" s="296" t="s">
        <v>1454</v>
      </c>
    </row>
    <row r="1889" spans="1:5" x14ac:dyDescent="0.25">
      <c r="A1889" s="326" t="s">
        <v>2392</v>
      </c>
      <c r="B1889" s="328" t="s">
        <v>2386</v>
      </c>
      <c r="C1889" s="329"/>
      <c r="D1889" s="332" t="s">
        <v>62</v>
      </c>
      <c r="E1889" s="297" t="s">
        <v>1453</v>
      </c>
    </row>
    <row r="1890" spans="1:5" x14ac:dyDescent="0.25">
      <c r="A1890" s="327"/>
      <c r="B1890" s="330"/>
      <c r="C1890" s="331"/>
      <c r="D1890" s="333"/>
      <c r="E1890" s="298" t="s">
        <v>1454</v>
      </c>
    </row>
    <row r="1891" spans="1:5" x14ac:dyDescent="0.25">
      <c r="A1891" s="334" t="s">
        <v>2393</v>
      </c>
      <c r="B1891" s="336" t="s">
        <v>2386</v>
      </c>
      <c r="C1891" s="337"/>
      <c r="D1891" s="340" t="s">
        <v>62</v>
      </c>
      <c r="E1891" s="295" t="s">
        <v>1453</v>
      </c>
    </row>
    <row r="1892" spans="1:5" x14ac:dyDescent="0.25">
      <c r="A1892" s="335"/>
      <c r="B1892" s="338"/>
      <c r="C1892" s="339"/>
      <c r="D1892" s="341"/>
      <c r="E1892" s="296" t="s">
        <v>1454</v>
      </c>
    </row>
    <row r="1893" spans="1:5" x14ac:dyDescent="0.25">
      <c r="A1893" s="326" t="s">
        <v>2394</v>
      </c>
      <c r="B1893" s="328" t="s">
        <v>2386</v>
      </c>
      <c r="C1893" s="329"/>
      <c r="D1893" s="332" t="s">
        <v>62</v>
      </c>
      <c r="E1893" s="297" t="s">
        <v>1453</v>
      </c>
    </row>
    <row r="1894" spans="1:5" x14ac:dyDescent="0.25">
      <c r="A1894" s="327"/>
      <c r="B1894" s="330"/>
      <c r="C1894" s="331"/>
      <c r="D1894" s="333"/>
      <c r="E1894" s="298" t="s">
        <v>1454</v>
      </c>
    </row>
    <row r="1895" spans="1:5" x14ac:dyDescent="0.25">
      <c r="A1895" s="334" t="s">
        <v>2395</v>
      </c>
      <c r="B1895" s="336" t="s">
        <v>2386</v>
      </c>
      <c r="C1895" s="337"/>
      <c r="D1895" s="340" t="s">
        <v>62</v>
      </c>
      <c r="E1895" s="295" t="s">
        <v>1453</v>
      </c>
    </row>
    <row r="1896" spans="1:5" x14ac:dyDescent="0.25">
      <c r="A1896" s="335"/>
      <c r="B1896" s="338"/>
      <c r="C1896" s="339"/>
      <c r="D1896" s="341"/>
      <c r="E1896" s="296" t="s">
        <v>1454</v>
      </c>
    </row>
    <row r="1897" spans="1:5" x14ac:dyDescent="0.25">
      <c r="A1897" s="326" t="s">
        <v>2396</v>
      </c>
      <c r="B1897" s="328" t="s">
        <v>2386</v>
      </c>
      <c r="C1897" s="329"/>
      <c r="D1897" s="332" t="s">
        <v>62</v>
      </c>
      <c r="E1897" s="297" t="s">
        <v>1453</v>
      </c>
    </row>
    <row r="1898" spans="1:5" x14ac:dyDescent="0.25">
      <c r="A1898" s="327"/>
      <c r="B1898" s="330"/>
      <c r="C1898" s="331"/>
      <c r="D1898" s="333"/>
      <c r="E1898" s="298" t="s">
        <v>1454</v>
      </c>
    </row>
    <row r="1899" spans="1:5" x14ac:dyDescent="0.25">
      <c r="A1899" s="334" t="s">
        <v>2397</v>
      </c>
      <c r="B1899" s="336" t="s">
        <v>2386</v>
      </c>
      <c r="C1899" s="337"/>
      <c r="D1899" s="340" t="s">
        <v>62</v>
      </c>
      <c r="E1899" s="295" t="s">
        <v>1453</v>
      </c>
    </row>
    <row r="1900" spans="1:5" x14ac:dyDescent="0.25">
      <c r="A1900" s="335"/>
      <c r="B1900" s="338"/>
      <c r="C1900" s="339"/>
      <c r="D1900" s="341"/>
      <c r="E1900" s="296" t="s">
        <v>1454</v>
      </c>
    </row>
    <row r="1901" spans="1:5" x14ac:dyDescent="0.25">
      <c r="A1901" s="326" t="s">
        <v>2398</v>
      </c>
      <c r="B1901" s="328" t="s">
        <v>2399</v>
      </c>
      <c r="C1901" s="329"/>
      <c r="D1901" s="332" t="s">
        <v>62</v>
      </c>
      <c r="E1901" s="297" t="s">
        <v>1453</v>
      </c>
    </row>
    <row r="1902" spans="1:5" x14ac:dyDescent="0.25">
      <c r="A1902" s="327"/>
      <c r="B1902" s="330"/>
      <c r="C1902" s="331"/>
      <c r="D1902" s="333"/>
      <c r="E1902" s="298" t="s">
        <v>1454</v>
      </c>
    </row>
    <row r="1903" spans="1:5" x14ac:dyDescent="0.25">
      <c r="A1903" s="334" t="s">
        <v>2400</v>
      </c>
      <c r="B1903" s="336" t="s">
        <v>2399</v>
      </c>
      <c r="C1903" s="337"/>
      <c r="D1903" s="340" t="s">
        <v>62</v>
      </c>
      <c r="E1903" s="295" t="s">
        <v>1453</v>
      </c>
    </row>
    <row r="1904" spans="1:5" x14ac:dyDescent="0.25">
      <c r="A1904" s="335"/>
      <c r="B1904" s="338"/>
      <c r="C1904" s="339"/>
      <c r="D1904" s="341"/>
      <c r="E1904" s="296" t="s">
        <v>1454</v>
      </c>
    </row>
    <row r="1905" spans="1:5" x14ac:dyDescent="0.25">
      <c r="A1905" s="326" t="s">
        <v>2026</v>
      </c>
      <c r="B1905" s="328" t="s">
        <v>2399</v>
      </c>
      <c r="C1905" s="329"/>
      <c r="D1905" s="332" t="s">
        <v>62</v>
      </c>
      <c r="E1905" s="297" t="s">
        <v>1453</v>
      </c>
    </row>
    <row r="1906" spans="1:5" x14ac:dyDescent="0.25">
      <c r="A1906" s="327"/>
      <c r="B1906" s="330"/>
      <c r="C1906" s="331"/>
      <c r="D1906" s="333"/>
      <c r="E1906" s="298" t="s">
        <v>1454</v>
      </c>
    </row>
    <row r="1907" spans="1:5" x14ac:dyDescent="0.25">
      <c r="A1907" s="334" t="s">
        <v>2401</v>
      </c>
      <c r="B1907" s="336" t="s">
        <v>2399</v>
      </c>
      <c r="C1907" s="337"/>
      <c r="D1907" s="340" t="s">
        <v>62</v>
      </c>
      <c r="E1907" s="295" t="s">
        <v>1453</v>
      </c>
    </row>
    <row r="1908" spans="1:5" x14ac:dyDescent="0.25">
      <c r="A1908" s="335"/>
      <c r="B1908" s="338"/>
      <c r="C1908" s="339"/>
      <c r="D1908" s="341"/>
      <c r="E1908" s="296" t="s">
        <v>1454</v>
      </c>
    </row>
    <row r="1909" spans="1:5" x14ac:dyDescent="0.25">
      <c r="A1909" s="326" t="s">
        <v>2402</v>
      </c>
      <c r="B1909" s="328" t="s">
        <v>2399</v>
      </c>
      <c r="C1909" s="329"/>
      <c r="D1909" s="332" t="s">
        <v>62</v>
      </c>
      <c r="E1909" s="297" t="s">
        <v>1453</v>
      </c>
    </row>
    <row r="1910" spans="1:5" x14ac:dyDescent="0.25">
      <c r="A1910" s="327"/>
      <c r="B1910" s="330"/>
      <c r="C1910" s="331"/>
      <c r="D1910" s="333"/>
      <c r="E1910" s="298" t="s">
        <v>1454</v>
      </c>
    </row>
    <row r="1911" spans="1:5" x14ac:dyDescent="0.25">
      <c r="A1911" s="334" t="s">
        <v>2403</v>
      </c>
      <c r="B1911" s="336" t="s">
        <v>2404</v>
      </c>
      <c r="C1911" s="337"/>
      <c r="D1911" s="340" t="s">
        <v>62</v>
      </c>
      <c r="E1911" s="295" t="s">
        <v>1453</v>
      </c>
    </row>
    <row r="1912" spans="1:5" x14ac:dyDescent="0.25">
      <c r="A1912" s="335"/>
      <c r="B1912" s="338"/>
      <c r="C1912" s="339"/>
      <c r="D1912" s="341"/>
      <c r="E1912" s="296" t="s">
        <v>1454</v>
      </c>
    </row>
    <row r="1913" spans="1:5" x14ac:dyDescent="0.25">
      <c r="A1913" s="326" t="s">
        <v>2405</v>
      </c>
      <c r="B1913" s="328" t="s">
        <v>2404</v>
      </c>
      <c r="C1913" s="329"/>
      <c r="D1913" s="332" t="s">
        <v>62</v>
      </c>
      <c r="E1913" s="297" t="s">
        <v>1453</v>
      </c>
    </row>
    <row r="1914" spans="1:5" x14ac:dyDescent="0.25">
      <c r="A1914" s="327"/>
      <c r="B1914" s="330"/>
      <c r="C1914" s="331"/>
      <c r="D1914" s="333"/>
      <c r="E1914" s="298" t="s">
        <v>1454</v>
      </c>
    </row>
    <row r="1915" spans="1:5" x14ac:dyDescent="0.25">
      <c r="A1915" s="334" t="s">
        <v>2406</v>
      </c>
      <c r="B1915" s="336" t="s">
        <v>2404</v>
      </c>
      <c r="C1915" s="337"/>
      <c r="D1915" s="340" t="s">
        <v>62</v>
      </c>
      <c r="E1915" s="295" t="s">
        <v>1453</v>
      </c>
    </row>
    <row r="1916" spans="1:5" x14ac:dyDescent="0.25">
      <c r="A1916" s="335"/>
      <c r="B1916" s="338"/>
      <c r="C1916" s="339"/>
      <c r="D1916" s="341"/>
      <c r="E1916" s="296" t="s">
        <v>1454</v>
      </c>
    </row>
    <row r="1917" spans="1:5" x14ac:dyDescent="0.25">
      <c r="A1917" s="326" t="s">
        <v>1754</v>
      </c>
      <c r="B1917" s="328" t="s">
        <v>2404</v>
      </c>
      <c r="C1917" s="329"/>
      <c r="D1917" s="332" t="s">
        <v>62</v>
      </c>
      <c r="E1917" s="297" t="s">
        <v>1453</v>
      </c>
    </row>
    <row r="1918" spans="1:5" x14ac:dyDescent="0.25">
      <c r="A1918" s="327"/>
      <c r="B1918" s="330"/>
      <c r="C1918" s="331"/>
      <c r="D1918" s="333"/>
      <c r="E1918" s="298" t="s">
        <v>1454</v>
      </c>
    </row>
    <row r="1919" spans="1:5" x14ac:dyDescent="0.25">
      <c r="A1919" s="334" t="s">
        <v>2407</v>
      </c>
      <c r="B1919" s="336" t="s">
        <v>2408</v>
      </c>
      <c r="C1919" s="337"/>
      <c r="D1919" s="340" t="s">
        <v>62</v>
      </c>
      <c r="E1919" s="295" t="s">
        <v>1453</v>
      </c>
    </row>
    <row r="1920" spans="1:5" x14ac:dyDescent="0.25">
      <c r="A1920" s="335"/>
      <c r="B1920" s="338"/>
      <c r="C1920" s="339"/>
      <c r="D1920" s="341"/>
      <c r="E1920" s="296" t="s">
        <v>1454</v>
      </c>
    </row>
    <row r="1921" spans="1:5" x14ac:dyDescent="0.25">
      <c r="A1921" s="326" t="s">
        <v>2409</v>
      </c>
      <c r="B1921" s="328" t="s">
        <v>2408</v>
      </c>
      <c r="C1921" s="329"/>
      <c r="D1921" s="332" t="s">
        <v>62</v>
      </c>
      <c r="E1921" s="297" t="s">
        <v>1453</v>
      </c>
    </row>
    <row r="1922" spans="1:5" x14ac:dyDescent="0.25">
      <c r="A1922" s="327"/>
      <c r="B1922" s="330"/>
      <c r="C1922" s="331"/>
      <c r="D1922" s="333"/>
      <c r="E1922" s="298" t="s">
        <v>1454</v>
      </c>
    </row>
    <row r="1923" spans="1:5" x14ac:dyDescent="0.25">
      <c r="A1923" s="334" t="s">
        <v>2410</v>
      </c>
      <c r="B1923" s="336" t="s">
        <v>2408</v>
      </c>
      <c r="C1923" s="337"/>
      <c r="D1923" s="340" t="s">
        <v>62</v>
      </c>
      <c r="E1923" s="295" t="s">
        <v>1453</v>
      </c>
    </row>
    <row r="1924" spans="1:5" x14ac:dyDescent="0.25">
      <c r="A1924" s="335"/>
      <c r="B1924" s="338"/>
      <c r="C1924" s="339"/>
      <c r="D1924" s="341"/>
      <c r="E1924" s="296" t="s">
        <v>1454</v>
      </c>
    </row>
    <row r="1925" spans="1:5" x14ac:dyDescent="0.25">
      <c r="A1925" s="326" t="s">
        <v>2411</v>
      </c>
      <c r="B1925" s="328" t="s">
        <v>2408</v>
      </c>
      <c r="C1925" s="329"/>
      <c r="D1925" s="332" t="s">
        <v>62</v>
      </c>
      <c r="E1925" s="297" t="s">
        <v>1453</v>
      </c>
    </row>
    <row r="1926" spans="1:5" x14ac:dyDescent="0.25">
      <c r="A1926" s="327"/>
      <c r="B1926" s="330"/>
      <c r="C1926" s="331"/>
      <c r="D1926" s="333"/>
      <c r="E1926" s="298" t="s">
        <v>1454</v>
      </c>
    </row>
    <row r="1927" spans="1:5" x14ac:dyDescent="0.25">
      <c r="A1927" s="334" t="s">
        <v>2412</v>
      </c>
      <c r="B1927" s="336" t="s">
        <v>2408</v>
      </c>
      <c r="C1927" s="337"/>
      <c r="D1927" s="340" t="s">
        <v>62</v>
      </c>
      <c r="E1927" s="295" t="s">
        <v>1453</v>
      </c>
    </row>
    <row r="1928" spans="1:5" x14ac:dyDescent="0.25">
      <c r="A1928" s="335"/>
      <c r="B1928" s="338"/>
      <c r="C1928" s="339"/>
      <c r="D1928" s="341"/>
      <c r="E1928" s="296" t="s">
        <v>1454</v>
      </c>
    </row>
    <row r="1929" spans="1:5" x14ac:dyDescent="0.25">
      <c r="A1929" s="326" t="s">
        <v>2413</v>
      </c>
      <c r="B1929" s="328" t="s">
        <v>2408</v>
      </c>
      <c r="C1929" s="329"/>
      <c r="D1929" s="332" t="s">
        <v>62</v>
      </c>
      <c r="E1929" s="297" t="s">
        <v>1453</v>
      </c>
    </row>
    <row r="1930" spans="1:5" x14ac:dyDescent="0.25">
      <c r="A1930" s="327"/>
      <c r="B1930" s="330"/>
      <c r="C1930" s="331"/>
      <c r="D1930" s="333"/>
      <c r="E1930" s="298" t="s">
        <v>1454</v>
      </c>
    </row>
    <row r="1931" spans="1:5" x14ac:dyDescent="0.25">
      <c r="A1931" s="334" t="s">
        <v>2414</v>
      </c>
      <c r="B1931" s="336" t="s">
        <v>2408</v>
      </c>
      <c r="C1931" s="337"/>
      <c r="D1931" s="340" t="s">
        <v>62</v>
      </c>
      <c r="E1931" s="295" t="s">
        <v>1453</v>
      </c>
    </row>
    <row r="1932" spans="1:5" x14ac:dyDescent="0.25">
      <c r="A1932" s="335"/>
      <c r="B1932" s="338"/>
      <c r="C1932" s="339"/>
      <c r="D1932" s="341"/>
      <c r="E1932" s="296" t="s">
        <v>1454</v>
      </c>
    </row>
    <row r="1933" spans="1:5" x14ac:dyDescent="0.25">
      <c r="A1933" s="326" t="s">
        <v>2415</v>
      </c>
      <c r="B1933" s="328" t="s">
        <v>2416</v>
      </c>
      <c r="C1933" s="329"/>
      <c r="D1933" s="332" t="s">
        <v>62</v>
      </c>
      <c r="E1933" s="297" t="s">
        <v>1453</v>
      </c>
    </row>
    <row r="1934" spans="1:5" x14ac:dyDescent="0.25">
      <c r="A1934" s="327"/>
      <c r="B1934" s="330"/>
      <c r="C1934" s="331"/>
      <c r="D1934" s="333"/>
      <c r="E1934" s="298" t="s">
        <v>1454</v>
      </c>
    </row>
    <row r="1935" spans="1:5" x14ac:dyDescent="0.25">
      <c r="A1935" s="334" t="s">
        <v>2417</v>
      </c>
      <c r="B1935" s="336" t="s">
        <v>2416</v>
      </c>
      <c r="C1935" s="337"/>
      <c r="D1935" s="340" t="s">
        <v>62</v>
      </c>
      <c r="E1935" s="295" t="s">
        <v>1453</v>
      </c>
    </row>
    <row r="1936" spans="1:5" x14ac:dyDescent="0.25">
      <c r="A1936" s="335"/>
      <c r="B1936" s="338"/>
      <c r="C1936" s="339"/>
      <c r="D1936" s="341"/>
      <c r="E1936" s="296" t="s">
        <v>1454</v>
      </c>
    </row>
    <row r="1937" spans="1:5" x14ac:dyDescent="0.25">
      <c r="A1937" s="326" t="s">
        <v>2418</v>
      </c>
      <c r="B1937" s="328" t="s">
        <v>2416</v>
      </c>
      <c r="C1937" s="329"/>
      <c r="D1937" s="332" t="s">
        <v>62</v>
      </c>
      <c r="E1937" s="297" t="s">
        <v>1453</v>
      </c>
    </row>
    <row r="1938" spans="1:5" x14ac:dyDescent="0.25">
      <c r="A1938" s="327"/>
      <c r="B1938" s="330"/>
      <c r="C1938" s="331"/>
      <c r="D1938" s="333"/>
      <c r="E1938" s="298" t="s">
        <v>1454</v>
      </c>
    </row>
    <row r="1939" spans="1:5" x14ac:dyDescent="0.25">
      <c r="A1939" s="334" t="s">
        <v>2419</v>
      </c>
      <c r="B1939" s="336" t="s">
        <v>2420</v>
      </c>
      <c r="C1939" s="337"/>
      <c r="D1939" s="340" t="s">
        <v>62</v>
      </c>
      <c r="E1939" s="295" t="s">
        <v>1453</v>
      </c>
    </row>
    <row r="1940" spans="1:5" x14ac:dyDescent="0.25">
      <c r="A1940" s="335"/>
      <c r="B1940" s="338"/>
      <c r="C1940" s="339"/>
      <c r="D1940" s="341"/>
      <c r="E1940" s="296" t="s">
        <v>1454</v>
      </c>
    </row>
    <row r="1941" spans="1:5" x14ac:dyDescent="0.25">
      <c r="A1941" s="326" t="s">
        <v>2421</v>
      </c>
      <c r="B1941" s="328" t="s">
        <v>2420</v>
      </c>
      <c r="C1941" s="329"/>
      <c r="D1941" s="332" t="s">
        <v>62</v>
      </c>
      <c r="E1941" s="297" t="s">
        <v>1453</v>
      </c>
    </row>
    <row r="1942" spans="1:5" x14ac:dyDescent="0.25">
      <c r="A1942" s="327"/>
      <c r="B1942" s="330"/>
      <c r="C1942" s="331"/>
      <c r="D1942" s="333"/>
      <c r="E1942" s="298" t="s">
        <v>1454</v>
      </c>
    </row>
    <row r="1943" spans="1:5" x14ac:dyDescent="0.25">
      <c r="A1943" s="334" t="s">
        <v>2422</v>
      </c>
      <c r="B1943" s="336" t="s">
        <v>2420</v>
      </c>
      <c r="C1943" s="337"/>
      <c r="D1943" s="340" t="s">
        <v>62</v>
      </c>
      <c r="E1943" s="295" t="s">
        <v>1453</v>
      </c>
    </row>
    <row r="1944" spans="1:5" x14ac:dyDescent="0.25">
      <c r="A1944" s="335"/>
      <c r="B1944" s="338"/>
      <c r="C1944" s="339"/>
      <c r="D1944" s="341"/>
      <c r="E1944" s="296" t="s">
        <v>1454</v>
      </c>
    </row>
    <row r="1945" spans="1:5" x14ac:dyDescent="0.25">
      <c r="A1945" s="326" t="s">
        <v>2423</v>
      </c>
      <c r="B1945" s="328" t="s">
        <v>2420</v>
      </c>
      <c r="C1945" s="329"/>
      <c r="D1945" s="332" t="s">
        <v>62</v>
      </c>
      <c r="E1945" s="297" t="s">
        <v>1453</v>
      </c>
    </row>
    <row r="1946" spans="1:5" x14ac:dyDescent="0.25">
      <c r="A1946" s="327"/>
      <c r="B1946" s="330"/>
      <c r="C1946" s="331"/>
      <c r="D1946" s="333"/>
      <c r="E1946" s="298" t="s">
        <v>1454</v>
      </c>
    </row>
    <row r="1947" spans="1:5" x14ac:dyDescent="0.25">
      <c r="A1947" s="334" t="s">
        <v>2230</v>
      </c>
      <c r="B1947" s="336"/>
      <c r="C1947" s="337"/>
      <c r="D1947" s="340" t="s">
        <v>62</v>
      </c>
      <c r="E1947" s="295" t="s">
        <v>1453</v>
      </c>
    </row>
    <row r="1948" spans="1:5" x14ac:dyDescent="0.25">
      <c r="A1948" s="335"/>
      <c r="B1948" s="338"/>
      <c r="C1948" s="339"/>
      <c r="D1948" s="341"/>
      <c r="E1948" s="296" t="s">
        <v>1454</v>
      </c>
    </row>
    <row r="1949" spans="1:5" x14ac:dyDescent="0.25">
      <c r="A1949" s="326" t="s">
        <v>2255</v>
      </c>
      <c r="B1949" s="328"/>
      <c r="C1949" s="329"/>
      <c r="D1949" s="332" t="s">
        <v>62</v>
      </c>
      <c r="E1949" s="297" t="s">
        <v>1453</v>
      </c>
    </row>
    <row r="1950" spans="1:5" x14ac:dyDescent="0.25">
      <c r="A1950" s="327"/>
      <c r="B1950" s="330"/>
      <c r="C1950" s="331"/>
      <c r="D1950" s="333"/>
      <c r="E1950" s="298" t="s">
        <v>1454</v>
      </c>
    </row>
    <row r="1951" spans="1:5" x14ac:dyDescent="0.25">
      <c r="A1951" s="334" t="s">
        <v>2263</v>
      </c>
      <c r="B1951" s="336"/>
      <c r="C1951" s="337"/>
      <c r="D1951" s="340" t="s">
        <v>62</v>
      </c>
      <c r="E1951" s="295" t="s">
        <v>1453</v>
      </c>
    </row>
    <row r="1952" spans="1:5" x14ac:dyDescent="0.25">
      <c r="A1952" s="335"/>
      <c r="B1952" s="338"/>
      <c r="C1952" s="339"/>
      <c r="D1952" s="341"/>
      <c r="E1952" s="296" t="s">
        <v>1454</v>
      </c>
    </row>
    <row r="1953" spans="1:5" x14ac:dyDescent="0.25">
      <c r="A1953" s="326" t="s">
        <v>2272</v>
      </c>
      <c r="B1953" s="328"/>
      <c r="C1953" s="329"/>
      <c r="D1953" s="332" t="s">
        <v>62</v>
      </c>
      <c r="E1953" s="297" t="s">
        <v>1453</v>
      </c>
    </row>
    <row r="1954" spans="1:5" x14ac:dyDescent="0.25">
      <c r="A1954" s="327"/>
      <c r="B1954" s="330"/>
      <c r="C1954" s="331"/>
      <c r="D1954" s="333"/>
      <c r="E1954" s="298" t="s">
        <v>1454</v>
      </c>
    </row>
    <row r="1955" spans="1:5" x14ac:dyDescent="0.25">
      <c r="A1955" s="334" t="s">
        <v>2424</v>
      </c>
      <c r="B1955" s="336"/>
      <c r="C1955" s="337"/>
      <c r="D1955" s="340" t="s">
        <v>62</v>
      </c>
      <c r="E1955" s="295" t="s">
        <v>1453</v>
      </c>
    </row>
    <row r="1956" spans="1:5" x14ac:dyDescent="0.25">
      <c r="A1956" s="335"/>
      <c r="B1956" s="338"/>
      <c r="C1956" s="339"/>
      <c r="D1956" s="341"/>
      <c r="E1956" s="296" t="s">
        <v>1454</v>
      </c>
    </row>
    <row r="1957" spans="1:5" x14ac:dyDescent="0.25">
      <c r="A1957" s="326" t="s">
        <v>2294</v>
      </c>
      <c r="B1957" s="328"/>
      <c r="C1957" s="329"/>
      <c r="D1957" s="332" t="s">
        <v>62</v>
      </c>
      <c r="E1957" s="297" t="s">
        <v>1453</v>
      </c>
    </row>
    <row r="1958" spans="1:5" x14ac:dyDescent="0.25">
      <c r="A1958" s="327"/>
      <c r="B1958" s="330"/>
      <c r="C1958" s="331"/>
      <c r="D1958" s="333"/>
      <c r="E1958" s="298" t="s">
        <v>1454</v>
      </c>
    </row>
    <row r="1959" spans="1:5" x14ac:dyDescent="0.25">
      <c r="A1959" s="334" t="s">
        <v>2302</v>
      </c>
      <c r="B1959" s="336"/>
      <c r="C1959" s="337"/>
      <c r="D1959" s="340" t="s">
        <v>62</v>
      </c>
      <c r="E1959" s="295" t="s">
        <v>1453</v>
      </c>
    </row>
    <row r="1960" spans="1:5" x14ac:dyDescent="0.25">
      <c r="A1960" s="335"/>
      <c r="B1960" s="338"/>
      <c r="C1960" s="339"/>
      <c r="D1960" s="341"/>
      <c r="E1960" s="296" t="s">
        <v>1454</v>
      </c>
    </row>
    <row r="1961" spans="1:5" x14ac:dyDescent="0.25">
      <c r="A1961" s="326" t="s">
        <v>2316</v>
      </c>
      <c r="B1961" s="328"/>
      <c r="C1961" s="329"/>
      <c r="D1961" s="332" t="s">
        <v>62</v>
      </c>
      <c r="E1961" s="297" t="s">
        <v>1453</v>
      </c>
    </row>
    <row r="1962" spans="1:5" x14ac:dyDescent="0.25">
      <c r="A1962" s="327"/>
      <c r="B1962" s="330"/>
      <c r="C1962" s="331"/>
      <c r="D1962" s="333"/>
      <c r="E1962" s="298" t="s">
        <v>1454</v>
      </c>
    </row>
    <row r="1963" spans="1:5" x14ac:dyDescent="0.25">
      <c r="A1963" s="334" t="s">
        <v>2322</v>
      </c>
      <c r="B1963" s="336"/>
      <c r="C1963" s="337"/>
      <c r="D1963" s="340" t="s">
        <v>62</v>
      </c>
      <c r="E1963" s="295" t="s">
        <v>1453</v>
      </c>
    </row>
    <row r="1964" spans="1:5" x14ac:dyDescent="0.25">
      <c r="A1964" s="335"/>
      <c r="B1964" s="338"/>
      <c r="C1964" s="339"/>
      <c r="D1964" s="341"/>
      <c r="E1964" s="296" t="s">
        <v>1454</v>
      </c>
    </row>
    <row r="1965" spans="1:5" x14ac:dyDescent="0.25">
      <c r="A1965" s="326" t="s">
        <v>2327</v>
      </c>
      <c r="B1965" s="328"/>
      <c r="C1965" s="329"/>
      <c r="D1965" s="332" t="s">
        <v>62</v>
      </c>
      <c r="E1965" s="297" t="s">
        <v>1453</v>
      </c>
    </row>
    <row r="1966" spans="1:5" x14ac:dyDescent="0.25">
      <c r="A1966" s="327"/>
      <c r="B1966" s="330"/>
      <c r="C1966" s="331"/>
      <c r="D1966" s="333"/>
      <c r="E1966" s="298" t="s">
        <v>1454</v>
      </c>
    </row>
    <row r="1967" spans="1:5" x14ac:dyDescent="0.25">
      <c r="A1967" s="334" t="s">
        <v>2337</v>
      </c>
      <c r="B1967" s="336"/>
      <c r="C1967" s="337"/>
      <c r="D1967" s="340" t="s">
        <v>62</v>
      </c>
      <c r="E1967" s="295" t="s">
        <v>1453</v>
      </c>
    </row>
    <row r="1968" spans="1:5" x14ac:dyDescent="0.25">
      <c r="A1968" s="335"/>
      <c r="B1968" s="338"/>
      <c r="C1968" s="339"/>
      <c r="D1968" s="341"/>
      <c r="E1968" s="296" t="s">
        <v>1454</v>
      </c>
    </row>
    <row r="1969" spans="1:5" x14ac:dyDescent="0.25">
      <c r="A1969" s="326" t="s">
        <v>2362</v>
      </c>
      <c r="B1969" s="328"/>
      <c r="C1969" s="329"/>
      <c r="D1969" s="332" t="s">
        <v>62</v>
      </c>
      <c r="E1969" s="297" t="s">
        <v>1453</v>
      </c>
    </row>
    <row r="1970" spans="1:5" x14ac:dyDescent="0.25">
      <c r="A1970" s="327"/>
      <c r="B1970" s="330"/>
      <c r="C1970" s="331"/>
      <c r="D1970" s="333"/>
      <c r="E1970" s="298" t="s">
        <v>1454</v>
      </c>
    </row>
    <row r="1971" spans="1:5" x14ac:dyDescent="0.25">
      <c r="A1971" s="334" t="s">
        <v>2380</v>
      </c>
      <c r="B1971" s="336"/>
      <c r="C1971" s="337"/>
      <c r="D1971" s="340" t="s">
        <v>62</v>
      </c>
      <c r="E1971" s="295" t="s">
        <v>1453</v>
      </c>
    </row>
    <row r="1972" spans="1:5" x14ac:dyDescent="0.25">
      <c r="A1972" s="335"/>
      <c r="B1972" s="338"/>
      <c r="C1972" s="339"/>
      <c r="D1972" s="341"/>
      <c r="E1972" s="296" t="s">
        <v>1454</v>
      </c>
    </row>
    <row r="1973" spans="1:5" x14ac:dyDescent="0.25">
      <c r="A1973" s="326" t="s">
        <v>2386</v>
      </c>
      <c r="B1973" s="328"/>
      <c r="C1973" s="329"/>
      <c r="D1973" s="332" t="s">
        <v>62</v>
      </c>
      <c r="E1973" s="297" t="s">
        <v>1453</v>
      </c>
    </row>
    <row r="1974" spans="1:5" x14ac:dyDescent="0.25">
      <c r="A1974" s="327"/>
      <c r="B1974" s="330"/>
      <c r="C1974" s="331"/>
      <c r="D1974" s="333"/>
      <c r="E1974" s="298" t="s">
        <v>1454</v>
      </c>
    </row>
    <row r="1975" spans="1:5" x14ac:dyDescent="0.25">
      <c r="A1975" s="334" t="s">
        <v>2399</v>
      </c>
      <c r="B1975" s="336"/>
      <c r="C1975" s="337"/>
      <c r="D1975" s="340" t="s">
        <v>62</v>
      </c>
      <c r="E1975" s="295" t="s">
        <v>1453</v>
      </c>
    </row>
    <row r="1976" spans="1:5" x14ac:dyDescent="0.25">
      <c r="A1976" s="335"/>
      <c r="B1976" s="338"/>
      <c r="C1976" s="339"/>
      <c r="D1976" s="341"/>
      <c r="E1976" s="296" t="s">
        <v>1454</v>
      </c>
    </row>
    <row r="1977" spans="1:5" x14ac:dyDescent="0.25">
      <c r="A1977" s="326" t="s">
        <v>2404</v>
      </c>
      <c r="B1977" s="328"/>
      <c r="C1977" s="329"/>
      <c r="D1977" s="332" t="s">
        <v>62</v>
      </c>
      <c r="E1977" s="297" t="s">
        <v>1453</v>
      </c>
    </row>
    <row r="1978" spans="1:5" x14ac:dyDescent="0.25">
      <c r="A1978" s="327"/>
      <c r="B1978" s="330"/>
      <c r="C1978" s="331"/>
      <c r="D1978" s="333"/>
      <c r="E1978" s="298" t="s">
        <v>1454</v>
      </c>
    </row>
    <row r="1979" spans="1:5" x14ac:dyDescent="0.25">
      <c r="A1979" s="334" t="s">
        <v>2408</v>
      </c>
      <c r="B1979" s="336"/>
      <c r="C1979" s="337"/>
      <c r="D1979" s="340" t="s">
        <v>62</v>
      </c>
      <c r="E1979" s="295" t="s">
        <v>1453</v>
      </c>
    </row>
    <row r="1980" spans="1:5" x14ac:dyDescent="0.25">
      <c r="A1980" s="335"/>
      <c r="B1980" s="338"/>
      <c r="C1980" s="339"/>
      <c r="D1980" s="341"/>
      <c r="E1980" s="296" t="s">
        <v>1454</v>
      </c>
    </row>
    <row r="1981" spans="1:5" x14ac:dyDescent="0.25">
      <c r="A1981" s="326" t="s">
        <v>2416</v>
      </c>
      <c r="B1981" s="328"/>
      <c r="C1981" s="329"/>
      <c r="D1981" s="332" t="s">
        <v>62</v>
      </c>
      <c r="E1981" s="297" t="s">
        <v>1453</v>
      </c>
    </row>
    <row r="1982" spans="1:5" x14ac:dyDescent="0.25">
      <c r="A1982" s="327"/>
      <c r="B1982" s="330"/>
      <c r="C1982" s="331"/>
      <c r="D1982" s="333"/>
      <c r="E1982" s="298" t="s">
        <v>1454</v>
      </c>
    </row>
    <row r="1983" spans="1:5" x14ac:dyDescent="0.25">
      <c r="A1983" s="334" t="s">
        <v>2346</v>
      </c>
      <c r="B1983" s="336"/>
      <c r="C1983" s="337"/>
      <c r="D1983" s="340" t="s">
        <v>62</v>
      </c>
      <c r="E1983" s="295" t="s">
        <v>1453</v>
      </c>
    </row>
    <row r="1984" spans="1:5" x14ac:dyDescent="0.25">
      <c r="A1984" s="335"/>
      <c r="B1984" s="338"/>
      <c r="C1984" s="339"/>
      <c r="D1984" s="341"/>
      <c r="E1984" s="296" t="s">
        <v>1454</v>
      </c>
    </row>
    <row r="1985" spans="1:5" x14ac:dyDescent="0.25">
      <c r="A1985" s="326" t="s">
        <v>2425</v>
      </c>
      <c r="B1985" s="328" t="s">
        <v>2230</v>
      </c>
      <c r="C1985" s="329"/>
      <c r="D1985" s="332" t="s">
        <v>62</v>
      </c>
      <c r="E1985" s="297" t="s">
        <v>1453</v>
      </c>
    </row>
    <row r="1986" spans="1:5" x14ac:dyDescent="0.25">
      <c r="A1986" s="327"/>
      <c r="B1986" s="330"/>
      <c r="C1986" s="331"/>
      <c r="D1986" s="333"/>
      <c r="E1986" s="298" t="s">
        <v>1454</v>
      </c>
    </row>
    <row r="1987" spans="1:5" x14ac:dyDescent="0.25">
      <c r="A1987" s="334" t="s">
        <v>2426</v>
      </c>
      <c r="B1987" s="336" t="s">
        <v>2230</v>
      </c>
      <c r="C1987" s="337"/>
      <c r="D1987" s="340" t="s">
        <v>62</v>
      </c>
      <c r="E1987" s="295" t="s">
        <v>1453</v>
      </c>
    </row>
    <row r="1988" spans="1:5" x14ac:dyDescent="0.25">
      <c r="A1988" s="335"/>
      <c r="B1988" s="338"/>
      <c r="C1988" s="339"/>
      <c r="D1988" s="341"/>
      <c r="E1988" s="296" t="s">
        <v>1454</v>
      </c>
    </row>
    <row r="1989" spans="1:5" x14ac:dyDescent="0.25">
      <c r="A1989" s="326" t="s">
        <v>2427</v>
      </c>
      <c r="B1989" s="328" t="s">
        <v>2230</v>
      </c>
      <c r="C1989" s="329"/>
      <c r="D1989" s="332" t="s">
        <v>62</v>
      </c>
      <c r="E1989" s="297" t="s">
        <v>1453</v>
      </c>
    </row>
    <row r="1990" spans="1:5" x14ac:dyDescent="0.25">
      <c r="A1990" s="327"/>
      <c r="B1990" s="330"/>
      <c r="C1990" s="331"/>
      <c r="D1990" s="333"/>
      <c r="E1990" s="298" t="s">
        <v>1454</v>
      </c>
    </row>
    <row r="1991" spans="1:5" x14ac:dyDescent="0.25">
      <c r="A1991" s="334" t="s">
        <v>2428</v>
      </c>
      <c r="B1991" s="336" t="s">
        <v>2255</v>
      </c>
      <c r="C1991" s="337"/>
      <c r="D1991" s="340" t="s">
        <v>62</v>
      </c>
      <c r="E1991" s="295" t="s">
        <v>1453</v>
      </c>
    </row>
    <row r="1992" spans="1:5" x14ac:dyDescent="0.25">
      <c r="A1992" s="335"/>
      <c r="B1992" s="338"/>
      <c r="C1992" s="339"/>
      <c r="D1992" s="341"/>
      <c r="E1992" s="296" t="s">
        <v>1454</v>
      </c>
    </row>
    <row r="1993" spans="1:5" x14ac:dyDescent="0.25">
      <c r="A1993" s="326" t="s">
        <v>2429</v>
      </c>
      <c r="B1993" s="328" t="s">
        <v>2255</v>
      </c>
      <c r="C1993" s="329"/>
      <c r="D1993" s="332" t="s">
        <v>62</v>
      </c>
      <c r="E1993" s="297" t="s">
        <v>1453</v>
      </c>
    </row>
    <row r="1994" spans="1:5" x14ac:dyDescent="0.25">
      <c r="A1994" s="327"/>
      <c r="B1994" s="330"/>
      <c r="C1994" s="331"/>
      <c r="D1994" s="333"/>
      <c r="E1994" s="298" t="s">
        <v>1454</v>
      </c>
    </row>
    <row r="1995" spans="1:5" x14ac:dyDescent="0.25">
      <c r="A1995" s="334" t="s">
        <v>1798</v>
      </c>
      <c r="B1995" s="336" t="s">
        <v>2263</v>
      </c>
      <c r="C1995" s="337"/>
      <c r="D1995" s="340" t="s">
        <v>62</v>
      </c>
      <c r="E1995" s="295" t="s">
        <v>1453</v>
      </c>
    </row>
    <row r="1996" spans="1:5" x14ac:dyDescent="0.25">
      <c r="A1996" s="335"/>
      <c r="B1996" s="338"/>
      <c r="C1996" s="339"/>
      <c r="D1996" s="341"/>
      <c r="E1996" s="296" t="s">
        <v>1454</v>
      </c>
    </row>
    <row r="1997" spans="1:5" x14ac:dyDescent="0.25">
      <c r="A1997" s="326" t="s">
        <v>2430</v>
      </c>
      <c r="B1997" s="328" t="s">
        <v>2263</v>
      </c>
      <c r="C1997" s="329"/>
      <c r="D1997" s="332" t="s">
        <v>62</v>
      </c>
      <c r="E1997" s="297" t="s">
        <v>1453</v>
      </c>
    </row>
    <row r="1998" spans="1:5" x14ac:dyDescent="0.25">
      <c r="A1998" s="327"/>
      <c r="B1998" s="330"/>
      <c r="C1998" s="331"/>
      <c r="D1998" s="333"/>
      <c r="E1998" s="298" t="s">
        <v>1454</v>
      </c>
    </row>
    <row r="1999" spans="1:5" x14ac:dyDescent="0.25">
      <c r="A1999" s="334" t="s">
        <v>2431</v>
      </c>
      <c r="B1999" s="336" t="s">
        <v>2263</v>
      </c>
      <c r="C1999" s="337"/>
      <c r="D1999" s="340" t="s">
        <v>62</v>
      </c>
      <c r="E1999" s="295" t="s">
        <v>1453</v>
      </c>
    </row>
    <row r="2000" spans="1:5" x14ac:dyDescent="0.25">
      <c r="A2000" s="335"/>
      <c r="B2000" s="338"/>
      <c r="C2000" s="339"/>
      <c r="D2000" s="341"/>
      <c r="E2000" s="296" t="s">
        <v>1454</v>
      </c>
    </row>
    <row r="2001" spans="1:5" x14ac:dyDescent="0.25">
      <c r="A2001" s="326" t="s">
        <v>2432</v>
      </c>
      <c r="B2001" s="328" t="s">
        <v>2294</v>
      </c>
      <c r="C2001" s="329"/>
      <c r="D2001" s="332" t="s">
        <v>62</v>
      </c>
      <c r="E2001" s="297" t="s">
        <v>1453</v>
      </c>
    </row>
    <row r="2002" spans="1:5" x14ac:dyDescent="0.25">
      <c r="A2002" s="327"/>
      <c r="B2002" s="330"/>
      <c r="C2002" s="331"/>
      <c r="D2002" s="333"/>
      <c r="E2002" s="298" t="s">
        <v>1454</v>
      </c>
    </row>
    <row r="2003" spans="1:5" x14ac:dyDescent="0.25">
      <c r="A2003" s="334" t="s">
        <v>2433</v>
      </c>
      <c r="B2003" s="336" t="s">
        <v>2302</v>
      </c>
      <c r="C2003" s="337"/>
      <c r="D2003" s="340" t="s">
        <v>62</v>
      </c>
      <c r="E2003" s="295" t="s">
        <v>1453</v>
      </c>
    </row>
    <row r="2004" spans="1:5" x14ac:dyDescent="0.25">
      <c r="A2004" s="335"/>
      <c r="B2004" s="338"/>
      <c r="C2004" s="339"/>
      <c r="D2004" s="341"/>
      <c r="E2004" s="296" t="s">
        <v>1454</v>
      </c>
    </row>
    <row r="2005" spans="1:5" x14ac:dyDescent="0.25">
      <c r="A2005" s="326" t="s">
        <v>2434</v>
      </c>
      <c r="B2005" s="328" t="s">
        <v>2316</v>
      </c>
      <c r="C2005" s="329"/>
      <c r="D2005" s="332" t="s">
        <v>62</v>
      </c>
      <c r="E2005" s="297" t="s">
        <v>1453</v>
      </c>
    </row>
    <row r="2006" spans="1:5" x14ac:dyDescent="0.25">
      <c r="A2006" s="327"/>
      <c r="B2006" s="330"/>
      <c r="C2006" s="331"/>
      <c r="D2006" s="333"/>
      <c r="E2006" s="298" t="s">
        <v>1454</v>
      </c>
    </row>
    <row r="2007" spans="1:5" x14ac:dyDescent="0.25">
      <c r="A2007" s="334" t="s">
        <v>2435</v>
      </c>
      <c r="B2007" s="336" t="s">
        <v>2327</v>
      </c>
      <c r="C2007" s="337"/>
      <c r="D2007" s="340" t="s">
        <v>62</v>
      </c>
      <c r="E2007" s="295" t="s">
        <v>1453</v>
      </c>
    </row>
    <row r="2008" spans="1:5" x14ac:dyDescent="0.25">
      <c r="A2008" s="335"/>
      <c r="B2008" s="338"/>
      <c r="C2008" s="339"/>
      <c r="D2008" s="341"/>
      <c r="E2008" s="296" t="s">
        <v>1454</v>
      </c>
    </row>
    <row r="2009" spans="1:5" x14ac:dyDescent="0.25">
      <c r="A2009" s="326" t="s">
        <v>2436</v>
      </c>
      <c r="B2009" s="328" t="s">
        <v>2327</v>
      </c>
      <c r="C2009" s="329"/>
      <c r="D2009" s="332" t="s">
        <v>62</v>
      </c>
      <c r="E2009" s="297" t="s">
        <v>1453</v>
      </c>
    </row>
    <row r="2010" spans="1:5" x14ac:dyDescent="0.25">
      <c r="A2010" s="327"/>
      <c r="B2010" s="330"/>
      <c r="C2010" s="331"/>
      <c r="D2010" s="333"/>
      <c r="E2010" s="298" t="s">
        <v>1454</v>
      </c>
    </row>
    <row r="2011" spans="1:5" x14ac:dyDescent="0.25">
      <c r="A2011" s="334" t="s">
        <v>2437</v>
      </c>
      <c r="B2011" s="336" t="s">
        <v>2337</v>
      </c>
      <c r="C2011" s="337"/>
      <c r="D2011" s="340" t="s">
        <v>62</v>
      </c>
      <c r="E2011" s="295" t="s">
        <v>1453</v>
      </c>
    </row>
    <row r="2012" spans="1:5" x14ac:dyDescent="0.25">
      <c r="A2012" s="335"/>
      <c r="B2012" s="338"/>
      <c r="C2012" s="339"/>
      <c r="D2012" s="341"/>
      <c r="E2012" s="296" t="s">
        <v>1454</v>
      </c>
    </row>
    <row r="2013" spans="1:5" x14ac:dyDescent="0.25">
      <c r="A2013" s="326" t="s">
        <v>2438</v>
      </c>
      <c r="B2013" s="328" t="s">
        <v>2337</v>
      </c>
      <c r="C2013" s="329"/>
      <c r="D2013" s="332" t="s">
        <v>62</v>
      </c>
      <c r="E2013" s="297" t="s">
        <v>1453</v>
      </c>
    </row>
    <row r="2014" spans="1:5" x14ac:dyDescent="0.25">
      <c r="A2014" s="327"/>
      <c r="B2014" s="330"/>
      <c r="C2014" s="331"/>
      <c r="D2014" s="333"/>
      <c r="E2014" s="298" t="s">
        <v>1454</v>
      </c>
    </row>
    <row r="2015" spans="1:5" x14ac:dyDescent="0.25">
      <c r="A2015" s="334" t="s">
        <v>2439</v>
      </c>
      <c r="B2015" s="336" t="s">
        <v>2380</v>
      </c>
      <c r="C2015" s="337"/>
      <c r="D2015" s="340" t="s">
        <v>62</v>
      </c>
      <c r="E2015" s="295" t="s">
        <v>1453</v>
      </c>
    </row>
    <row r="2016" spans="1:5" x14ac:dyDescent="0.25">
      <c r="A2016" s="335"/>
      <c r="B2016" s="338"/>
      <c r="C2016" s="339"/>
      <c r="D2016" s="341"/>
      <c r="E2016" s="296" t="s">
        <v>1454</v>
      </c>
    </row>
    <row r="2017" spans="1:5" x14ac:dyDescent="0.25">
      <c r="A2017" s="326" t="s">
        <v>2440</v>
      </c>
      <c r="B2017" s="328" t="s">
        <v>2408</v>
      </c>
      <c r="C2017" s="329"/>
      <c r="D2017" s="332" t="s">
        <v>62</v>
      </c>
      <c r="E2017" s="297" t="s">
        <v>1453</v>
      </c>
    </row>
    <row r="2018" spans="1:5" x14ac:dyDescent="0.25">
      <c r="A2018" s="327"/>
      <c r="B2018" s="330"/>
      <c r="C2018" s="331"/>
      <c r="D2018" s="333"/>
      <c r="E2018" s="298" t="s">
        <v>1454</v>
      </c>
    </row>
    <row r="2019" spans="1:5" x14ac:dyDescent="0.25">
      <c r="A2019" s="291" t="s">
        <v>2441</v>
      </c>
      <c r="B2019" s="317"/>
      <c r="C2019" s="318"/>
      <c r="D2019" s="282" t="s">
        <v>62</v>
      </c>
      <c r="E2019" s="292"/>
    </row>
    <row r="2020" spans="1:5" x14ac:dyDescent="0.25">
      <c r="A2020" s="326" t="s">
        <v>2442</v>
      </c>
      <c r="B2020" s="328" t="s">
        <v>2362</v>
      </c>
      <c r="C2020" s="329"/>
      <c r="D2020" s="332" t="s">
        <v>62</v>
      </c>
      <c r="E2020" s="297" t="s">
        <v>1453</v>
      </c>
    </row>
    <row r="2021" spans="1:5" x14ac:dyDescent="0.25">
      <c r="A2021" s="327"/>
      <c r="B2021" s="330"/>
      <c r="C2021" s="331"/>
      <c r="D2021" s="333"/>
      <c r="E2021" s="298" t="s">
        <v>1454</v>
      </c>
    </row>
    <row r="2022" spans="1:5" x14ac:dyDescent="0.25">
      <c r="A2022" s="334" t="s">
        <v>2443</v>
      </c>
      <c r="B2022" s="336" t="s">
        <v>2386</v>
      </c>
      <c r="C2022" s="337"/>
      <c r="D2022" s="340" t="s">
        <v>62</v>
      </c>
      <c r="E2022" s="295" t="s">
        <v>1453</v>
      </c>
    </row>
    <row r="2023" spans="1:5" x14ac:dyDescent="0.25">
      <c r="A2023" s="335"/>
      <c r="B2023" s="338"/>
      <c r="C2023" s="339"/>
      <c r="D2023" s="341"/>
      <c r="E2023" s="296" t="s">
        <v>1454</v>
      </c>
    </row>
    <row r="2024" spans="1:5" x14ac:dyDescent="0.25">
      <c r="A2024" s="326" t="s">
        <v>2444</v>
      </c>
      <c r="B2024" s="328" t="s">
        <v>2416</v>
      </c>
      <c r="C2024" s="329"/>
      <c r="D2024" s="332" t="s">
        <v>62</v>
      </c>
      <c r="E2024" s="297" t="s">
        <v>1453</v>
      </c>
    </row>
    <row r="2025" spans="1:5" x14ac:dyDescent="0.25">
      <c r="A2025" s="327"/>
      <c r="B2025" s="330"/>
      <c r="C2025" s="331"/>
      <c r="D2025" s="333"/>
      <c r="E2025" s="298" t="s">
        <v>1454</v>
      </c>
    </row>
    <row r="2026" spans="1:5" x14ac:dyDescent="0.25">
      <c r="A2026" s="334" t="s">
        <v>2445</v>
      </c>
      <c r="B2026" s="336" t="s">
        <v>2420</v>
      </c>
      <c r="C2026" s="337"/>
      <c r="D2026" s="340" t="s">
        <v>62</v>
      </c>
      <c r="E2026" s="295" t="s">
        <v>1453</v>
      </c>
    </row>
    <row r="2027" spans="1:5" x14ac:dyDescent="0.25">
      <c r="A2027" s="335"/>
      <c r="B2027" s="338"/>
      <c r="C2027" s="339"/>
      <c r="D2027" s="341"/>
      <c r="E2027" s="296" t="s">
        <v>1454</v>
      </c>
    </row>
    <row r="2028" spans="1:5" x14ac:dyDescent="0.25">
      <c r="A2028" s="326" t="s">
        <v>2446</v>
      </c>
      <c r="B2028" s="328" t="s">
        <v>2362</v>
      </c>
      <c r="C2028" s="329"/>
      <c r="D2028" s="332" t="s">
        <v>62</v>
      </c>
      <c r="E2028" s="297" t="s">
        <v>1453</v>
      </c>
    </row>
    <row r="2029" spans="1:5" x14ac:dyDescent="0.25">
      <c r="A2029" s="327"/>
      <c r="B2029" s="330"/>
      <c r="C2029" s="331"/>
      <c r="D2029" s="333"/>
      <c r="E2029" s="298" t="s">
        <v>1454</v>
      </c>
    </row>
    <row r="2030" spans="1:5" x14ac:dyDescent="0.25">
      <c r="A2030" s="334" t="s">
        <v>2447</v>
      </c>
      <c r="B2030" s="336" t="s">
        <v>2255</v>
      </c>
      <c r="C2030" s="337"/>
      <c r="D2030" s="340" t="s">
        <v>62</v>
      </c>
      <c r="E2030" s="295" t="s">
        <v>1453</v>
      </c>
    </row>
    <row r="2031" spans="1:5" x14ac:dyDescent="0.25">
      <c r="A2031" s="335"/>
      <c r="B2031" s="338"/>
      <c r="C2031" s="339"/>
      <c r="D2031" s="341"/>
      <c r="E2031" s="296" t="s">
        <v>1454</v>
      </c>
    </row>
    <row r="2032" spans="1:5" x14ac:dyDescent="0.25">
      <c r="A2032" s="326" t="s">
        <v>2448</v>
      </c>
      <c r="B2032" s="328" t="s">
        <v>2272</v>
      </c>
      <c r="C2032" s="329"/>
      <c r="D2032" s="332" t="s">
        <v>62</v>
      </c>
      <c r="E2032" s="297" t="s">
        <v>1453</v>
      </c>
    </row>
    <row r="2033" spans="1:5" x14ac:dyDescent="0.25">
      <c r="A2033" s="327"/>
      <c r="B2033" s="330"/>
      <c r="C2033" s="331"/>
      <c r="D2033" s="333"/>
      <c r="E2033" s="298" t="s">
        <v>1454</v>
      </c>
    </row>
    <row r="2034" spans="1:5" x14ac:dyDescent="0.25">
      <c r="A2034" s="334" t="s">
        <v>2449</v>
      </c>
      <c r="B2034" s="336" t="s">
        <v>2327</v>
      </c>
      <c r="C2034" s="337"/>
      <c r="D2034" s="340" t="s">
        <v>62</v>
      </c>
      <c r="E2034" s="295" t="s">
        <v>1453</v>
      </c>
    </row>
    <row r="2035" spans="1:5" x14ac:dyDescent="0.25">
      <c r="A2035" s="335"/>
      <c r="B2035" s="338"/>
      <c r="C2035" s="339"/>
      <c r="D2035" s="341"/>
      <c r="E2035" s="296" t="s">
        <v>1454</v>
      </c>
    </row>
    <row r="2036" spans="1:5" x14ac:dyDescent="0.25">
      <c r="A2036" s="326" t="s">
        <v>2450</v>
      </c>
      <c r="B2036" s="328" t="s">
        <v>2362</v>
      </c>
      <c r="C2036" s="329"/>
      <c r="D2036" s="332" t="s">
        <v>62</v>
      </c>
      <c r="E2036" s="297" t="s">
        <v>1453</v>
      </c>
    </row>
    <row r="2037" spans="1:5" x14ac:dyDescent="0.25">
      <c r="A2037" s="327"/>
      <c r="B2037" s="330"/>
      <c r="C2037" s="331"/>
      <c r="D2037" s="333"/>
      <c r="E2037" s="298" t="s">
        <v>1454</v>
      </c>
    </row>
    <row r="2038" spans="1:5" x14ac:dyDescent="0.25">
      <c r="A2038" s="334" t="s">
        <v>1878</v>
      </c>
      <c r="B2038" s="336" t="s">
        <v>2380</v>
      </c>
      <c r="C2038" s="337"/>
      <c r="D2038" s="340" t="s">
        <v>62</v>
      </c>
      <c r="E2038" s="295" t="s">
        <v>1453</v>
      </c>
    </row>
    <row r="2039" spans="1:5" x14ac:dyDescent="0.25">
      <c r="A2039" s="335"/>
      <c r="B2039" s="338"/>
      <c r="C2039" s="339"/>
      <c r="D2039" s="341"/>
      <c r="E2039" s="296" t="s">
        <v>1454</v>
      </c>
    </row>
    <row r="2040" spans="1:5" x14ac:dyDescent="0.25">
      <c r="A2040" s="326" t="s">
        <v>2451</v>
      </c>
      <c r="B2040" s="328" t="s">
        <v>2386</v>
      </c>
      <c r="C2040" s="329"/>
      <c r="D2040" s="332" t="s">
        <v>62</v>
      </c>
      <c r="E2040" s="297" t="s">
        <v>1453</v>
      </c>
    </row>
    <row r="2041" spans="1:5" x14ac:dyDescent="0.25">
      <c r="A2041" s="327"/>
      <c r="B2041" s="330"/>
      <c r="C2041" s="331"/>
      <c r="D2041" s="333"/>
      <c r="E2041" s="298" t="s">
        <v>1454</v>
      </c>
    </row>
    <row r="2042" spans="1:5" x14ac:dyDescent="0.25">
      <c r="A2042" s="334" t="s">
        <v>2452</v>
      </c>
      <c r="B2042" s="336" t="s">
        <v>2408</v>
      </c>
      <c r="C2042" s="337"/>
      <c r="D2042" s="340" t="s">
        <v>62</v>
      </c>
      <c r="E2042" s="295" t="s">
        <v>1453</v>
      </c>
    </row>
    <row r="2043" spans="1:5" x14ac:dyDescent="0.25">
      <c r="A2043" s="335"/>
      <c r="B2043" s="338"/>
      <c r="C2043" s="339"/>
      <c r="D2043" s="341"/>
      <c r="E2043" s="296" t="s">
        <v>1454</v>
      </c>
    </row>
    <row r="2044" spans="1:5" x14ac:dyDescent="0.25">
      <c r="A2044" s="326" t="s">
        <v>2453</v>
      </c>
      <c r="B2044" s="328" t="s">
        <v>2230</v>
      </c>
      <c r="C2044" s="329"/>
      <c r="D2044" s="332" t="s">
        <v>62</v>
      </c>
      <c r="E2044" s="297" t="s">
        <v>1453</v>
      </c>
    </row>
    <row r="2045" spans="1:5" x14ac:dyDescent="0.25">
      <c r="A2045" s="327"/>
      <c r="B2045" s="330"/>
      <c r="C2045" s="331"/>
      <c r="D2045" s="333"/>
      <c r="E2045" s="298" t="s">
        <v>1454</v>
      </c>
    </row>
    <row r="2046" spans="1:5" x14ac:dyDescent="0.25">
      <c r="A2046" s="334" t="s">
        <v>2454</v>
      </c>
      <c r="B2046" s="336" t="s">
        <v>2255</v>
      </c>
      <c r="C2046" s="337"/>
      <c r="D2046" s="340" t="s">
        <v>62</v>
      </c>
      <c r="E2046" s="295" t="s">
        <v>1453</v>
      </c>
    </row>
    <row r="2047" spans="1:5" x14ac:dyDescent="0.25">
      <c r="A2047" s="335"/>
      <c r="B2047" s="338"/>
      <c r="C2047" s="339"/>
      <c r="D2047" s="341"/>
      <c r="E2047" s="296" t="s">
        <v>1454</v>
      </c>
    </row>
    <row r="2048" spans="1:5" x14ac:dyDescent="0.25">
      <c r="A2048" s="326" t="s">
        <v>2420</v>
      </c>
      <c r="B2048" s="328"/>
      <c r="C2048" s="329"/>
      <c r="D2048" s="332" t="s">
        <v>62</v>
      </c>
      <c r="E2048" s="297" t="s">
        <v>1453</v>
      </c>
    </row>
    <row r="2049" spans="1:5" x14ac:dyDescent="0.25">
      <c r="A2049" s="327"/>
      <c r="B2049" s="330"/>
      <c r="C2049" s="331"/>
      <c r="D2049" s="333"/>
      <c r="E2049" s="298" t="s">
        <v>1454</v>
      </c>
    </row>
    <row r="2050" spans="1:5" x14ac:dyDescent="0.25">
      <c r="A2050" s="334" t="s">
        <v>2278</v>
      </c>
      <c r="B2050" s="336"/>
      <c r="C2050" s="337"/>
      <c r="D2050" s="340" t="s">
        <v>62</v>
      </c>
      <c r="E2050" s="295" t="s">
        <v>1453</v>
      </c>
    </row>
    <row r="2051" spans="1:5" ht="14.4" thickBot="1" x14ac:dyDescent="0.3">
      <c r="A2051" s="342"/>
      <c r="B2051" s="343"/>
      <c r="C2051" s="344"/>
      <c r="D2051" s="345"/>
      <c r="E2051" s="299" t="s">
        <v>1454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P8" sqref="P8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6" t="s">
        <v>66</v>
      </c>
      <c r="N1" s="346"/>
    </row>
    <row r="2" spans="1:14" x14ac:dyDescent="0.6">
      <c r="A2" s="347" t="s">
        <v>67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x14ac:dyDescent="0.6">
      <c r="A3" s="347" t="str">
        <f>'1.สรุปรายงานการส่งงบ '!A3:H3</f>
        <v xml:space="preserve">สำหรับเดือน ตุลาคม  2564  ปีงบประมาณ 2565 (ข้อมูล ณ วันที่ 26 พฤศจิกายน 2564 เวลา 09.30 น.) 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x14ac:dyDescent="0.6">
      <c r="A4" s="348" t="s">
        <v>68</v>
      </c>
      <c r="B4" s="348"/>
      <c r="C4" s="349" t="s">
        <v>69</v>
      </c>
      <c r="D4" s="349"/>
      <c r="E4" s="348" t="s">
        <v>70</v>
      </c>
      <c r="F4" s="348"/>
      <c r="G4" s="350" t="s">
        <v>71</v>
      </c>
      <c r="H4" s="350"/>
      <c r="I4" s="350" t="s">
        <v>72</v>
      </c>
      <c r="J4" s="350"/>
      <c r="K4" s="350" t="s">
        <v>73</v>
      </c>
      <c r="L4" s="350"/>
      <c r="M4" s="350" t="s">
        <v>74</v>
      </c>
      <c r="N4" s="350"/>
    </row>
    <row r="5" spans="1:14" x14ac:dyDescent="0.6">
      <c r="A5" s="87" t="s">
        <v>75</v>
      </c>
      <c r="B5" s="5" t="s">
        <v>76</v>
      </c>
      <c r="C5" s="87" t="s">
        <v>75</v>
      </c>
      <c r="D5" s="5" t="s">
        <v>76</v>
      </c>
      <c r="E5" s="87" t="s">
        <v>75</v>
      </c>
      <c r="F5" s="5" t="s">
        <v>76</v>
      </c>
      <c r="G5" s="87" t="s">
        <v>75</v>
      </c>
      <c r="H5" s="5" t="s">
        <v>76</v>
      </c>
      <c r="I5" s="87" t="s">
        <v>75</v>
      </c>
      <c r="J5" s="5" t="s">
        <v>76</v>
      </c>
      <c r="K5" s="87" t="s">
        <v>75</v>
      </c>
      <c r="L5" s="5" t="s">
        <v>76</v>
      </c>
      <c r="M5" s="87" t="s">
        <v>75</v>
      </c>
      <c r="N5" s="5" t="s">
        <v>76</v>
      </c>
    </row>
    <row r="6" spans="1:14" s="2" customFormat="1" x14ac:dyDescent="0.6">
      <c r="A6" s="3" t="s">
        <v>56</v>
      </c>
      <c r="B6" s="61">
        <v>50</v>
      </c>
      <c r="C6" s="12" t="s">
        <v>57</v>
      </c>
      <c r="D6" s="61">
        <v>50</v>
      </c>
      <c r="E6" s="3" t="s">
        <v>58</v>
      </c>
      <c r="F6" s="61">
        <v>50</v>
      </c>
      <c r="G6" s="3" t="s">
        <v>59</v>
      </c>
      <c r="H6" s="61">
        <v>50</v>
      </c>
      <c r="I6" s="12" t="s">
        <v>60</v>
      </c>
      <c r="J6" s="61">
        <v>50</v>
      </c>
      <c r="K6" s="36" t="s">
        <v>61</v>
      </c>
      <c r="L6" s="61">
        <v>50</v>
      </c>
      <c r="M6" s="3" t="s">
        <v>62</v>
      </c>
      <c r="N6" s="61">
        <v>50</v>
      </c>
    </row>
    <row r="7" spans="1:14" s="2" customFormat="1" x14ac:dyDescent="0.6">
      <c r="A7" s="3" t="s">
        <v>77</v>
      </c>
      <c r="B7" s="61">
        <v>50</v>
      </c>
      <c r="C7" s="12" t="s">
        <v>78</v>
      </c>
      <c r="D7" s="61">
        <v>45</v>
      </c>
      <c r="E7" s="3" t="s">
        <v>79</v>
      </c>
      <c r="F7" s="61">
        <v>50</v>
      </c>
      <c r="G7" s="3" t="s">
        <v>80</v>
      </c>
      <c r="H7" s="61">
        <v>50</v>
      </c>
      <c r="I7" s="12" t="s">
        <v>81</v>
      </c>
      <c r="J7" s="61">
        <v>50</v>
      </c>
      <c r="K7" s="36" t="s">
        <v>82</v>
      </c>
      <c r="L7" s="61">
        <v>50</v>
      </c>
      <c r="M7" s="3" t="s">
        <v>83</v>
      </c>
      <c r="N7" s="61">
        <v>50</v>
      </c>
    </row>
    <row r="8" spans="1:14" s="2" customFormat="1" x14ac:dyDescent="0.6">
      <c r="A8" s="3" t="s">
        <v>84</v>
      </c>
      <c r="B8" s="61">
        <v>50</v>
      </c>
      <c r="C8" s="12" t="s">
        <v>85</v>
      </c>
      <c r="D8" s="61">
        <v>50</v>
      </c>
      <c r="E8" s="3" t="s">
        <v>86</v>
      </c>
      <c r="F8" s="61">
        <v>50</v>
      </c>
      <c r="G8" s="3" t="s">
        <v>87</v>
      </c>
      <c r="H8" s="61">
        <v>50</v>
      </c>
      <c r="I8" s="12" t="s">
        <v>88</v>
      </c>
      <c r="J8" s="61">
        <v>50</v>
      </c>
      <c r="K8" s="36" t="s">
        <v>89</v>
      </c>
      <c r="L8" s="61">
        <v>50</v>
      </c>
      <c r="M8" s="3" t="s">
        <v>90</v>
      </c>
      <c r="N8" s="61">
        <v>50</v>
      </c>
    </row>
    <row r="9" spans="1:14" s="2" customFormat="1" x14ac:dyDescent="0.6">
      <c r="A9" s="3" t="s">
        <v>91</v>
      </c>
      <c r="B9" s="61">
        <v>50</v>
      </c>
      <c r="C9" s="12" t="s">
        <v>92</v>
      </c>
      <c r="D9" s="61">
        <v>40</v>
      </c>
      <c r="E9" s="3" t="s">
        <v>93</v>
      </c>
      <c r="F9" s="61">
        <v>40</v>
      </c>
      <c r="G9" s="3" t="s">
        <v>94</v>
      </c>
      <c r="H9" s="61">
        <v>50</v>
      </c>
      <c r="I9" s="12" t="s">
        <v>95</v>
      </c>
      <c r="J9" s="61">
        <v>50</v>
      </c>
      <c r="K9" s="36" t="s">
        <v>96</v>
      </c>
      <c r="L9" s="61">
        <v>50</v>
      </c>
      <c r="M9" s="3" t="s">
        <v>97</v>
      </c>
      <c r="N9" s="61">
        <v>50</v>
      </c>
    </row>
    <row r="10" spans="1:14" s="2" customFormat="1" x14ac:dyDescent="0.6">
      <c r="A10" s="3" t="s">
        <v>98</v>
      </c>
      <c r="B10" s="61">
        <v>50</v>
      </c>
      <c r="C10" s="12" t="s">
        <v>99</v>
      </c>
      <c r="D10" s="61">
        <v>50</v>
      </c>
      <c r="E10" s="3" t="s">
        <v>100</v>
      </c>
      <c r="F10" s="61">
        <v>50</v>
      </c>
      <c r="G10" s="3" t="s">
        <v>101</v>
      </c>
      <c r="H10" s="61">
        <v>50</v>
      </c>
      <c r="I10" s="12" t="s">
        <v>102</v>
      </c>
      <c r="J10" s="61">
        <v>50</v>
      </c>
      <c r="K10" s="36" t="s">
        <v>103</v>
      </c>
      <c r="L10" s="61">
        <v>50</v>
      </c>
      <c r="M10" s="6" t="s">
        <v>104</v>
      </c>
      <c r="N10" s="233"/>
    </row>
    <row r="11" spans="1:14" s="2" customFormat="1" x14ac:dyDescent="0.6">
      <c r="A11" s="3" t="s">
        <v>105</v>
      </c>
      <c r="B11" s="61">
        <v>50</v>
      </c>
      <c r="C11" s="12" t="s">
        <v>106</v>
      </c>
      <c r="D11" s="61">
        <v>50</v>
      </c>
      <c r="E11" s="3" t="s">
        <v>107</v>
      </c>
      <c r="F11" s="61">
        <v>50</v>
      </c>
      <c r="G11" s="3" t="s">
        <v>108</v>
      </c>
      <c r="H11" s="61">
        <v>50</v>
      </c>
      <c r="I11" s="12" t="s">
        <v>109</v>
      </c>
      <c r="J11" s="61">
        <v>50</v>
      </c>
      <c r="K11" s="36" t="s">
        <v>110</v>
      </c>
      <c r="L11" s="61">
        <v>50</v>
      </c>
      <c r="M11" s="3" t="s">
        <v>111</v>
      </c>
      <c r="N11" s="61">
        <v>50</v>
      </c>
    </row>
    <row r="12" spans="1:14" s="2" customFormat="1" ht="21.6" thickBot="1" x14ac:dyDescent="0.65">
      <c r="A12" s="3" t="s">
        <v>112</v>
      </c>
      <c r="B12" s="61">
        <v>50</v>
      </c>
      <c r="C12" s="12" t="s">
        <v>113</v>
      </c>
      <c r="D12" s="61">
        <v>50</v>
      </c>
      <c r="E12" s="3" t="s">
        <v>114</v>
      </c>
      <c r="F12" s="61">
        <v>50</v>
      </c>
      <c r="G12" s="3" t="s">
        <v>115</v>
      </c>
      <c r="H12" s="61">
        <v>50</v>
      </c>
      <c r="I12" s="62" t="s">
        <v>116</v>
      </c>
      <c r="J12" s="61">
        <v>50</v>
      </c>
      <c r="K12" s="7" t="s">
        <v>117</v>
      </c>
      <c r="L12" s="8">
        <f>AVERAGE(L6:L11)</f>
        <v>50</v>
      </c>
      <c r="M12" s="3" t="s">
        <v>118</v>
      </c>
      <c r="N12" s="61">
        <v>50</v>
      </c>
    </row>
    <row r="13" spans="1:14" s="2" customFormat="1" ht="21.6" thickTop="1" x14ac:dyDescent="0.6">
      <c r="A13" s="3" t="s">
        <v>119</v>
      </c>
      <c r="B13" s="61">
        <v>50</v>
      </c>
      <c r="C13" s="12" t="s">
        <v>120</v>
      </c>
      <c r="D13" s="61">
        <v>50</v>
      </c>
      <c r="E13" s="3" t="s">
        <v>121</v>
      </c>
      <c r="F13" s="61">
        <v>50</v>
      </c>
      <c r="G13" s="3" t="s">
        <v>122</v>
      </c>
      <c r="H13" s="61">
        <v>50</v>
      </c>
      <c r="I13" s="12" t="s">
        <v>123</v>
      </c>
      <c r="J13" s="61">
        <v>50</v>
      </c>
      <c r="K13" s="9"/>
      <c r="L13" s="9"/>
      <c r="M13" s="3" t="s">
        <v>124</v>
      </c>
      <c r="N13" s="61">
        <v>50</v>
      </c>
    </row>
    <row r="14" spans="1:14" s="2" customFormat="1" ht="21.6" thickBot="1" x14ac:dyDescent="0.65">
      <c r="A14" s="3" t="s">
        <v>125</v>
      </c>
      <c r="B14" s="61">
        <v>50</v>
      </c>
      <c r="C14" s="7" t="s">
        <v>117</v>
      </c>
      <c r="D14" s="11">
        <f>AVERAGE(D6:D13)</f>
        <v>48.125</v>
      </c>
      <c r="E14" s="12" t="s">
        <v>126</v>
      </c>
      <c r="F14" s="61">
        <v>50</v>
      </c>
      <c r="G14" s="3" t="s">
        <v>127</v>
      </c>
      <c r="H14" s="61">
        <v>50</v>
      </c>
      <c r="I14" s="12" t="s">
        <v>128</v>
      </c>
      <c r="J14" s="61">
        <v>50</v>
      </c>
      <c r="K14" s="9"/>
      <c r="L14" s="9"/>
      <c r="M14" s="3" t="s">
        <v>129</v>
      </c>
      <c r="N14" s="61">
        <v>50</v>
      </c>
    </row>
    <row r="15" spans="1:14" s="2" customFormat="1" ht="22.2" thickTop="1" thickBot="1" x14ac:dyDescent="0.65">
      <c r="A15" s="3" t="s">
        <v>130</v>
      </c>
      <c r="B15" s="61">
        <v>50</v>
      </c>
      <c r="C15" s="9"/>
      <c r="D15" s="9"/>
      <c r="E15" s="3" t="s">
        <v>131</v>
      </c>
      <c r="F15" s="61">
        <v>50</v>
      </c>
      <c r="G15" s="3" t="s">
        <v>132</v>
      </c>
      <c r="H15" s="61">
        <v>50</v>
      </c>
      <c r="I15" s="7" t="s">
        <v>117</v>
      </c>
      <c r="J15" s="11">
        <f>AVERAGE(J6:J14)</f>
        <v>50</v>
      </c>
      <c r="K15" s="9"/>
      <c r="L15" s="9"/>
      <c r="M15" s="3" t="s">
        <v>133</v>
      </c>
      <c r="N15" s="61">
        <v>50</v>
      </c>
    </row>
    <row r="16" spans="1:14" s="2" customFormat="1" ht="21.6" thickTop="1" x14ac:dyDescent="0.6">
      <c r="A16" s="3" t="s">
        <v>134</v>
      </c>
      <c r="B16" s="61">
        <v>50</v>
      </c>
      <c r="C16" s="9"/>
      <c r="D16" s="9"/>
      <c r="E16" s="3" t="s">
        <v>135</v>
      </c>
      <c r="F16" s="61">
        <v>50</v>
      </c>
      <c r="G16" s="3" t="s">
        <v>136</v>
      </c>
      <c r="H16" s="61">
        <v>50</v>
      </c>
      <c r="I16" s="9"/>
      <c r="J16" s="9"/>
      <c r="K16" s="9"/>
      <c r="L16" s="9"/>
      <c r="M16" s="3" t="s">
        <v>137</v>
      </c>
      <c r="N16" s="61">
        <v>50</v>
      </c>
    </row>
    <row r="17" spans="1:14" s="2" customFormat="1" x14ac:dyDescent="0.6">
      <c r="A17" s="43" t="s">
        <v>138</v>
      </c>
      <c r="B17" s="61">
        <v>50</v>
      </c>
      <c r="C17" s="9"/>
      <c r="D17" s="9"/>
      <c r="E17" s="3" t="s">
        <v>139</v>
      </c>
      <c r="F17" s="61">
        <v>50</v>
      </c>
      <c r="G17" s="3" t="s">
        <v>140</v>
      </c>
      <c r="H17" s="61">
        <v>50</v>
      </c>
      <c r="I17" s="9"/>
      <c r="J17" s="9"/>
      <c r="K17" s="9"/>
      <c r="L17" s="9"/>
      <c r="M17" s="3" t="s">
        <v>141</v>
      </c>
      <c r="N17" s="61">
        <v>50</v>
      </c>
    </row>
    <row r="18" spans="1:14" ht="21.6" thickBot="1" x14ac:dyDescent="0.65">
      <c r="A18" s="10" t="s">
        <v>117</v>
      </c>
      <c r="B18" s="11">
        <f>AVERAGE(B6:B17)</f>
        <v>50</v>
      </c>
      <c r="C18" s="9"/>
      <c r="D18" s="9"/>
      <c r="E18" s="3" t="s">
        <v>142</v>
      </c>
      <c r="F18" s="61">
        <v>50</v>
      </c>
      <c r="G18" s="3" t="s">
        <v>143</v>
      </c>
      <c r="H18" s="61">
        <v>50</v>
      </c>
      <c r="I18" s="9"/>
      <c r="J18" s="9"/>
      <c r="K18" s="9"/>
      <c r="L18" s="9"/>
      <c r="M18" s="3" t="s">
        <v>144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145</v>
      </c>
      <c r="F19" s="61">
        <v>50</v>
      </c>
      <c r="G19" s="3" t="s">
        <v>146</v>
      </c>
      <c r="H19" s="61">
        <v>50</v>
      </c>
      <c r="I19" s="9"/>
      <c r="J19" s="9"/>
      <c r="K19" s="9"/>
      <c r="L19" s="9"/>
      <c r="M19" s="3" t="s">
        <v>147</v>
      </c>
      <c r="N19" s="61">
        <v>50</v>
      </c>
    </row>
    <row r="20" spans="1:14" ht="21.6" thickBot="1" x14ac:dyDescent="0.65">
      <c r="E20" s="10" t="s">
        <v>117</v>
      </c>
      <c r="F20" s="8">
        <f>AVERAGE(F6:F19)</f>
        <v>49.285714285714285</v>
      </c>
      <c r="G20" s="3" t="s">
        <v>148</v>
      </c>
      <c r="H20" s="61">
        <v>50</v>
      </c>
      <c r="M20" s="3" t="s">
        <v>149</v>
      </c>
      <c r="N20" s="61">
        <v>50</v>
      </c>
    </row>
    <row r="21" spans="1:14" ht="21.6" thickTop="1" x14ac:dyDescent="0.6">
      <c r="G21" s="3" t="s">
        <v>150</v>
      </c>
      <c r="H21" s="61">
        <v>50</v>
      </c>
      <c r="M21" s="3" t="s">
        <v>151</v>
      </c>
      <c r="N21" s="61">
        <v>50</v>
      </c>
    </row>
    <row r="22" spans="1:14" x14ac:dyDescent="0.6">
      <c r="G22" s="3" t="s">
        <v>152</v>
      </c>
      <c r="H22" s="61">
        <v>50</v>
      </c>
      <c r="M22" s="3" t="s">
        <v>153</v>
      </c>
      <c r="N22" s="61">
        <v>50</v>
      </c>
    </row>
    <row r="23" spans="1:14" x14ac:dyDescent="0.6">
      <c r="G23" s="3" t="s">
        <v>154</v>
      </c>
      <c r="H23" s="61">
        <v>50</v>
      </c>
      <c r="M23" s="3" t="s">
        <v>155</v>
      </c>
      <c r="N23" s="61">
        <v>50</v>
      </c>
    </row>
    <row r="24" spans="1:14" ht="21.6" thickBot="1" x14ac:dyDescent="0.65">
      <c r="G24" s="10" t="s">
        <v>117</v>
      </c>
      <c r="H24" s="11">
        <f>AVERAGE(H6:H23)</f>
        <v>50</v>
      </c>
      <c r="M24" s="3" t="s">
        <v>156</v>
      </c>
      <c r="N24" s="61">
        <v>50</v>
      </c>
    </row>
    <row r="25" spans="1:14" ht="21.6" thickTop="1" x14ac:dyDescent="0.6">
      <c r="M25" s="3" t="s">
        <v>157</v>
      </c>
      <c r="N25" s="61">
        <v>50</v>
      </c>
    </row>
    <row r="26" spans="1:14" x14ac:dyDescent="0.6">
      <c r="A26" s="13" t="s">
        <v>158</v>
      </c>
      <c r="B26" s="4" t="s">
        <v>590</v>
      </c>
      <c r="M26" s="3" t="s">
        <v>159</v>
      </c>
      <c r="N26" s="61">
        <v>50</v>
      </c>
    </row>
    <row r="27" spans="1:14" ht="21.6" thickBot="1" x14ac:dyDescent="0.65">
      <c r="B27" s="4" t="s">
        <v>160</v>
      </c>
      <c r="M27" s="10" t="s">
        <v>117</v>
      </c>
      <c r="N27" s="11">
        <f>AVERAGE(N6:N26)</f>
        <v>50</v>
      </c>
    </row>
    <row r="28" spans="1:14" ht="21.6" thickTop="1" x14ac:dyDescent="0.6"/>
    <row r="33" spans="2:8" x14ac:dyDescent="0.6">
      <c r="D33" s="49"/>
      <c r="E33" s="49"/>
      <c r="F33" s="49"/>
      <c r="G33" s="49"/>
      <c r="H33" s="49"/>
    </row>
    <row r="35" spans="2:8" x14ac:dyDescent="0.6">
      <c r="B35" s="4" t="s">
        <v>597</v>
      </c>
      <c r="D35" s="4" t="s">
        <v>75</v>
      </c>
      <c r="E35" s="4" t="s">
        <v>76</v>
      </c>
      <c r="F35" s="4" t="s">
        <v>598</v>
      </c>
      <c r="G35" s="4" t="s">
        <v>599</v>
      </c>
      <c r="H35" s="4" t="s">
        <v>64</v>
      </c>
    </row>
    <row r="36" spans="2:8" x14ac:dyDescent="0.6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zoomScale="90" zoomScaleNormal="9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J684" sqref="J684"/>
    </sheetView>
  </sheetViews>
  <sheetFormatPr defaultRowHeight="24.6" x14ac:dyDescent="0.7"/>
  <cols>
    <col min="1" max="1" width="5.5" style="92" customWidth="1"/>
    <col min="2" max="2" width="9.8984375" style="92" customWidth="1"/>
    <col min="3" max="3" width="5.69921875" style="92" customWidth="1"/>
    <col min="4" max="4" width="9.5" style="92" customWidth="1"/>
    <col min="5" max="5" width="13.5" style="92" customWidth="1"/>
    <col min="6" max="6" width="5.69921875" style="92" customWidth="1"/>
    <col min="7" max="7" width="22.59765625" style="92" customWidth="1"/>
    <col min="8" max="8" width="11.5" style="166" customWidth="1"/>
    <col min="9" max="9" width="4.8984375" style="204" customWidth="1"/>
    <col min="10" max="10" width="16" style="91" customWidth="1"/>
    <col min="11" max="11" width="16.19921875" style="90" customWidth="1"/>
    <col min="12" max="12" width="17.19921875" style="91" customWidth="1"/>
    <col min="13" max="13" width="17.3984375" style="91" customWidth="1"/>
    <col min="14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74" t="s">
        <v>595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88" t="s">
        <v>596</v>
      </c>
      <c r="N1" s="89"/>
      <c r="O1" s="89"/>
      <c r="P1" s="89"/>
    </row>
    <row r="2" spans="1:18" ht="24" customHeight="1" x14ac:dyDescent="0.7">
      <c r="A2" s="375" t="str">
        <f>'1.สรุปรายงานการส่งงบ '!A3:H3</f>
        <v xml:space="preserve">สำหรับเดือน ตุลาคม  2564  ปีงบประมาณ 2565 (ข้อมูล ณ วันที่ 26 พฤศจิกายน 2564 เวลา 09.30 น.) 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93"/>
      <c r="N2" s="94"/>
      <c r="O2" s="94"/>
      <c r="P2" s="94"/>
    </row>
    <row r="3" spans="1:18" s="95" customFormat="1" ht="36.75" customHeight="1" x14ac:dyDescent="0.25">
      <c r="A3" s="367" t="s">
        <v>63</v>
      </c>
      <c r="B3" s="367" t="s">
        <v>161</v>
      </c>
      <c r="C3" s="367" t="s">
        <v>162</v>
      </c>
      <c r="D3" s="367" t="s">
        <v>163</v>
      </c>
      <c r="E3" s="367" t="s">
        <v>75</v>
      </c>
      <c r="F3" s="367" t="s">
        <v>164</v>
      </c>
      <c r="G3" s="367" t="s">
        <v>165</v>
      </c>
      <c r="H3" s="369" t="s">
        <v>166</v>
      </c>
      <c r="I3" s="367" t="s">
        <v>167</v>
      </c>
      <c r="J3" s="364" t="s">
        <v>168</v>
      </c>
      <c r="K3" s="365" t="s">
        <v>169</v>
      </c>
      <c r="L3" s="355" t="s">
        <v>591</v>
      </c>
      <c r="M3" s="355" t="s">
        <v>10</v>
      </c>
      <c r="N3" s="352" t="s">
        <v>170</v>
      </c>
      <c r="O3" s="353"/>
      <c r="P3" s="354"/>
      <c r="Q3" s="357" t="s">
        <v>11</v>
      </c>
      <c r="R3" s="351" t="s">
        <v>594</v>
      </c>
    </row>
    <row r="4" spans="1:18" s="95" customFormat="1" ht="55.8" customHeight="1" x14ac:dyDescent="0.25">
      <c r="A4" s="368"/>
      <c r="B4" s="368"/>
      <c r="C4" s="368"/>
      <c r="D4" s="368"/>
      <c r="E4" s="368"/>
      <c r="F4" s="368"/>
      <c r="G4" s="368"/>
      <c r="H4" s="370"/>
      <c r="I4" s="368"/>
      <c r="J4" s="364"/>
      <c r="K4" s="366"/>
      <c r="L4" s="356"/>
      <c r="M4" s="356"/>
      <c r="N4" s="96" t="s">
        <v>171</v>
      </c>
      <c r="O4" s="96" t="s">
        <v>172</v>
      </c>
      <c r="P4" s="96" t="s">
        <v>65</v>
      </c>
      <c r="Q4" s="357"/>
      <c r="R4" s="351"/>
    </row>
    <row r="5" spans="1:18" x14ac:dyDescent="0.7">
      <c r="A5" s="97">
        <v>1</v>
      </c>
      <c r="B5" s="98" t="s">
        <v>57</v>
      </c>
      <c r="C5" s="98" t="s">
        <v>173</v>
      </c>
      <c r="D5" s="98" t="s">
        <v>1417</v>
      </c>
      <c r="E5" s="98" t="s">
        <v>174</v>
      </c>
      <c r="F5" s="98" t="s">
        <v>175</v>
      </c>
      <c r="G5" s="98" t="s">
        <v>176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x14ac:dyDescent="0.7">
      <c r="A6" s="97">
        <v>2</v>
      </c>
      <c r="B6" s="98" t="s">
        <v>57</v>
      </c>
      <c r="C6" s="98" t="s">
        <v>177</v>
      </c>
      <c r="D6" s="98" t="s">
        <v>1417</v>
      </c>
      <c r="E6" s="98" t="s">
        <v>174</v>
      </c>
      <c r="F6" s="98" t="s">
        <v>178</v>
      </c>
      <c r="G6" s="98" t="s">
        <v>1431</v>
      </c>
      <c r="H6" s="99">
        <v>8185</v>
      </c>
      <c r="I6" s="97">
        <v>5</v>
      </c>
      <c r="J6" s="100">
        <f>บึงกาฬ!F10</f>
        <v>1581758.84</v>
      </c>
      <c r="K6" s="101">
        <f>บึงกาฬ!AJ10</f>
        <v>1396195.54</v>
      </c>
      <c r="L6" s="102">
        <f>บึงกาฬ!AK10</f>
        <v>490497.05000000005</v>
      </c>
      <c r="M6" s="102">
        <f>บึงกาฬ!AL10</f>
        <v>412184.64999999997</v>
      </c>
      <c r="N6" s="98"/>
      <c r="O6" s="98"/>
      <c r="P6" s="98"/>
      <c r="Q6" s="90">
        <f>L6-M6</f>
        <v>78312.400000000081</v>
      </c>
      <c r="R6" s="91">
        <f>L6/H6</f>
        <v>59.926334758704954</v>
      </c>
    </row>
    <row r="7" spans="1:18" x14ac:dyDescent="0.7">
      <c r="A7" s="97">
        <v>3</v>
      </c>
      <c r="B7" s="98" t="s">
        <v>57</v>
      </c>
      <c r="C7" s="98" t="s">
        <v>180</v>
      </c>
      <c r="D7" s="98" t="s">
        <v>1417</v>
      </c>
      <c r="E7" s="98" t="s">
        <v>174</v>
      </c>
      <c r="F7" s="98" t="s">
        <v>178</v>
      </c>
      <c r="G7" s="98" t="s">
        <v>181</v>
      </c>
      <c r="H7" s="99">
        <v>4332</v>
      </c>
      <c r="I7" s="97">
        <v>3</v>
      </c>
      <c r="J7" s="100">
        <f>บึงกาฬ!F11</f>
        <v>909764.38</v>
      </c>
      <c r="K7" s="101">
        <f>บึงกาฬ!AJ11</f>
        <v>995928.26</v>
      </c>
      <c r="L7" s="102">
        <f>บึงกาฬ!AK11</f>
        <v>262258.78999999998</v>
      </c>
      <c r="M7" s="102">
        <f>บึงกาฬ!AL11</f>
        <v>268684.78000000003</v>
      </c>
      <c r="N7" s="98"/>
      <c r="O7" s="98"/>
      <c r="P7" s="98"/>
      <c r="Q7" s="90">
        <f t="shared" ref="Q7:Q70" si="0">L7-M7</f>
        <v>-6425.9900000000489</v>
      </c>
      <c r="R7" s="91">
        <f t="shared" ref="R7:R70" si="1">L7/H7</f>
        <v>60.539886888273308</v>
      </c>
    </row>
    <row r="8" spans="1:18" x14ac:dyDescent="0.7">
      <c r="A8" s="97">
        <v>4</v>
      </c>
      <c r="B8" s="98" t="s">
        <v>57</v>
      </c>
      <c r="C8" s="98" t="s">
        <v>182</v>
      </c>
      <c r="D8" s="98" t="s">
        <v>1417</v>
      </c>
      <c r="E8" s="98" t="s">
        <v>174</v>
      </c>
      <c r="F8" s="98" t="s">
        <v>178</v>
      </c>
      <c r="G8" s="98" t="s">
        <v>183</v>
      </c>
      <c r="H8" s="99">
        <v>2987</v>
      </c>
      <c r="I8" s="97">
        <v>2</v>
      </c>
      <c r="J8" s="100">
        <f>บึงกาฬ!F12</f>
        <v>775425.33</v>
      </c>
      <c r="K8" s="101">
        <f>บึงกาฬ!AJ12</f>
        <v>485624.29999999981</v>
      </c>
      <c r="L8" s="102">
        <f>บึงกาฬ!AK12</f>
        <v>457536.7</v>
      </c>
      <c r="M8" s="102">
        <f>บึงกาฬ!AL12</f>
        <v>229216.55000000002</v>
      </c>
      <c r="N8" s="98"/>
      <c r="O8" s="98"/>
      <c r="P8" s="98"/>
      <c r="Q8" s="90">
        <f t="shared" si="0"/>
        <v>228320.15</v>
      </c>
      <c r="R8" s="91">
        <f t="shared" si="1"/>
        <v>153.17599598259125</v>
      </c>
    </row>
    <row r="9" spans="1:18" x14ac:dyDescent="0.7">
      <c r="A9" s="97">
        <v>5</v>
      </c>
      <c r="B9" s="98" t="s">
        <v>57</v>
      </c>
      <c r="C9" s="98" t="s">
        <v>184</v>
      </c>
      <c r="D9" s="98" t="s">
        <v>1417</v>
      </c>
      <c r="E9" s="98" t="s">
        <v>174</v>
      </c>
      <c r="F9" s="98" t="s">
        <v>178</v>
      </c>
      <c r="G9" s="98" t="s">
        <v>185</v>
      </c>
      <c r="H9" s="99">
        <v>2269</v>
      </c>
      <c r="I9" s="97">
        <v>2</v>
      </c>
      <c r="J9" s="100">
        <f>บึงกาฬ!F13</f>
        <v>1296177.82</v>
      </c>
      <c r="K9" s="101">
        <f>บึงกาฬ!AJ13</f>
        <v>1210117.03</v>
      </c>
      <c r="L9" s="102">
        <f>บึงกาฬ!AK13</f>
        <v>206324.07</v>
      </c>
      <c r="M9" s="102">
        <f>บึงกาฬ!AL13</f>
        <v>206060.36</v>
      </c>
      <c r="N9" s="98"/>
      <c r="O9" s="98"/>
      <c r="P9" s="98"/>
      <c r="Q9" s="90">
        <f t="shared" si="0"/>
        <v>263.71000000002095</v>
      </c>
      <c r="R9" s="91">
        <f t="shared" si="1"/>
        <v>90.931718818862933</v>
      </c>
    </row>
    <row r="10" spans="1:18" x14ac:dyDescent="0.7">
      <c r="A10" s="97">
        <v>6</v>
      </c>
      <c r="B10" s="98" t="s">
        <v>57</v>
      </c>
      <c r="C10" s="98" t="s">
        <v>186</v>
      </c>
      <c r="D10" s="98" t="s">
        <v>1417</v>
      </c>
      <c r="E10" s="98" t="s">
        <v>174</v>
      </c>
      <c r="F10" s="98" t="s">
        <v>178</v>
      </c>
      <c r="G10" s="98" t="s">
        <v>187</v>
      </c>
      <c r="H10" s="99">
        <v>6836</v>
      </c>
      <c r="I10" s="97">
        <v>5</v>
      </c>
      <c r="J10" s="100">
        <f>บึงกาฬ!F14</f>
        <v>996472.75</v>
      </c>
      <c r="K10" s="101">
        <f>บึงกาฬ!AJ14</f>
        <v>728097.1</v>
      </c>
      <c r="L10" s="102">
        <f>บึงกาฬ!AK14</f>
        <v>378001.08</v>
      </c>
      <c r="M10" s="102">
        <f>บึงกาฬ!AL14</f>
        <v>299592.87</v>
      </c>
      <c r="N10" s="98"/>
      <c r="O10" s="98"/>
      <c r="P10" s="98"/>
      <c r="Q10" s="90">
        <f t="shared" si="0"/>
        <v>78408.210000000021</v>
      </c>
      <c r="R10" s="91">
        <f t="shared" si="1"/>
        <v>55.295652428320658</v>
      </c>
    </row>
    <row r="11" spans="1:18" x14ac:dyDescent="0.7">
      <c r="A11" s="97">
        <v>7</v>
      </c>
      <c r="B11" s="98" t="s">
        <v>57</v>
      </c>
      <c r="C11" s="98" t="s">
        <v>188</v>
      </c>
      <c r="D11" s="98" t="s">
        <v>1417</v>
      </c>
      <c r="E11" s="98" t="s">
        <v>174</v>
      </c>
      <c r="F11" s="98" t="s">
        <v>178</v>
      </c>
      <c r="G11" s="98" t="s">
        <v>189</v>
      </c>
      <c r="H11" s="99">
        <v>5382</v>
      </c>
      <c r="I11" s="97">
        <v>4</v>
      </c>
      <c r="J11" s="100">
        <f>บึงกาฬ!F15</f>
        <v>839427.24</v>
      </c>
      <c r="K11" s="101">
        <f>บึงกาฬ!AJ15</f>
        <v>1002624.62</v>
      </c>
      <c r="L11" s="102">
        <f>บึงกาฬ!AK15</f>
        <v>196784.4</v>
      </c>
      <c r="M11" s="102">
        <f>บึงกาฬ!AL15</f>
        <v>300992.97000000003</v>
      </c>
      <c r="N11" s="98"/>
      <c r="O11" s="98"/>
      <c r="P11" s="98"/>
      <c r="Q11" s="90">
        <f t="shared" si="0"/>
        <v>-104208.57000000004</v>
      </c>
      <c r="R11" s="91">
        <f t="shared" si="1"/>
        <v>36.563433667781496</v>
      </c>
    </row>
    <row r="12" spans="1:18" x14ac:dyDescent="0.7">
      <c r="A12" s="97">
        <v>8</v>
      </c>
      <c r="B12" s="98" t="s">
        <v>57</v>
      </c>
      <c r="C12" s="98" t="s">
        <v>190</v>
      </c>
      <c r="D12" s="98" t="s">
        <v>1417</v>
      </c>
      <c r="E12" s="98" t="s">
        <v>174</v>
      </c>
      <c r="F12" s="98" t="s">
        <v>178</v>
      </c>
      <c r="G12" s="98" t="s">
        <v>191</v>
      </c>
      <c r="H12" s="99">
        <v>5561</v>
      </c>
      <c r="I12" s="97">
        <v>4</v>
      </c>
      <c r="J12" s="100">
        <f>บึงกาฬ!F16</f>
        <v>341564.63</v>
      </c>
      <c r="K12" s="101">
        <f>บึงกาฬ!AJ16</f>
        <v>360525.87</v>
      </c>
      <c r="L12" s="102">
        <f>บึงกาฬ!AK16</f>
        <v>35382.879999999997</v>
      </c>
      <c r="M12" s="102">
        <f>บึงกาฬ!AL16</f>
        <v>47742.11</v>
      </c>
      <c r="N12" s="98"/>
      <c r="O12" s="98"/>
      <c r="P12" s="98"/>
      <c r="Q12" s="90">
        <f t="shared" si="0"/>
        <v>-12359.230000000003</v>
      </c>
      <c r="R12" s="91">
        <f t="shared" si="1"/>
        <v>6.3626829706887245</v>
      </c>
    </row>
    <row r="13" spans="1:18" x14ac:dyDescent="0.7">
      <c r="A13" s="97">
        <v>9</v>
      </c>
      <c r="B13" s="98" t="s">
        <v>57</v>
      </c>
      <c r="C13" s="98" t="s">
        <v>192</v>
      </c>
      <c r="D13" s="98" t="s">
        <v>1417</v>
      </c>
      <c r="E13" s="98" t="s">
        <v>174</v>
      </c>
      <c r="F13" s="98" t="s">
        <v>178</v>
      </c>
      <c r="G13" s="98" t="s">
        <v>193</v>
      </c>
      <c r="H13" s="99">
        <v>3976</v>
      </c>
      <c r="I13" s="97">
        <v>3</v>
      </c>
      <c r="J13" s="100">
        <f>บึงกาฬ!F17</f>
        <v>547282.18999999994</v>
      </c>
      <c r="K13" s="101">
        <f>บึงกาฬ!AJ17</f>
        <v>455217.48</v>
      </c>
      <c r="L13" s="102">
        <f>บึงกาฬ!AK17</f>
        <v>156208</v>
      </c>
      <c r="M13" s="102">
        <f>บึงกาฬ!AL17</f>
        <v>186687.85</v>
      </c>
      <c r="N13" s="98"/>
      <c r="O13" s="98"/>
      <c r="P13" s="98"/>
      <c r="Q13" s="90">
        <f t="shared" si="0"/>
        <v>-30479.850000000006</v>
      </c>
      <c r="R13" s="91">
        <f t="shared" si="1"/>
        <v>39.287726358148895</v>
      </c>
    </row>
    <row r="14" spans="1:18" x14ac:dyDescent="0.7">
      <c r="A14" s="97">
        <v>10</v>
      </c>
      <c r="B14" s="98" t="s">
        <v>57</v>
      </c>
      <c r="C14" s="98" t="s">
        <v>194</v>
      </c>
      <c r="D14" s="98" t="s">
        <v>1417</v>
      </c>
      <c r="E14" s="98" t="s">
        <v>174</v>
      </c>
      <c r="F14" s="98" t="s">
        <v>178</v>
      </c>
      <c r="G14" s="98" t="s">
        <v>195</v>
      </c>
      <c r="H14" s="99">
        <v>2661</v>
      </c>
      <c r="I14" s="97">
        <v>2</v>
      </c>
      <c r="J14" s="100">
        <f>บึงกาฬ!F18</f>
        <v>645994.73</v>
      </c>
      <c r="K14" s="101">
        <f>บึงกาฬ!AJ18</f>
        <v>315011.92999999993</v>
      </c>
      <c r="L14" s="102">
        <f>บึงกาฬ!AK18</f>
        <v>96250</v>
      </c>
      <c r="M14" s="102">
        <f>บึงกาฬ!AL18</f>
        <v>150104.03999999998</v>
      </c>
      <c r="N14" s="98"/>
      <c r="O14" s="98"/>
      <c r="P14" s="98"/>
      <c r="Q14" s="90">
        <f t="shared" si="0"/>
        <v>-53854.039999999979</v>
      </c>
      <c r="R14" s="91">
        <f t="shared" si="1"/>
        <v>36.170612551672306</v>
      </c>
    </row>
    <row r="15" spans="1:18" x14ac:dyDescent="0.7">
      <c r="A15" s="97">
        <v>11</v>
      </c>
      <c r="B15" s="98" t="s">
        <v>57</v>
      </c>
      <c r="C15" s="98" t="s">
        <v>196</v>
      </c>
      <c r="D15" s="98" t="s">
        <v>1417</v>
      </c>
      <c r="E15" s="98" t="s">
        <v>174</v>
      </c>
      <c r="F15" s="98" t="s">
        <v>178</v>
      </c>
      <c r="G15" s="98" t="s">
        <v>197</v>
      </c>
      <c r="H15" s="99">
        <v>4126</v>
      </c>
      <c r="I15" s="97">
        <v>3</v>
      </c>
      <c r="J15" s="100">
        <f>บึงกาฬ!F19</f>
        <v>508253.42</v>
      </c>
      <c r="K15" s="101">
        <f>บึงกาฬ!AJ19</f>
        <v>615184.74</v>
      </c>
      <c r="L15" s="102">
        <f>บึงกาฬ!AK19</f>
        <v>209085.41</v>
      </c>
      <c r="M15" s="102">
        <f>บึงกาฬ!AL19</f>
        <v>275683.58</v>
      </c>
      <c r="N15" s="98"/>
      <c r="O15" s="98"/>
      <c r="P15" s="98"/>
      <c r="Q15" s="90">
        <f t="shared" si="0"/>
        <v>-66598.170000000013</v>
      </c>
      <c r="R15" s="91">
        <f t="shared" si="1"/>
        <v>50.675087251575377</v>
      </c>
    </row>
    <row r="16" spans="1:18" x14ac:dyDescent="0.7">
      <c r="A16" s="97">
        <v>12</v>
      </c>
      <c r="B16" s="98" t="s">
        <v>57</v>
      </c>
      <c r="C16" s="98" t="s">
        <v>198</v>
      </c>
      <c r="D16" s="98" t="s">
        <v>1417</v>
      </c>
      <c r="E16" s="98" t="s">
        <v>174</v>
      </c>
      <c r="F16" s="98" t="s">
        <v>178</v>
      </c>
      <c r="G16" s="98" t="s">
        <v>199</v>
      </c>
      <c r="H16" s="99">
        <v>7075</v>
      </c>
      <c r="I16" s="97">
        <v>5</v>
      </c>
      <c r="J16" s="100">
        <f>บึงกาฬ!F20</f>
        <v>427379.78</v>
      </c>
      <c r="K16" s="101">
        <f>บึงกาฬ!AJ20</f>
        <v>-368121.67000000004</v>
      </c>
      <c r="L16" s="102">
        <f>บึงกาฬ!AK20</f>
        <v>11987.1</v>
      </c>
      <c r="M16" s="102">
        <f>บึงกาฬ!AL20</f>
        <v>27667.39</v>
      </c>
      <c r="N16" s="98"/>
      <c r="O16" s="98"/>
      <c r="P16" s="98"/>
      <c r="Q16" s="90">
        <f t="shared" si="0"/>
        <v>-15680.289999999999</v>
      </c>
      <c r="R16" s="91">
        <f t="shared" si="1"/>
        <v>1.6942897526501768</v>
      </c>
    </row>
    <row r="17" spans="1:18" x14ac:dyDescent="0.7">
      <c r="A17" s="97">
        <v>13</v>
      </c>
      <c r="B17" s="98" t="s">
        <v>57</v>
      </c>
      <c r="C17" s="98" t="s">
        <v>200</v>
      </c>
      <c r="D17" s="98" t="s">
        <v>1417</v>
      </c>
      <c r="E17" s="98" t="s">
        <v>174</v>
      </c>
      <c r="F17" s="98" t="s">
        <v>178</v>
      </c>
      <c r="G17" s="98" t="s">
        <v>201</v>
      </c>
      <c r="H17" s="99">
        <v>4195</v>
      </c>
      <c r="I17" s="97">
        <v>3</v>
      </c>
      <c r="J17" s="100">
        <f>บึงกาฬ!F21</f>
        <v>559059.93000000005</v>
      </c>
      <c r="K17" s="101">
        <f>บึงกาฬ!AJ21</f>
        <v>551149.57000000007</v>
      </c>
      <c r="L17" s="102">
        <f>บึงกาฬ!AK21</f>
        <v>149851.39000000001</v>
      </c>
      <c r="M17" s="102">
        <f>บึงกาฬ!AL21</f>
        <v>239540.15000000002</v>
      </c>
      <c r="N17" s="98"/>
      <c r="O17" s="98"/>
      <c r="P17" s="98"/>
      <c r="Q17" s="90">
        <f t="shared" si="0"/>
        <v>-89688.760000000009</v>
      </c>
      <c r="R17" s="91">
        <f t="shared" si="1"/>
        <v>35.721427890345652</v>
      </c>
    </row>
    <row r="18" spans="1:18" x14ac:dyDescent="0.7">
      <c r="A18" s="97">
        <v>14</v>
      </c>
      <c r="B18" s="98" t="s">
        <v>57</v>
      </c>
      <c r="C18" s="98" t="s">
        <v>202</v>
      </c>
      <c r="D18" s="98" t="s">
        <v>1417</v>
      </c>
      <c r="E18" s="98" t="s">
        <v>174</v>
      </c>
      <c r="F18" s="98" t="s">
        <v>178</v>
      </c>
      <c r="G18" s="98" t="s">
        <v>203</v>
      </c>
      <c r="H18" s="99">
        <v>3963</v>
      </c>
      <c r="I18" s="97">
        <v>3</v>
      </c>
      <c r="J18" s="100">
        <f>บึงกาฬ!F22</f>
        <v>741357</v>
      </c>
      <c r="K18" s="101">
        <f>บึงกาฬ!AJ22</f>
        <v>922738.27000000014</v>
      </c>
      <c r="L18" s="102">
        <f>บึงกาฬ!AK22</f>
        <v>276508.02</v>
      </c>
      <c r="M18" s="102">
        <f>บึงกาฬ!AL22</f>
        <v>370053.87</v>
      </c>
      <c r="N18" s="98"/>
      <c r="O18" s="98"/>
      <c r="P18" s="98"/>
      <c r="Q18" s="90">
        <f t="shared" si="0"/>
        <v>-93545.849999999977</v>
      </c>
      <c r="R18" s="91">
        <f t="shared" si="1"/>
        <v>69.772399697199091</v>
      </c>
    </row>
    <row r="19" spans="1:18" x14ac:dyDescent="0.7">
      <c r="A19" s="97">
        <v>15</v>
      </c>
      <c r="B19" s="98" t="s">
        <v>57</v>
      </c>
      <c r="C19" s="98" t="s">
        <v>204</v>
      </c>
      <c r="D19" s="98" t="s">
        <v>1417</v>
      </c>
      <c r="E19" s="98" t="s">
        <v>174</v>
      </c>
      <c r="F19" s="98" t="s">
        <v>178</v>
      </c>
      <c r="G19" s="98" t="s">
        <v>205</v>
      </c>
      <c r="H19" s="99">
        <v>1183</v>
      </c>
      <c r="I19" s="97">
        <v>1</v>
      </c>
      <c r="J19" s="100">
        <f>บึงกาฬ!F23</f>
        <v>511046.87</v>
      </c>
      <c r="K19" s="101">
        <f>บึงกาฬ!AJ23</f>
        <v>596798.56999999995</v>
      </c>
      <c r="L19" s="102">
        <f>บึงกาฬ!AK23</f>
        <v>206567.02</v>
      </c>
      <c r="M19" s="102">
        <f>บึงกาฬ!AL23</f>
        <v>264515.28999999998</v>
      </c>
      <c r="N19" s="98"/>
      <c r="O19" s="98"/>
      <c r="P19" s="98"/>
      <c r="Q19" s="90">
        <f t="shared" si="0"/>
        <v>-57948.26999999999</v>
      </c>
      <c r="R19" s="91">
        <f t="shared" si="1"/>
        <v>174.61286559594251</v>
      </c>
    </row>
    <row r="20" spans="1:18" s="109" customFormat="1" x14ac:dyDescent="0.7">
      <c r="A20" s="103">
        <v>1</v>
      </c>
      <c r="B20" s="104" t="s">
        <v>57</v>
      </c>
      <c r="C20" s="104"/>
      <c r="D20" s="104"/>
      <c r="E20" s="104" t="s">
        <v>75</v>
      </c>
      <c r="F20" s="104"/>
      <c r="G20" s="104" t="s">
        <v>206</v>
      </c>
      <c r="H20" s="105">
        <f>SUM(H5:H19)</f>
        <v>62731</v>
      </c>
      <c r="I20" s="103"/>
      <c r="J20" s="106">
        <f>SUM(J5:J19)</f>
        <v>10680964.909999998</v>
      </c>
      <c r="K20" s="106">
        <f>SUM(K5:K19)</f>
        <v>9267091.6099999994</v>
      </c>
      <c r="L20" s="106">
        <f>SUM(L5:L19)</f>
        <v>3133241.91</v>
      </c>
      <c r="M20" s="106">
        <f>SUM(M5:M19)</f>
        <v>3278726.4600000004</v>
      </c>
      <c r="N20" s="104">
        <v>14</v>
      </c>
      <c r="O20" s="104">
        <v>14</v>
      </c>
      <c r="P20" s="104">
        <f>N20-O20</f>
        <v>0</v>
      </c>
      <c r="Q20" s="107">
        <f t="shared" si="0"/>
        <v>-145484.55000000028</v>
      </c>
      <c r="R20" s="108">
        <f>L20/H20</f>
        <v>49.94726546683458</v>
      </c>
    </row>
    <row r="21" spans="1:18" x14ac:dyDescent="0.7">
      <c r="A21" s="97">
        <v>1</v>
      </c>
      <c r="B21" s="98" t="s">
        <v>57</v>
      </c>
      <c r="C21" s="98" t="s">
        <v>177</v>
      </c>
      <c r="D21" s="98" t="s">
        <v>92</v>
      </c>
      <c r="E21" s="98" t="s">
        <v>207</v>
      </c>
      <c r="F21" s="98" t="s">
        <v>208</v>
      </c>
      <c r="G21" s="98" t="s">
        <v>209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x14ac:dyDescent="0.7">
      <c r="A22" s="97">
        <v>2</v>
      </c>
      <c r="B22" s="98" t="s">
        <v>57</v>
      </c>
      <c r="C22" s="98" t="s">
        <v>180</v>
      </c>
      <c r="D22" s="98" t="s">
        <v>92</v>
      </c>
      <c r="E22" s="98" t="s">
        <v>207</v>
      </c>
      <c r="F22" s="98" t="s">
        <v>178</v>
      </c>
      <c r="G22" s="98" t="s">
        <v>210</v>
      </c>
      <c r="H22" s="99">
        <v>6164</v>
      </c>
      <c r="I22" s="97">
        <v>5</v>
      </c>
      <c r="J22" s="100">
        <f>บึงกาฬ!F24</f>
        <v>91117.68</v>
      </c>
      <c r="K22" s="101">
        <f>บึงกาฬ!AJ24</f>
        <v>115652.97</v>
      </c>
      <c r="L22" s="102">
        <f>บึงกาฬ!AK24</f>
        <v>212369.36</v>
      </c>
      <c r="M22" s="102">
        <f>บึงกาฬ!AL24</f>
        <v>322094.75</v>
      </c>
      <c r="N22" s="98"/>
      <c r="O22" s="98"/>
      <c r="P22" s="98"/>
      <c r="Q22" s="90">
        <f t="shared" si="0"/>
        <v>-109725.39000000001</v>
      </c>
      <c r="R22" s="91">
        <f t="shared" si="1"/>
        <v>34.453173264114213</v>
      </c>
    </row>
    <row r="23" spans="1:18" x14ac:dyDescent="0.7">
      <c r="A23" s="97">
        <v>3</v>
      </c>
      <c r="B23" s="98" t="s">
        <v>57</v>
      </c>
      <c r="C23" s="98" t="s">
        <v>182</v>
      </c>
      <c r="D23" s="98" t="s">
        <v>92</v>
      </c>
      <c r="E23" s="98" t="s">
        <v>207</v>
      </c>
      <c r="F23" s="98" t="s">
        <v>178</v>
      </c>
      <c r="G23" s="98" t="s">
        <v>211</v>
      </c>
      <c r="H23" s="99">
        <v>4337</v>
      </c>
      <c r="I23" s="97">
        <v>3</v>
      </c>
      <c r="J23" s="100">
        <f>บึงกาฬ!F25</f>
        <v>292740.01</v>
      </c>
      <c r="K23" s="101">
        <f>บึงกาฬ!AJ25</f>
        <v>288919.18</v>
      </c>
      <c r="L23" s="102">
        <f>บึงกาฬ!AK25</f>
        <v>328623.75</v>
      </c>
      <c r="M23" s="102">
        <f>บึงกาฬ!AL25</f>
        <v>135247.37</v>
      </c>
      <c r="N23" s="98"/>
      <c r="O23" s="98"/>
      <c r="P23" s="98"/>
      <c r="Q23" s="90">
        <f t="shared" si="0"/>
        <v>193376.38</v>
      </c>
      <c r="R23" s="91">
        <f t="shared" si="1"/>
        <v>75.772135116439941</v>
      </c>
    </row>
    <row r="24" spans="1:18" x14ac:dyDescent="0.7">
      <c r="A24" s="97">
        <v>4</v>
      </c>
      <c r="B24" s="98" t="s">
        <v>57</v>
      </c>
      <c r="C24" s="98" t="s">
        <v>184</v>
      </c>
      <c r="D24" s="98" t="s">
        <v>92</v>
      </c>
      <c r="E24" s="98" t="s">
        <v>207</v>
      </c>
      <c r="F24" s="98" t="s">
        <v>178</v>
      </c>
      <c r="G24" s="98" t="s">
        <v>212</v>
      </c>
      <c r="H24" s="99">
        <v>3695</v>
      </c>
      <c r="I24" s="97">
        <v>3</v>
      </c>
      <c r="J24" s="100">
        <f>บึงกาฬ!F26</f>
        <v>109685.27</v>
      </c>
      <c r="K24" s="101">
        <f>บึงกาฬ!AJ26</f>
        <v>1736046.69</v>
      </c>
      <c r="L24" s="102">
        <f>บึงกาฬ!AK26</f>
        <v>1000</v>
      </c>
      <c r="M24" s="102">
        <f>บึงกาฬ!AL26</f>
        <v>20792.669999999998</v>
      </c>
      <c r="N24" s="98"/>
      <c r="O24" s="98"/>
      <c r="P24" s="98"/>
      <c r="Q24" s="90">
        <f t="shared" si="0"/>
        <v>-19792.669999999998</v>
      </c>
      <c r="R24" s="91">
        <f t="shared" si="1"/>
        <v>0.2706359945872801</v>
      </c>
    </row>
    <row r="25" spans="1:18" x14ac:dyDescent="0.7">
      <c r="A25" s="97">
        <v>5</v>
      </c>
      <c r="B25" s="98" t="s">
        <v>57</v>
      </c>
      <c r="C25" s="98" t="s">
        <v>186</v>
      </c>
      <c r="D25" s="98" t="s">
        <v>92</v>
      </c>
      <c r="E25" s="98" t="s">
        <v>207</v>
      </c>
      <c r="F25" s="98" t="s">
        <v>178</v>
      </c>
      <c r="G25" s="98" t="s">
        <v>213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บึงกาฬ!AJ27</f>
        <v>198041.58</v>
      </c>
      <c r="L25" s="102">
        <f>บึงกาฬ!AK27</f>
        <v>180832</v>
      </c>
      <c r="M25" s="102">
        <f>บึงกาฬ!AL27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x14ac:dyDescent="0.7">
      <c r="A26" s="97">
        <v>6</v>
      </c>
      <c r="B26" s="98" t="s">
        <v>57</v>
      </c>
      <c r="C26" s="98" t="s">
        <v>188</v>
      </c>
      <c r="D26" s="98" t="s">
        <v>92</v>
      </c>
      <c r="E26" s="98" t="s">
        <v>207</v>
      </c>
      <c r="F26" s="98" t="s">
        <v>178</v>
      </c>
      <c r="G26" s="98" t="s">
        <v>214</v>
      </c>
      <c r="H26" s="99">
        <v>2675</v>
      </c>
      <c r="I26" s="97">
        <v>2</v>
      </c>
      <c r="J26" s="100">
        <f>บึงกาฬ!F28</f>
        <v>99515.66</v>
      </c>
      <c r="K26" s="101">
        <f>บึงกาฬ!AJ28</f>
        <v>101295.15000000001</v>
      </c>
      <c r="L26" s="102">
        <f>บึงกาฬ!AK28</f>
        <v>93231.959999999992</v>
      </c>
      <c r="M26" s="102">
        <f>บึงกาฬ!AL28</f>
        <v>195108.00999999998</v>
      </c>
      <c r="N26" s="98"/>
      <c r="O26" s="98"/>
      <c r="P26" s="98"/>
      <c r="Q26" s="90">
        <f t="shared" si="0"/>
        <v>-101876.04999999999</v>
      </c>
      <c r="R26" s="91">
        <f t="shared" si="1"/>
        <v>34.853069158878505</v>
      </c>
    </row>
    <row r="27" spans="1:18" x14ac:dyDescent="0.7">
      <c r="A27" s="97">
        <v>7</v>
      </c>
      <c r="B27" s="98" t="s">
        <v>57</v>
      </c>
      <c r="C27" s="98" t="s">
        <v>190</v>
      </c>
      <c r="D27" s="98" t="s">
        <v>92</v>
      </c>
      <c r="E27" s="98" t="s">
        <v>207</v>
      </c>
      <c r="F27" s="98" t="s">
        <v>178</v>
      </c>
      <c r="G27" s="98" t="s">
        <v>215</v>
      </c>
      <c r="H27" s="99">
        <v>3198</v>
      </c>
      <c r="I27" s="97">
        <v>3</v>
      </c>
      <c r="J27" s="100">
        <f>บึงกาฬ!F29</f>
        <v>333472.01</v>
      </c>
      <c r="K27" s="101">
        <f>บึงกาฬ!AJ29</f>
        <v>67193.479999999981</v>
      </c>
      <c r="L27" s="102">
        <f>บึงกาฬ!AK29</f>
        <v>75486.67</v>
      </c>
      <c r="M27" s="102">
        <f>บึงกาฬ!AL29</f>
        <v>86521.650000000009</v>
      </c>
      <c r="N27" s="98"/>
      <c r="O27" s="98"/>
      <c r="P27" s="98"/>
      <c r="Q27" s="90">
        <f t="shared" si="0"/>
        <v>-11034.98000000001</v>
      </c>
      <c r="R27" s="91">
        <f t="shared" si="1"/>
        <v>23.604337085678548</v>
      </c>
    </row>
    <row r="28" spans="1:18" x14ac:dyDescent="0.7">
      <c r="A28" s="97">
        <v>8</v>
      </c>
      <c r="B28" s="98" t="s">
        <v>57</v>
      </c>
      <c r="C28" s="98" t="s">
        <v>192</v>
      </c>
      <c r="D28" s="98" t="s">
        <v>92</v>
      </c>
      <c r="E28" s="98" t="s">
        <v>207</v>
      </c>
      <c r="F28" s="98" t="s">
        <v>178</v>
      </c>
      <c r="G28" s="98" t="s">
        <v>216</v>
      </c>
      <c r="H28" s="99">
        <v>1853</v>
      </c>
      <c r="I28" s="97">
        <v>2</v>
      </c>
      <c r="J28" s="100">
        <f>บึงกาฬ!F30</f>
        <v>259719.73</v>
      </c>
      <c r="K28" s="101">
        <f>บึงกาฬ!AJ30</f>
        <v>801239.62999999989</v>
      </c>
      <c r="L28" s="102">
        <f>บึงกาฬ!AK30</f>
        <v>118055.76999999999</v>
      </c>
      <c r="M28" s="102">
        <f>บึงกาฬ!AL30</f>
        <v>137974.57</v>
      </c>
      <c r="N28" s="98"/>
      <c r="O28" s="98"/>
      <c r="P28" s="98"/>
      <c r="Q28" s="90">
        <f t="shared" si="0"/>
        <v>-19918.800000000017</v>
      </c>
      <c r="R28" s="91">
        <f t="shared" si="1"/>
        <v>63.710615218564485</v>
      </c>
    </row>
    <row r="29" spans="1:18" x14ac:dyDescent="0.7">
      <c r="A29" s="97">
        <v>9</v>
      </c>
      <c r="B29" s="98" t="s">
        <v>57</v>
      </c>
      <c r="C29" s="98" t="s">
        <v>194</v>
      </c>
      <c r="D29" s="98" t="s">
        <v>92</v>
      </c>
      <c r="E29" s="98" t="s">
        <v>207</v>
      </c>
      <c r="F29" s="98" t="s">
        <v>178</v>
      </c>
      <c r="G29" s="98" t="s">
        <v>217</v>
      </c>
      <c r="H29" s="99">
        <v>2837</v>
      </c>
      <c r="I29" s="97">
        <v>2</v>
      </c>
      <c r="J29" s="100">
        <f>บึงกาฬ!F31</f>
        <v>121325.95</v>
      </c>
      <c r="K29" s="101">
        <f>บึงกาฬ!AJ31</f>
        <v>175310.98</v>
      </c>
      <c r="L29" s="102">
        <f>บึงกาฬ!AK31</f>
        <v>70282</v>
      </c>
      <c r="M29" s="102">
        <f>บึงกาฬ!AL31</f>
        <v>116979.94</v>
      </c>
      <c r="N29" s="98"/>
      <c r="O29" s="98"/>
      <c r="P29" s="98"/>
      <c r="Q29" s="90">
        <f t="shared" si="0"/>
        <v>-46697.94</v>
      </c>
      <c r="R29" s="91">
        <f t="shared" si="1"/>
        <v>24.773352132534367</v>
      </c>
    </row>
    <row r="30" spans="1:18" x14ac:dyDescent="0.7">
      <c r="A30" s="97">
        <v>10</v>
      </c>
      <c r="B30" s="98" t="s">
        <v>57</v>
      </c>
      <c r="C30" s="98" t="s">
        <v>177</v>
      </c>
      <c r="D30" s="98" t="s">
        <v>92</v>
      </c>
      <c r="E30" s="98" t="s">
        <v>207</v>
      </c>
      <c r="F30" s="98" t="s">
        <v>178</v>
      </c>
      <c r="G30" s="98" t="s">
        <v>218</v>
      </c>
      <c r="H30" s="99">
        <v>6949</v>
      </c>
      <c r="I30" s="97">
        <v>5</v>
      </c>
      <c r="J30" s="100">
        <f>บึงกาฬ!F32</f>
        <v>524119.87</v>
      </c>
      <c r="K30" s="101">
        <f>บึงกาฬ!AJ32</f>
        <v>550044.87</v>
      </c>
      <c r="L30" s="102">
        <f>บึงกาฬ!AK32</f>
        <v>230770.78999999998</v>
      </c>
      <c r="M30" s="102">
        <f>บึงกาฬ!AL32</f>
        <v>343621.17000000004</v>
      </c>
      <c r="N30" s="98"/>
      <c r="O30" s="98"/>
      <c r="P30" s="98"/>
      <c r="Q30" s="90">
        <f t="shared" si="0"/>
        <v>-112850.38000000006</v>
      </c>
      <c r="R30" s="91">
        <f t="shared" si="1"/>
        <v>33.209208519211394</v>
      </c>
    </row>
    <row r="31" spans="1:18" x14ac:dyDescent="0.7">
      <c r="A31" s="97">
        <v>11</v>
      </c>
      <c r="B31" s="98" t="s">
        <v>57</v>
      </c>
      <c r="C31" s="98" t="s">
        <v>177</v>
      </c>
      <c r="D31" s="98" t="s">
        <v>92</v>
      </c>
      <c r="E31" s="98" t="s">
        <v>207</v>
      </c>
      <c r="F31" s="98" t="s">
        <v>178</v>
      </c>
      <c r="G31" s="98" t="s">
        <v>219</v>
      </c>
      <c r="H31" s="99">
        <v>5245</v>
      </c>
      <c r="I31" s="97">
        <v>4</v>
      </c>
      <c r="J31" s="100">
        <f>บึงกาฬ!F33</f>
        <v>43856.44</v>
      </c>
      <c r="K31" s="101">
        <f>บึงกาฬ!AJ33</f>
        <v>86062.73000000001</v>
      </c>
      <c r="L31" s="102">
        <f>บึงกาฬ!AK33</f>
        <v>26593.41</v>
      </c>
      <c r="M31" s="102">
        <f>บึงกาฬ!AL33</f>
        <v>18707.98</v>
      </c>
      <c r="N31" s="98"/>
      <c r="O31" s="98"/>
      <c r="P31" s="98"/>
      <c r="Q31" s="90">
        <f t="shared" si="0"/>
        <v>7885.43</v>
      </c>
      <c r="R31" s="91">
        <f t="shared" si="1"/>
        <v>5.0702402287893236</v>
      </c>
    </row>
    <row r="32" spans="1:18" x14ac:dyDescent="0.7">
      <c r="A32" s="97">
        <v>12</v>
      </c>
      <c r="B32" s="98" t="s">
        <v>57</v>
      </c>
      <c r="C32" s="98" t="s">
        <v>177</v>
      </c>
      <c r="D32" s="98" t="s">
        <v>92</v>
      </c>
      <c r="E32" s="98" t="s">
        <v>207</v>
      </c>
      <c r="F32" s="98" t="s">
        <v>178</v>
      </c>
      <c r="G32" s="98" t="s">
        <v>220</v>
      </c>
      <c r="H32" s="99">
        <v>4916</v>
      </c>
      <c r="I32" s="97">
        <v>4</v>
      </c>
      <c r="J32" s="100">
        <f>บึงกาฬ!F34</f>
        <v>321548.65000000002</v>
      </c>
      <c r="K32" s="101">
        <f>บึงกาฬ!AJ34</f>
        <v>982462.27</v>
      </c>
      <c r="L32" s="102">
        <f>บึงกาฬ!AK34</f>
        <v>13317.12</v>
      </c>
      <c r="M32" s="102">
        <f>บึงกาฬ!AL34</f>
        <v>130794.17</v>
      </c>
      <c r="N32" s="98"/>
      <c r="O32" s="98"/>
      <c r="P32" s="98"/>
      <c r="Q32" s="90">
        <f t="shared" si="0"/>
        <v>-117477.05</v>
      </c>
      <c r="R32" s="91">
        <f t="shared" si="1"/>
        <v>2.7089340927583403</v>
      </c>
    </row>
    <row r="33" spans="1:18" x14ac:dyDescent="0.7">
      <c r="A33" s="97">
        <v>13</v>
      </c>
      <c r="B33" s="98" t="s">
        <v>57</v>
      </c>
      <c r="C33" s="98" t="s">
        <v>177</v>
      </c>
      <c r="D33" s="98" t="s">
        <v>92</v>
      </c>
      <c r="E33" s="98" t="s">
        <v>207</v>
      </c>
      <c r="F33" s="98" t="s">
        <v>178</v>
      </c>
      <c r="G33" s="98" t="s">
        <v>221</v>
      </c>
      <c r="H33" s="99">
        <v>1492</v>
      </c>
      <c r="I33" s="97">
        <v>1</v>
      </c>
      <c r="J33" s="100">
        <f>บึงกาฬ!F35</f>
        <v>354362.61</v>
      </c>
      <c r="K33" s="101">
        <f>บึงกาฬ!AJ35</f>
        <v>318367.31999999995</v>
      </c>
      <c r="L33" s="102">
        <f>บึงกาฬ!AK35</f>
        <v>72758.97</v>
      </c>
      <c r="M33" s="102">
        <f>บึงกาฬ!AL35</f>
        <v>133580.48000000001</v>
      </c>
      <c r="N33" s="98"/>
      <c r="O33" s="98"/>
      <c r="P33" s="98"/>
      <c r="Q33" s="90">
        <f t="shared" si="0"/>
        <v>-60821.510000000009</v>
      </c>
      <c r="R33" s="91">
        <f t="shared" si="1"/>
        <v>48.766065683646111</v>
      </c>
    </row>
    <row r="34" spans="1:18" s="109" customFormat="1" x14ac:dyDescent="0.7">
      <c r="A34" s="103">
        <v>2</v>
      </c>
      <c r="B34" s="104" t="s">
        <v>57</v>
      </c>
      <c r="C34" s="104"/>
      <c r="D34" s="104"/>
      <c r="E34" s="104" t="s">
        <v>75</v>
      </c>
      <c r="F34" s="104"/>
      <c r="G34" s="104" t="s">
        <v>222</v>
      </c>
      <c r="H34" s="110">
        <f>SUM(H22:H33)</f>
        <v>47642</v>
      </c>
      <c r="I34" s="103"/>
      <c r="J34" s="106">
        <f>SUM(J21:J33)</f>
        <v>2745975.4699999997</v>
      </c>
      <c r="K34" s="106">
        <f>SUM(K21:K33)</f>
        <v>5420636.8499999996</v>
      </c>
      <c r="L34" s="106">
        <f>SUM(L21:L33)</f>
        <v>1423321.8</v>
      </c>
      <c r="M34" s="106">
        <f>SUM(M21:M33)</f>
        <v>1891897.3599999999</v>
      </c>
      <c r="N34" s="104">
        <v>12</v>
      </c>
      <c r="O34" s="104">
        <v>12</v>
      </c>
      <c r="P34" s="104">
        <f>N34-O34</f>
        <v>0</v>
      </c>
      <c r="Q34" s="107">
        <f t="shared" si="0"/>
        <v>-468575.55999999982</v>
      </c>
      <c r="R34" s="108">
        <f>L34/H34</f>
        <v>29.875357877503046</v>
      </c>
    </row>
    <row r="35" spans="1:18" x14ac:dyDescent="0.7">
      <c r="A35" s="97">
        <v>1</v>
      </c>
      <c r="B35" s="98" t="s">
        <v>57</v>
      </c>
      <c r="C35" s="98" t="s">
        <v>180</v>
      </c>
      <c r="D35" s="98" t="s">
        <v>85</v>
      </c>
      <c r="E35" s="98" t="s">
        <v>223</v>
      </c>
      <c r="F35" s="98" t="s">
        <v>208</v>
      </c>
      <c r="G35" s="98" t="s">
        <v>224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x14ac:dyDescent="0.7">
      <c r="A36" s="97">
        <v>2</v>
      </c>
      <c r="B36" s="98" t="s">
        <v>57</v>
      </c>
      <c r="C36" s="98" t="s">
        <v>180</v>
      </c>
      <c r="D36" s="98" t="s">
        <v>85</v>
      </c>
      <c r="E36" s="98" t="s">
        <v>223</v>
      </c>
      <c r="F36" s="98" t="s">
        <v>178</v>
      </c>
      <c r="G36" s="98" t="s">
        <v>225</v>
      </c>
      <c r="H36" s="99">
        <v>6263</v>
      </c>
      <c r="I36" s="97">
        <v>5</v>
      </c>
      <c r="J36" s="100">
        <f>บึงกาฬ!F36</f>
        <v>689822.47</v>
      </c>
      <c r="K36" s="101">
        <f>บึงกาฬ!AJ36</f>
        <v>192828.86999999988</v>
      </c>
      <c r="L36" s="102">
        <f>บึงกาฬ!AK36</f>
        <v>305776.26</v>
      </c>
      <c r="M36" s="102">
        <f>บึงกาฬ!AL36</f>
        <v>277447.09999999998</v>
      </c>
      <c r="N36" s="98"/>
      <c r="O36" s="98"/>
      <c r="P36" s="98"/>
      <c r="Q36" s="90">
        <f t="shared" si="0"/>
        <v>28329.160000000033</v>
      </c>
      <c r="R36" s="91">
        <f t="shared" si="1"/>
        <v>48.822650486987065</v>
      </c>
    </row>
    <row r="37" spans="1:18" x14ac:dyDescent="0.7">
      <c r="A37" s="97">
        <v>3</v>
      </c>
      <c r="B37" s="98" t="s">
        <v>57</v>
      </c>
      <c r="C37" s="98" t="s">
        <v>180</v>
      </c>
      <c r="D37" s="98" t="s">
        <v>85</v>
      </c>
      <c r="E37" s="98" t="s">
        <v>223</v>
      </c>
      <c r="F37" s="98" t="s">
        <v>178</v>
      </c>
      <c r="G37" s="98" t="s">
        <v>226</v>
      </c>
      <c r="H37" s="99">
        <v>4267</v>
      </c>
      <c r="I37" s="97">
        <v>3</v>
      </c>
      <c r="J37" s="100">
        <f>บึงกาฬ!F37</f>
        <v>769641.48</v>
      </c>
      <c r="K37" s="101">
        <f>บึงกาฬ!AJ37</f>
        <v>783592.13</v>
      </c>
      <c r="L37" s="102">
        <f>บึงกาฬ!AK37</f>
        <v>154525.85999999999</v>
      </c>
      <c r="M37" s="102">
        <f>บึงกาฬ!AL37</f>
        <v>151100.89000000001</v>
      </c>
      <c r="N37" s="98"/>
      <c r="O37" s="98"/>
      <c r="P37" s="98"/>
      <c r="Q37" s="90">
        <f t="shared" si="0"/>
        <v>3424.9699999999721</v>
      </c>
      <c r="R37" s="91">
        <f t="shared" si="1"/>
        <v>36.214169205530816</v>
      </c>
    </row>
    <row r="38" spans="1:18" x14ac:dyDescent="0.7">
      <c r="A38" s="97">
        <v>4</v>
      </c>
      <c r="B38" s="98" t="s">
        <v>57</v>
      </c>
      <c r="C38" s="98" t="s">
        <v>180</v>
      </c>
      <c r="D38" s="98" t="s">
        <v>85</v>
      </c>
      <c r="E38" s="98" t="s">
        <v>223</v>
      </c>
      <c r="F38" s="98" t="s">
        <v>178</v>
      </c>
      <c r="G38" s="98" t="s">
        <v>1414</v>
      </c>
      <c r="H38" s="99">
        <v>5651</v>
      </c>
      <c r="I38" s="97">
        <v>4</v>
      </c>
      <c r="J38" s="100">
        <f>บึงกาฬ!F38</f>
        <v>156967.16</v>
      </c>
      <c r="K38" s="101">
        <f>บึงกาฬ!AJ38</f>
        <v>146782.96</v>
      </c>
      <c r="L38" s="102">
        <f>บึงกาฬ!AK38</f>
        <v>121913.09</v>
      </c>
      <c r="M38" s="102">
        <f>บึงกาฬ!AL38</f>
        <v>173059.41</v>
      </c>
      <c r="N38" s="98"/>
      <c r="O38" s="98"/>
      <c r="P38" s="98"/>
      <c r="Q38" s="90">
        <f t="shared" si="0"/>
        <v>-51146.320000000007</v>
      </c>
      <c r="R38" s="91">
        <f t="shared" si="1"/>
        <v>21.573719695629091</v>
      </c>
    </row>
    <row r="39" spans="1:18" x14ac:dyDescent="0.7">
      <c r="A39" s="97">
        <v>5</v>
      </c>
      <c r="B39" s="98" t="s">
        <v>57</v>
      </c>
      <c r="C39" s="98" t="s">
        <v>180</v>
      </c>
      <c r="D39" s="98" t="s">
        <v>85</v>
      </c>
      <c r="E39" s="98" t="s">
        <v>223</v>
      </c>
      <c r="F39" s="98" t="s">
        <v>178</v>
      </c>
      <c r="G39" s="98" t="s">
        <v>228</v>
      </c>
      <c r="H39" s="99">
        <v>2509</v>
      </c>
      <c r="I39" s="97">
        <v>2</v>
      </c>
      <c r="J39" s="100">
        <f>บึงกาฬ!F39</f>
        <v>359226.33</v>
      </c>
      <c r="K39" s="101">
        <f>บึงกาฬ!AJ39</f>
        <v>413771.39</v>
      </c>
      <c r="L39" s="102">
        <f>บึงกาฬ!AK39</f>
        <v>6579.74</v>
      </c>
      <c r="M39" s="102">
        <f>บึงกาฬ!AL39</f>
        <v>70686.559999999998</v>
      </c>
      <c r="N39" s="98"/>
      <c r="O39" s="98"/>
      <c r="P39" s="98"/>
      <c r="Q39" s="90">
        <f t="shared" si="0"/>
        <v>-64106.82</v>
      </c>
      <c r="R39" s="91">
        <f t="shared" si="1"/>
        <v>2.622455161418892</v>
      </c>
    </row>
    <row r="40" spans="1:18" x14ac:dyDescent="0.7">
      <c r="A40" s="97">
        <v>6</v>
      </c>
      <c r="B40" s="98" t="s">
        <v>57</v>
      </c>
      <c r="C40" s="98" t="s">
        <v>180</v>
      </c>
      <c r="D40" s="98" t="s">
        <v>85</v>
      </c>
      <c r="E40" s="98" t="s">
        <v>223</v>
      </c>
      <c r="F40" s="98" t="s">
        <v>178</v>
      </c>
      <c r="G40" s="98" t="s">
        <v>229</v>
      </c>
      <c r="H40" s="99">
        <v>2165</v>
      </c>
      <c r="I40" s="97">
        <v>2</v>
      </c>
      <c r="J40" s="100">
        <f>บึงกาฬ!F40</f>
        <v>326796.46999999997</v>
      </c>
      <c r="K40" s="101">
        <f>บึงกาฬ!AJ40</f>
        <v>353390.17</v>
      </c>
      <c r="L40" s="102">
        <f>บึงกาฬ!AK40</f>
        <v>139677.04</v>
      </c>
      <c r="M40" s="102">
        <f>บึงกาฬ!AL40</f>
        <v>230729.93</v>
      </c>
      <c r="N40" s="98"/>
      <c r="O40" s="98"/>
      <c r="P40" s="98"/>
      <c r="Q40" s="90">
        <f t="shared" si="0"/>
        <v>-91052.889999999985</v>
      </c>
      <c r="R40" s="91">
        <f t="shared" si="1"/>
        <v>64.515953810623557</v>
      </c>
    </row>
    <row r="41" spans="1:18" x14ac:dyDescent="0.7">
      <c r="A41" s="97">
        <v>7</v>
      </c>
      <c r="B41" s="98" t="s">
        <v>57</v>
      </c>
      <c r="C41" s="98" t="s">
        <v>180</v>
      </c>
      <c r="D41" s="98" t="s">
        <v>85</v>
      </c>
      <c r="E41" s="98" t="s">
        <v>223</v>
      </c>
      <c r="F41" s="98" t="s">
        <v>178</v>
      </c>
      <c r="G41" s="98" t="s">
        <v>230</v>
      </c>
      <c r="H41" s="99">
        <v>2535</v>
      </c>
      <c r="I41" s="97">
        <v>2</v>
      </c>
      <c r="J41" s="100">
        <f>บึงกาฬ!F41</f>
        <v>297963.51</v>
      </c>
      <c r="K41" s="101">
        <f>บึงกาฬ!AJ41</f>
        <v>476937.29000000004</v>
      </c>
      <c r="L41" s="102">
        <f>บึงกาฬ!AK41</f>
        <v>103626.83</v>
      </c>
      <c r="M41" s="102">
        <f>บึงกาฬ!AL41</f>
        <v>144476.81</v>
      </c>
      <c r="N41" s="98"/>
      <c r="O41" s="98"/>
      <c r="P41" s="98"/>
      <c r="Q41" s="90">
        <f t="shared" si="0"/>
        <v>-40849.979999999996</v>
      </c>
      <c r="R41" s="91">
        <f t="shared" si="1"/>
        <v>40.878433925049308</v>
      </c>
    </row>
    <row r="42" spans="1:18" x14ac:dyDescent="0.7">
      <c r="A42" s="97">
        <v>8</v>
      </c>
      <c r="B42" s="98" t="s">
        <v>57</v>
      </c>
      <c r="C42" s="98" t="s">
        <v>180</v>
      </c>
      <c r="D42" s="98" t="s">
        <v>85</v>
      </c>
      <c r="E42" s="98" t="s">
        <v>223</v>
      </c>
      <c r="F42" s="98" t="s">
        <v>178</v>
      </c>
      <c r="G42" s="98" t="s">
        <v>231</v>
      </c>
      <c r="H42" s="99">
        <v>4564</v>
      </c>
      <c r="I42" s="97">
        <v>4</v>
      </c>
      <c r="J42" s="100">
        <f>บึงกาฬ!F42</f>
        <v>470939.69</v>
      </c>
      <c r="K42" s="101">
        <f>บึงกาฬ!AJ42</f>
        <v>528457.31999999995</v>
      </c>
      <c r="L42" s="102">
        <f>บึงกาฬ!AK42</f>
        <v>231198.94</v>
      </c>
      <c r="M42" s="102">
        <f>บึงกาฬ!AL42</f>
        <v>244647.14</v>
      </c>
      <c r="N42" s="98"/>
      <c r="O42" s="98"/>
      <c r="P42" s="98"/>
      <c r="Q42" s="90">
        <f t="shared" si="0"/>
        <v>-13448.200000000012</v>
      </c>
      <c r="R42" s="91">
        <f t="shared" si="1"/>
        <v>50.657085889570553</v>
      </c>
    </row>
    <row r="43" spans="1:18" x14ac:dyDescent="0.7">
      <c r="A43" s="97">
        <v>9</v>
      </c>
      <c r="B43" s="98" t="s">
        <v>57</v>
      </c>
      <c r="C43" s="98" t="s">
        <v>180</v>
      </c>
      <c r="D43" s="98" t="s">
        <v>85</v>
      </c>
      <c r="E43" s="98" t="s">
        <v>223</v>
      </c>
      <c r="F43" s="98" t="s">
        <v>178</v>
      </c>
      <c r="G43" s="98" t="s">
        <v>232</v>
      </c>
      <c r="H43" s="99">
        <v>2825</v>
      </c>
      <c r="I43" s="97">
        <v>2</v>
      </c>
      <c r="J43" s="100">
        <f>บึงกาฬ!F43</f>
        <v>362897.95</v>
      </c>
      <c r="K43" s="101">
        <f>บึงกาฬ!AJ43</f>
        <v>582065.06999999995</v>
      </c>
      <c r="L43" s="102">
        <f>บึงกาฬ!AK43</f>
        <v>82123.33</v>
      </c>
      <c r="M43" s="102">
        <f>บึงกาฬ!AL43</f>
        <v>153538.88</v>
      </c>
      <c r="N43" s="98"/>
      <c r="O43" s="98"/>
      <c r="P43" s="98"/>
      <c r="Q43" s="90">
        <f t="shared" si="0"/>
        <v>-71415.55</v>
      </c>
      <c r="R43" s="91">
        <f t="shared" si="1"/>
        <v>29.070205309734515</v>
      </c>
    </row>
    <row r="44" spans="1:18" x14ac:dyDescent="0.7">
      <c r="A44" s="97">
        <v>10</v>
      </c>
      <c r="B44" s="98" t="s">
        <v>57</v>
      </c>
      <c r="C44" s="98" t="s">
        <v>180</v>
      </c>
      <c r="D44" s="98" t="s">
        <v>85</v>
      </c>
      <c r="E44" s="98" t="s">
        <v>223</v>
      </c>
      <c r="F44" s="98" t="s">
        <v>178</v>
      </c>
      <c r="G44" s="98" t="s">
        <v>233</v>
      </c>
      <c r="H44" s="99">
        <v>3497</v>
      </c>
      <c r="I44" s="97">
        <v>3</v>
      </c>
      <c r="J44" s="100">
        <f>บึงกาฬ!F44</f>
        <v>547659.93000000005</v>
      </c>
      <c r="K44" s="101">
        <f>บึงกาฬ!AJ44</f>
        <v>576461.72</v>
      </c>
      <c r="L44" s="102">
        <f>บึงกาฬ!AK44</f>
        <v>181558.76</v>
      </c>
      <c r="M44" s="102">
        <f>บึงกาฬ!AL44</f>
        <v>211703.06</v>
      </c>
      <c r="N44" s="98"/>
      <c r="O44" s="98"/>
      <c r="P44" s="98"/>
      <c r="Q44" s="90">
        <f t="shared" si="0"/>
        <v>-30144.299999999988</v>
      </c>
      <c r="R44" s="91">
        <f t="shared" si="1"/>
        <v>51.918432942522166</v>
      </c>
    </row>
    <row r="45" spans="1:18" x14ac:dyDescent="0.7">
      <c r="A45" s="97">
        <v>11</v>
      </c>
      <c r="B45" s="98" t="s">
        <v>57</v>
      </c>
      <c r="C45" s="98" t="s">
        <v>180</v>
      </c>
      <c r="D45" s="98" t="s">
        <v>85</v>
      </c>
      <c r="E45" s="98" t="s">
        <v>223</v>
      </c>
      <c r="F45" s="98" t="s">
        <v>178</v>
      </c>
      <c r="G45" s="98" t="s">
        <v>234</v>
      </c>
      <c r="H45" s="99">
        <v>4246</v>
      </c>
      <c r="I45" s="97">
        <v>3</v>
      </c>
      <c r="J45" s="100">
        <f>บึงกาฬ!F45</f>
        <v>123874.97</v>
      </c>
      <c r="K45" s="101">
        <f>บึงกาฬ!AJ45</f>
        <v>75615.51999999996</v>
      </c>
      <c r="L45" s="102">
        <f>บึงกาฬ!AK45</f>
        <v>134978.9</v>
      </c>
      <c r="M45" s="102">
        <f>บึงกาฬ!AL45</f>
        <v>260594.03</v>
      </c>
      <c r="N45" s="98" t="s">
        <v>235</v>
      </c>
      <c r="O45" s="98"/>
      <c r="P45" s="98"/>
      <c r="Q45" s="90">
        <f t="shared" si="0"/>
        <v>-125615.13</v>
      </c>
      <c r="R45" s="91">
        <f t="shared" si="1"/>
        <v>31.789660857277436</v>
      </c>
    </row>
    <row r="46" spans="1:18" x14ac:dyDescent="0.7">
      <c r="A46" s="97">
        <v>12</v>
      </c>
      <c r="B46" s="98" t="s">
        <v>57</v>
      </c>
      <c r="C46" s="98" t="s">
        <v>180</v>
      </c>
      <c r="D46" s="98" t="s">
        <v>85</v>
      </c>
      <c r="E46" s="98" t="s">
        <v>223</v>
      </c>
      <c r="F46" s="98" t="s">
        <v>178</v>
      </c>
      <c r="G46" s="98" t="s">
        <v>236</v>
      </c>
      <c r="H46" s="99">
        <v>3019</v>
      </c>
      <c r="I46" s="97">
        <v>3</v>
      </c>
      <c r="J46" s="100">
        <f>บึงกาฬ!F46</f>
        <v>101469.82</v>
      </c>
      <c r="K46" s="101">
        <f>บึงกาฬ!AJ46</f>
        <v>112006.16</v>
      </c>
      <c r="L46" s="102">
        <f>บึงกาฬ!AK46</f>
        <v>164184.12</v>
      </c>
      <c r="M46" s="102">
        <f>บึงกาฬ!AL46</f>
        <v>206985.88</v>
      </c>
      <c r="N46" s="98"/>
      <c r="O46" s="98"/>
      <c r="P46" s="98"/>
      <c r="Q46" s="90">
        <f t="shared" si="0"/>
        <v>-42801.760000000009</v>
      </c>
      <c r="R46" s="91">
        <f t="shared" si="1"/>
        <v>54.383610467042068</v>
      </c>
    </row>
    <row r="47" spans="1:18" s="109" customFormat="1" x14ac:dyDescent="0.7">
      <c r="A47" s="103">
        <v>3</v>
      </c>
      <c r="B47" s="104" t="s">
        <v>57</v>
      </c>
      <c r="C47" s="104"/>
      <c r="D47" s="104"/>
      <c r="E47" s="104" t="s">
        <v>75</v>
      </c>
      <c r="F47" s="104"/>
      <c r="G47" s="104" t="s">
        <v>237</v>
      </c>
      <c r="H47" s="110">
        <f>SUM(H36:H46)</f>
        <v>41541</v>
      </c>
      <c r="I47" s="103"/>
      <c r="J47" s="106">
        <f>SUM(J35:J46)</f>
        <v>4207259.78</v>
      </c>
      <c r="K47" s="106">
        <f>SUM(K35:K46)</f>
        <v>4241908.5999999996</v>
      </c>
      <c r="L47" s="106">
        <f>SUM(L35:L46)</f>
        <v>1626142.87</v>
      </c>
      <c r="M47" s="106">
        <f>SUM(M35:M46)</f>
        <v>2124969.69</v>
      </c>
      <c r="N47" s="104">
        <v>11</v>
      </c>
      <c r="O47" s="104">
        <v>11</v>
      </c>
      <c r="P47" s="104">
        <f>N47-O47</f>
        <v>0</v>
      </c>
      <c r="Q47" s="107">
        <f t="shared" si="0"/>
        <v>-498826.81999999983</v>
      </c>
      <c r="R47" s="108">
        <f>L47/H47</f>
        <v>39.145491682915676</v>
      </c>
    </row>
    <row r="48" spans="1:18" x14ac:dyDescent="0.7">
      <c r="A48" s="97">
        <v>1</v>
      </c>
      <c r="B48" s="98" t="s">
        <v>57</v>
      </c>
      <c r="C48" s="98" t="s">
        <v>182</v>
      </c>
      <c r="D48" s="98" t="s">
        <v>120</v>
      </c>
      <c r="E48" s="98" t="s">
        <v>238</v>
      </c>
      <c r="F48" s="98" t="s">
        <v>208</v>
      </c>
      <c r="G48" s="98" t="s">
        <v>239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x14ac:dyDescent="0.7">
      <c r="A49" s="97">
        <v>2</v>
      </c>
      <c r="B49" s="98" t="s">
        <v>57</v>
      </c>
      <c r="C49" s="98" t="s">
        <v>182</v>
      </c>
      <c r="D49" s="98" t="s">
        <v>120</v>
      </c>
      <c r="E49" s="98" t="s">
        <v>238</v>
      </c>
      <c r="F49" s="98" t="s">
        <v>178</v>
      </c>
      <c r="G49" s="98" t="s">
        <v>240</v>
      </c>
      <c r="H49" s="99">
        <v>2825</v>
      </c>
      <c r="I49" s="97">
        <v>2</v>
      </c>
      <c r="J49" s="100">
        <f>บึงกาฬ!F47</f>
        <v>214424.2</v>
      </c>
      <c r="K49" s="101">
        <f>บึงกาฬ!AJ47</f>
        <v>235661.06</v>
      </c>
      <c r="L49" s="102">
        <f>บึงกาฬ!AK47</f>
        <v>53205.61</v>
      </c>
      <c r="M49" s="102">
        <f>บึงกาฬ!AL47</f>
        <v>75468.659999999989</v>
      </c>
      <c r="N49" s="98"/>
      <c r="O49" s="98"/>
      <c r="P49" s="98"/>
      <c r="Q49" s="90">
        <f t="shared" si="0"/>
        <v>-22263.049999999988</v>
      </c>
      <c r="R49" s="91">
        <f t="shared" si="1"/>
        <v>18.83384424778761</v>
      </c>
    </row>
    <row r="50" spans="1:18" x14ac:dyDescent="0.7">
      <c r="A50" s="97">
        <v>3</v>
      </c>
      <c r="B50" s="98" t="s">
        <v>57</v>
      </c>
      <c r="C50" s="98" t="s">
        <v>182</v>
      </c>
      <c r="D50" s="98" t="s">
        <v>120</v>
      </c>
      <c r="E50" s="98" t="s">
        <v>238</v>
      </c>
      <c r="F50" s="98" t="s">
        <v>178</v>
      </c>
      <c r="G50" s="98" t="s">
        <v>241</v>
      </c>
      <c r="H50" s="99">
        <v>3818</v>
      </c>
      <c r="I50" s="97">
        <v>3</v>
      </c>
      <c r="J50" s="100">
        <f>บึงกาฬ!F48</f>
        <v>640818.18999999994</v>
      </c>
      <c r="K50" s="101">
        <f>บึงกาฬ!AJ48</f>
        <v>425282.34999999992</v>
      </c>
      <c r="L50" s="102">
        <f>บึงกาฬ!AK48</f>
        <v>97674.13</v>
      </c>
      <c r="M50" s="102">
        <f>บึงกาฬ!AL48</f>
        <v>148970.63</v>
      </c>
      <c r="N50" s="98"/>
      <c r="O50" s="98"/>
      <c r="P50" s="98"/>
      <c r="Q50" s="90">
        <f t="shared" si="0"/>
        <v>-51296.5</v>
      </c>
      <c r="R50" s="91">
        <f t="shared" si="1"/>
        <v>25.582537977998953</v>
      </c>
    </row>
    <row r="51" spans="1:18" x14ac:dyDescent="0.7">
      <c r="A51" s="97">
        <v>4</v>
      </c>
      <c r="B51" s="98" t="s">
        <v>57</v>
      </c>
      <c r="C51" s="98" t="s">
        <v>182</v>
      </c>
      <c r="D51" s="98" t="s">
        <v>120</v>
      </c>
      <c r="E51" s="98" t="s">
        <v>238</v>
      </c>
      <c r="F51" s="98" t="s">
        <v>178</v>
      </c>
      <c r="G51" s="98" t="s">
        <v>242</v>
      </c>
      <c r="H51" s="99">
        <v>2042</v>
      </c>
      <c r="I51" s="97">
        <v>2</v>
      </c>
      <c r="J51" s="100">
        <f>บึงกาฬ!F49</f>
        <v>969572.2</v>
      </c>
      <c r="K51" s="101">
        <f>บึงกาฬ!AJ49</f>
        <v>979600.22</v>
      </c>
      <c r="L51" s="102">
        <f>บึงกาฬ!AK49</f>
        <v>82189.2</v>
      </c>
      <c r="M51" s="102">
        <f>บึงกาฬ!AL49</f>
        <v>131054.34999999999</v>
      </c>
      <c r="N51" s="98"/>
      <c r="O51" s="98"/>
      <c r="P51" s="98"/>
      <c r="Q51" s="90">
        <f t="shared" si="0"/>
        <v>-48865.149999999994</v>
      </c>
      <c r="R51" s="91">
        <f t="shared" si="1"/>
        <v>40.249363369245835</v>
      </c>
    </row>
    <row r="52" spans="1:18" s="109" customFormat="1" x14ac:dyDescent="0.7">
      <c r="A52" s="103">
        <v>4</v>
      </c>
      <c r="B52" s="104" t="s">
        <v>57</v>
      </c>
      <c r="C52" s="104"/>
      <c r="D52" s="104"/>
      <c r="E52" s="104" t="s">
        <v>75</v>
      </c>
      <c r="F52" s="104"/>
      <c r="G52" s="104" t="s">
        <v>243</v>
      </c>
      <c r="H52" s="110">
        <f>SUM(H49:H51)</f>
        <v>8685</v>
      </c>
      <c r="I52" s="103"/>
      <c r="J52" s="106">
        <f>SUM(J48:J51)</f>
        <v>1824814.5899999999</v>
      </c>
      <c r="K52" s="106">
        <f>SUM(K48:K51)</f>
        <v>1640543.63</v>
      </c>
      <c r="L52" s="106">
        <f>SUM(L48:L51)</f>
        <v>233068.94</v>
      </c>
      <c r="M52" s="106">
        <f>SUM(M48:M51)</f>
        <v>355493.63999999996</v>
      </c>
      <c r="N52" s="104">
        <v>3</v>
      </c>
      <c r="O52" s="104">
        <v>3</v>
      </c>
      <c r="P52" s="104">
        <f>N52-O52</f>
        <v>0</v>
      </c>
      <c r="Q52" s="107">
        <f t="shared" si="0"/>
        <v>-122424.69999999995</v>
      </c>
      <c r="R52" s="108">
        <f>L52/H52</f>
        <v>26.835801957397813</v>
      </c>
    </row>
    <row r="53" spans="1:18" x14ac:dyDescent="0.7">
      <c r="A53" s="97">
        <v>1</v>
      </c>
      <c r="B53" s="98" t="s">
        <v>57</v>
      </c>
      <c r="C53" s="98" t="s">
        <v>184</v>
      </c>
      <c r="D53" s="98" t="s">
        <v>106</v>
      </c>
      <c r="E53" s="98" t="s">
        <v>244</v>
      </c>
      <c r="F53" s="98" t="s">
        <v>208</v>
      </c>
      <c r="G53" s="98" t="s">
        <v>245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x14ac:dyDescent="0.7">
      <c r="A54" s="97">
        <v>2</v>
      </c>
      <c r="B54" s="98" t="s">
        <v>57</v>
      </c>
      <c r="C54" s="98" t="s">
        <v>184</v>
      </c>
      <c r="D54" s="98" t="s">
        <v>106</v>
      </c>
      <c r="E54" s="98" t="s">
        <v>244</v>
      </c>
      <c r="F54" s="98" t="s">
        <v>178</v>
      </c>
      <c r="G54" s="98" t="s">
        <v>246</v>
      </c>
      <c r="H54" s="99">
        <v>2916</v>
      </c>
      <c r="I54" s="97">
        <v>2</v>
      </c>
      <c r="J54" s="100">
        <f>บึงกาฬ!F50</f>
        <v>860046.59</v>
      </c>
      <c r="K54" s="101">
        <f>บึงกาฬ!AJ50</f>
        <v>426533.79000000004</v>
      </c>
      <c r="L54" s="102">
        <f>บึงกาฬ!AK50</f>
        <v>143360.1</v>
      </c>
      <c r="M54" s="102">
        <f>บึงกาฬ!AL50</f>
        <v>194688.71999999997</v>
      </c>
      <c r="N54" s="98"/>
      <c r="O54" s="98"/>
      <c r="P54" s="98"/>
      <c r="Q54" s="90">
        <f t="shared" si="0"/>
        <v>-51328.619999999966</v>
      </c>
      <c r="R54" s="91">
        <f t="shared" si="1"/>
        <v>49.163271604938274</v>
      </c>
    </row>
    <row r="55" spans="1:18" x14ac:dyDescent="0.7">
      <c r="A55" s="97">
        <v>3</v>
      </c>
      <c r="B55" s="98" t="s">
        <v>57</v>
      </c>
      <c r="C55" s="98" t="s">
        <v>184</v>
      </c>
      <c r="D55" s="98" t="s">
        <v>106</v>
      </c>
      <c r="E55" s="98" t="s">
        <v>244</v>
      </c>
      <c r="F55" s="98" t="s">
        <v>178</v>
      </c>
      <c r="G55" s="98" t="s">
        <v>247</v>
      </c>
      <c r="H55" s="99">
        <v>9798</v>
      </c>
      <c r="I55" s="97">
        <v>5</v>
      </c>
      <c r="J55" s="100">
        <f>บึงกาฬ!F51</f>
        <v>1301860.5900000001</v>
      </c>
      <c r="K55" s="101">
        <f>บึงกาฬ!AJ51</f>
        <v>-82833.030000000028</v>
      </c>
      <c r="L55" s="102">
        <f>บึงกาฬ!AK51</f>
        <v>456051.58</v>
      </c>
      <c r="M55" s="102">
        <f>บึงกาฬ!AL51</f>
        <v>365744.9</v>
      </c>
      <c r="N55" s="98"/>
      <c r="O55" s="98"/>
      <c r="P55" s="98"/>
      <c r="Q55" s="90">
        <f t="shared" si="0"/>
        <v>90306.68</v>
      </c>
      <c r="R55" s="91">
        <f t="shared" si="1"/>
        <v>46.54537456623801</v>
      </c>
    </row>
    <row r="56" spans="1:18" x14ac:dyDescent="0.7">
      <c r="A56" s="97">
        <v>4</v>
      </c>
      <c r="B56" s="98" t="s">
        <v>57</v>
      </c>
      <c r="C56" s="98" t="s">
        <v>184</v>
      </c>
      <c r="D56" s="98" t="s">
        <v>106</v>
      </c>
      <c r="E56" s="98" t="s">
        <v>244</v>
      </c>
      <c r="F56" s="98" t="s">
        <v>178</v>
      </c>
      <c r="G56" s="98" t="s">
        <v>248</v>
      </c>
      <c r="H56" s="99">
        <v>4843</v>
      </c>
      <c r="I56" s="97">
        <v>4</v>
      </c>
      <c r="J56" s="100">
        <f>บึงกาฬ!F52</f>
        <v>317994.58</v>
      </c>
      <c r="K56" s="101">
        <f>บึงกาฬ!AJ52</f>
        <v>269093.81000000006</v>
      </c>
      <c r="L56" s="102">
        <f>บึงกาฬ!AK52</f>
        <v>207518.82</v>
      </c>
      <c r="M56" s="102">
        <f>บึงกาฬ!AL52</f>
        <v>292606.59999999998</v>
      </c>
      <c r="N56" s="98"/>
      <c r="O56" s="98"/>
      <c r="P56" s="98"/>
      <c r="Q56" s="90">
        <f t="shared" si="0"/>
        <v>-85087.77999999997</v>
      </c>
      <c r="R56" s="91">
        <f t="shared" si="1"/>
        <v>42.849229816229609</v>
      </c>
    </row>
    <row r="57" spans="1:18" x14ac:dyDescent="0.7">
      <c r="A57" s="97">
        <v>5</v>
      </c>
      <c r="B57" s="98" t="s">
        <v>57</v>
      </c>
      <c r="C57" s="98" t="s">
        <v>184</v>
      </c>
      <c r="D57" s="98" t="s">
        <v>106</v>
      </c>
      <c r="E57" s="98" t="s">
        <v>244</v>
      </c>
      <c r="F57" s="98" t="s">
        <v>178</v>
      </c>
      <c r="G57" s="98" t="s">
        <v>249</v>
      </c>
      <c r="H57" s="99">
        <v>5611</v>
      </c>
      <c r="I57" s="97">
        <v>4</v>
      </c>
      <c r="J57" s="100">
        <f>บึงกาฬ!F53</f>
        <v>1209560.02</v>
      </c>
      <c r="K57" s="101">
        <f>บึงกาฬ!AJ53</f>
        <v>-163704.1100000001</v>
      </c>
      <c r="L57" s="102">
        <f>บึงกาฬ!AK53</f>
        <v>188210.38999999998</v>
      </c>
      <c r="M57" s="102">
        <f>บึงกาฬ!AL53</f>
        <v>291378.38</v>
      </c>
      <c r="N57" s="98"/>
      <c r="O57" s="98"/>
      <c r="P57" s="98"/>
      <c r="Q57" s="90">
        <f t="shared" si="0"/>
        <v>-103167.99000000002</v>
      </c>
      <c r="R57" s="91">
        <f t="shared" si="1"/>
        <v>33.54310996257351</v>
      </c>
    </row>
    <row r="58" spans="1:18" s="109" customFormat="1" x14ac:dyDescent="0.7">
      <c r="A58" s="103">
        <v>5</v>
      </c>
      <c r="B58" s="104" t="s">
        <v>57</v>
      </c>
      <c r="C58" s="104"/>
      <c r="D58" s="104"/>
      <c r="E58" s="104" t="s">
        <v>75</v>
      </c>
      <c r="F58" s="104"/>
      <c r="G58" s="104" t="s">
        <v>250</v>
      </c>
      <c r="H58" s="110">
        <f>SUM(H54:H57)</f>
        <v>23168</v>
      </c>
      <c r="I58" s="103"/>
      <c r="J58" s="106">
        <f>SUM(J53:J57)</f>
        <v>3689461.7800000003</v>
      </c>
      <c r="K58" s="106">
        <f>SUM(K53:K57)</f>
        <v>449090.45999999996</v>
      </c>
      <c r="L58" s="106">
        <f>SUM(L53:L57)</f>
        <v>995140.89</v>
      </c>
      <c r="M58" s="106">
        <f>SUM(M53:M57)</f>
        <v>1144418.6000000001</v>
      </c>
      <c r="N58" s="104">
        <v>4</v>
      </c>
      <c r="O58" s="104">
        <v>4</v>
      </c>
      <c r="P58" s="104">
        <f>N58-O58</f>
        <v>0</v>
      </c>
      <c r="Q58" s="107">
        <f t="shared" si="0"/>
        <v>-149277.71000000008</v>
      </c>
      <c r="R58" s="108">
        <f>L58/H58</f>
        <v>42.953249741022098</v>
      </c>
    </row>
    <row r="59" spans="1:18" x14ac:dyDescent="0.7">
      <c r="A59" s="97">
        <v>1</v>
      </c>
      <c r="B59" s="98" t="s">
        <v>57</v>
      </c>
      <c r="C59" s="98" t="s">
        <v>186</v>
      </c>
      <c r="D59" s="98" t="s">
        <v>99</v>
      </c>
      <c r="E59" s="98" t="s">
        <v>251</v>
      </c>
      <c r="F59" s="98" t="s">
        <v>208</v>
      </c>
      <c r="G59" s="98" t="s">
        <v>252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x14ac:dyDescent="0.7">
      <c r="A60" s="111">
        <v>2</v>
      </c>
      <c r="B60" s="112" t="s">
        <v>57</v>
      </c>
      <c r="C60" s="112" t="s">
        <v>186</v>
      </c>
      <c r="D60" s="112" t="s">
        <v>99</v>
      </c>
      <c r="E60" s="112" t="s">
        <v>251</v>
      </c>
      <c r="F60" s="112" t="s">
        <v>178</v>
      </c>
      <c r="G60" s="112" t="s">
        <v>253</v>
      </c>
      <c r="H60" s="113">
        <v>2845</v>
      </c>
      <c r="I60" s="111">
        <v>2</v>
      </c>
      <c r="J60" s="102">
        <f>บึงกาฬ!F54</f>
        <v>1081750.42</v>
      </c>
      <c r="K60" s="114">
        <f>บึงกาฬ!AJ54</f>
        <v>983243.33</v>
      </c>
      <c r="L60" s="102">
        <f>บึงกาฬ!AK54</f>
        <v>100947.72</v>
      </c>
      <c r="M60" s="102">
        <f>บึงกาฬ!AL54</f>
        <v>188336.5</v>
      </c>
      <c r="N60" s="112"/>
      <c r="O60" s="112"/>
      <c r="P60" s="112"/>
      <c r="Q60" s="115">
        <f t="shared" si="0"/>
        <v>-87388.78</v>
      </c>
      <c r="R60" s="116">
        <f t="shared" si="1"/>
        <v>35.482502636203868</v>
      </c>
    </row>
    <row r="61" spans="1:18" x14ac:dyDescent="0.7">
      <c r="A61" s="97">
        <v>3</v>
      </c>
      <c r="B61" s="98" t="s">
        <v>57</v>
      </c>
      <c r="C61" s="98" t="s">
        <v>186</v>
      </c>
      <c r="D61" s="98" t="s">
        <v>99</v>
      </c>
      <c r="E61" s="98" t="s">
        <v>251</v>
      </c>
      <c r="F61" s="98" t="s">
        <v>178</v>
      </c>
      <c r="G61" s="98" t="s">
        <v>254</v>
      </c>
      <c r="H61" s="99">
        <v>4775</v>
      </c>
      <c r="I61" s="97">
        <v>4</v>
      </c>
      <c r="J61" s="102">
        <f>บึงกาฬ!F55</f>
        <v>1538770.57</v>
      </c>
      <c r="K61" s="114">
        <f>บึงกาฬ!AJ55</f>
        <v>6755.8800000001211</v>
      </c>
      <c r="L61" s="102">
        <f>บึงกาฬ!AK55</f>
        <v>143389.48000000001</v>
      </c>
      <c r="M61" s="102">
        <f>บึงกาฬ!AL55</f>
        <v>237281.62</v>
      </c>
      <c r="N61" s="98"/>
      <c r="O61" s="98"/>
      <c r="P61" s="98"/>
      <c r="Q61" s="90">
        <f t="shared" si="0"/>
        <v>-93892.139999999985</v>
      </c>
      <c r="R61" s="91">
        <f t="shared" si="1"/>
        <v>30.029210471204191</v>
      </c>
    </row>
    <row r="62" spans="1:18" x14ac:dyDescent="0.7">
      <c r="A62" s="97">
        <v>4</v>
      </c>
      <c r="B62" s="98" t="s">
        <v>57</v>
      </c>
      <c r="C62" s="98" t="s">
        <v>186</v>
      </c>
      <c r="D62" s="98" t="s">
        <v>99</v>
      </c>
      <c r="E62" s="98" t="s">
        <v>251</v>
      </c>
      <c r="F62" s="98" t="s">
        <v>178</v>
      </c>
      <c r="G62" s="98" t="s">
        <v>255</v>
      </c>
      <c r="H62" s="99">
        <v>2422</v>
      </c>
      <c r="I62" s="97">
        <v>2</v>
      </c>
      <c r="J62" s="102">
        <f>บึงกาฬ!F56</f>
        <v>181505.61</v>
      </c>
      <c r="K62" s="231">
        <f>บึงกาฬ!AJ56</f>
        <v>1046490.61</v>
      </c>
      <c r="L62" s="102">
        <f>บึงกาฬ!AK56</f>
        <v>250568.49</v>
      </c>
      <c r="M62" s="102">
        <f>บึงกาฬ!AL56</f>
        <v>247939.64</v>
      </c>
      <c r="N62" s="98"/>
      <c r="O62" s="98"/>
      <c r="P62" s="98"/>
      <c r="Q62" s="90">
        <f t="shared" si="0"/>
        <v>2628.8499999999767</v>
      </c>
      <c r="R62" s="91">
        <f t="shared" si="1"/>
        <v>103.45519818331957</v>
      </c>
    </row>
    <row r="63" spans="1:18" x14ac:dyDescent="0.7">
      <c r="A63" s="97">
        <v>5</v>
      </c>
      <c r="B63" s="98" t="s">
        <v>57</v>
      </c>
      <c r="C63" s="98" t="s">
        <v>186</v>
      </c>
      <c r="D63" s="98" t="s">
        <v>99</v>
      </c>
      <c r="E63" s="98" t="s">
        <v>251</v>
      </c>
      <c r="F63" s="98" t="s">
        <v>178</v>
      </c>
      <c r="G63" s="98" t="s">
        <v>256</v>
      </c>
      <c r="H63" s="99">
        <v>4314</v>
      </c>
      <c r="I63" s="97">
        <v>3</v>
      </c>
      <c r="J63" s="102">
        <f>บึงกาฬ!F57</f>
        <v>489804.57</v>
      </c>
      <c r="K63" s="102">
        <f>บึงกาฬ!AJ57</f>
        <v>538949.54</v>
      </c>
      <c r="L63" s="102">
        <f>บึงกาฬ!AK57</f>
        <v>116551.17</v>
      </c>
      <c r="M63" s="102">
        <f>บึงกาฬ!AL57</f>
        <v>177936.04</v>
      </c>
      <c r="N63" s="98"/>
      <c r="O63" s="98"/>
      <c r="P63" s="98"/>
      <c r="Q63" s="90">
        <f t="shared" si="0"/>
        <v>-61384.87000000001</v>
      </c>
      <c r="R63" s="91">
        <f t="shared" si="1"/>
        <v>27.016961057023643</v>
      </c>
    </row>
    <row r="64" spans="1:18" x14ac:dyDescent="0.7">
      <c r="A64" s="97">
        <v>6</v>
      </c>
      <c r="B64" s="98" t="s">
        <v>57</v>
      </c>
      <c r="C64" s="98" t="s">
        <v>186</v>
      </c>
      <c r="D64" s="98" t="s">
        <v>99</v>
      </c>
      <c r="E64" s="98" t="s">
        <v>251</v>
      </c>
      <c r="F64" s="98" t="s">
        <v>178</v>
      </c>
      <c r="G64" s="98" t="s">
        <v>257</v>
      </c>
      <c r="H64" s="99">
        <v>3240</v>
      </c>
      <c r="I64" s="97">
        <v>3</v>
      </c>
      <c r="J64" s="102">
        <f>บึงกาฬ!F58</f>
        <v>456914.08</v>
      </c>
      <c r="K64" s="102">
        <f>บึงกาฬ!AJ58</f>
        <v>315129.99</v>
      </c>
      <c r="L64" s="102">
        <f>บึงกาฬ!AK58</f>
        <v>190373.87</v>
      </c>
      <c r="M64" s="102">
        <f>บึงกาฬ!AL58</f>
        <v>301210.57</v>
      </c>
      <c r="N64" s="98"/>
      <c r="O64" s="98"/>
      <c r="P64" s="98"/>
      <c r="Q64" s="90">
        <f t="shared" si="0"/>
        <v>-110836.70000000001</v>
      </c>
      <c r="R64" s="91">
        <f t="shared" si="1"/>
        <v>58.757367283950614</v>
      </c>
    </row>
    <row r="65" spans="1:18" s="117" customFormat="1" x14ac:dyDescent="0.7">
      <c r="A65" s="111">
        <v>7</v>
      </c>
      <c r="B65" s="112" t="s">
        <v>57</v>
      </c>
      <c r="C65" s="112" t="s">
        <v>186</v>
      </c>
      <c r="D65" s="112" t="s">
        <v>99</v>
      </c>
      <c r="E65" s="112" t="s">
        <v>251</v>
      </c>
      <c r="F65" s="112" t="s">
        <v>178</v>
      </c>
      <c r="G65" s="112" t="s">
        <v>258</v>
      </c>
      <c r="H65" s="113">
        <v>1140</v>
      </c>
      <c r="I65" s="111">
        <v>1</v>
      </c>
      <c r="J65" s="102">
        <f>บึงกาฬ!F59</f>
        <v>438674.29</v>
      </c>
      <c r="K65" s="102">
        <f>บึงกาฬ!AJ59</f>
        <v>282794.52999999997</v>
      </c>
      <c r="L65" s="102">
        <f>บึงกาฬ!AK59</f>
        <v>64190.65</v>
      </c>
      <c r="M65" s="102">
        <f>บึงกาฬ!AL59</f>
        <v>108235.59</v>
      </c>
      <c r="N65" s="112"/>
      <c r="O65" s="112"/>
      <c r="P65" s="112"/>
      <c r="Q65" s="115">
        <f t="shared" si="0"/>
        <v>-44044.939999999995</v>
      </c>
      <c r="R65" s="116">
        <f t="shared" si="1"/>
        <v>56.307587719298247</v>
      </c>
    </row>
    <row r="66" spans="1:18" s="109" customFormat="1" x14ac:dyDescent="0.7">
      <c r="A66" s="103">
        <v>6</v>
      </c>
      <c r="B66" s="104" t="s">
        <v>57</v>
      </c>
      <c r="C66" s="104"/>
      <c r="D66" s="104"/>
      <c r="E66" s="104" t="s">
        <v>75</v>
      </c>
      <c r="F66" s="104"/>
      <c r="G66" s="104" t="s">
        <v>259</v>
      </c>
      <c r="H66" s="110">
        <f>SUM(H59:H65)</f>
        <v>18736</v>
      </c>
      <c r="I66" s="103"/>
      <c r="J66" s="106">
        <f>SUM(J59:J65)</f>
        <v>4187419.54</v>
      </c>
      <c r="K66" s="106">
        <f>SUM(K59:K65)</f>
        <v>3173363.8800000004</v>
      </c>
      <c r="L66" s="106">
        <f>SUM(L59:L65)</f>
        <v>866021.38</v>
      </c>
      <c r="M66" s="106">
        <f>SUM(M59:M65)</f>
        <v>1260939.9600000002</v>
      </c>
      <c r="N66" s="104">
        <v>6</v>
      </c>
      <c r="O66" s="104">
        <v>6</v>
      </c>
      <c r="P66" s="104">
        <f>N66-O66</f>
        <v>0</v>
      </c>
      <c r="Q66" s="107">
        <f t="shared" si="0"/>
        <v>-394918.58000000019</v>
      </c>
      <c r="R66" s="108">
        <f>L66/H66</f>
        <v>46.222319598633646</v>
      </c>
    </row>
    <row r="67" spans="1:18" x14ac:dyDescent="0.7">
      <c r="A67" s="97">
        <v>1</v>
      </c>
      <c r="B67" s="98" t="s">
        <v>57</v>
      </c>
      <c r="C67" s="98" t="s">
        <v>188</v>
      </c>
      <c r="D67" s="98" t="s">
        <v>78</v>
      </c>
      <c r="E67" s="98" t="s">
        <v>260</v>
      </c>
      <c r="F67" s="98" t="s">
        <v>208</v>
      </c>
      <c r="G67" s="98" t="s">
        <v>261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x14ac:dyDescent="0.7">
      <c r="A68" s="97">
        <v>2</v>
      </c>
      <c r="B68" s="98" t="s">
        <v>57</v>
      </c>
      <c r="C68" s="98" t="s">
        <v>188</v>
      </c>
      <c r="D68" s="98" t="s">
        <v>78</v>
      </c>
      <c r="E68" s="98" t="s">
        <v>260</v>
      </c>
      <c r="F68" s="98" t="s">
        <v>178</v>
      </c>
      <c r="G68" s="98" t="s">
        <v>1415</v>
      </c>
      <c r="H68" s="99">
        <v>3670</v>
      </c>
      <c r="I68" s="97">
        <v>3</v>
      </c>
      <c r="J68" s="100">
        <f>บึงกาฬ!F60</f>
        <v>834893.64</v>
      </c>
      <c r="K68" s="101">
        <f>บึงกาฬ!AJ60</f>
        <v>409516.55000000005</v>
      </c>
      <c r="L68" s="102">
        <f>บึงกาฬ!AK60</f>
        <v>94259.1</v>
      </c>
      <c r="M68" s="102">
        <f>บึงกาฬ!AL60</f>
        <v>158618.53</v>
      </c>
      <c r="N68" s="98"/>
      <c r="O68" s="98"/>
      <c r="P68" s="98"/>
      <c r="Q68" s="90">
        <f t="shared" si="0"/>
        <v>-64359.429999999993</v>
      </c>
      <c r="R68" s="91">
        <f t="shared" si="1"/>
        <v>25.683678474114444</v>
      </c>
    </row>
    <row r="69" spans="1:18" x14ac:dyDescent="0.7">
      <c r="A69" s="97">
        <v>3</v>
      </c>
      <c r="B69" s="98" t="s">
        <v>57</v>
      </c>
      <c r="C69" s="98" t="s">
        <v>188</v>
      </c>
      <c r="D69" s="98" t="s">
        <v>78</v>
      </c>
      <c r="E69" s="98" t="s">
        <v>260</v>
      </c>
      <c r="F69" s="98" t="s">
        <v>178</v>
      </c>
      <c r="G69" s="98" t="s">
        <v>263</v>
      </c>
      <c r="H69" s="99">
        <v>3487</v>
      </c>
      <c r="I69" s="97">
        <v>3</v>
      </c>
      <c r="J69" s="100">
        <f>บึงกาฬ!F61</f>
        <v>318761.3</v>
      </c>
      <c r="K69" s="101">
        <f>บึงกาฬ!AJ61</f>
        <v>311238.75</v>
      </c>
      <c r="L69" s="102">
        <f>บึงกาฬ!AK61</f>
        <v>208135.88</v>
      </c>
      <c r="M69" s="102">
        <f>บึงกาฬ!AL61</f>
        <v>337657.09</v>
      </c>
      <c r="N69" s="98"/>
      <c r="O69" s="98"/>
      <c r="P69" s="98"/>
      <c r="Q69" s="90">
        <f t="shared" si="0"/>
        <v>-129521.21000000002</v>
      </c>
      <c r="R69" s="91">
        <f t="shared" si="1"/>
        <v>59.689096644680241</v>
      </c>
    </row>
    <row r="70" spans="1:18" x14ac:dyDescent="0.7">
      <c r="A70" s="97">
        <v>4</v>
      </c>
      <c r="B70" s="98" t="s">
        <v>57</v>
      </c>
      <c r="C70" s="98" t="s">
        <v>188</v>
      </c>
      <c r="D70" s="98" t="s">
        <v>78</v>
      </c>
      <c r="E70" s="98" t="s">
        <v>260</v>
      </c>
      <c r="F70" s="98" t="s">
        <v>178</v>
      </c>
      <c r="G70" s="98" t="s">
        <v>264</v>
      </c>
      <c r="H70" s="99">
        <v>6286</v>
      </c>
      <c r="I70" s="97">
        <v>5</v>
      </c>
      <c r="J70" s="100">
        <f>บึงกาฬ!F62</f>
        <v>173249.15</v>
      </c>
      <c r="K70" s="101">
        <f>บึงกาฬ!AJ62</f>
        <v>28660.630000000005</v>
      </c>
      <c r="L70" s="102">
        <f>บึงกาฬ!AK62</f>
        <v>23719.759999999998</v>
      </c>
      <c r="M70" s="102">
        <f>บึงกาฬ!AL62</f>
        <v>95830.36</v>
      </c>
      <c r="N70" s="98"/>
      <c r="O70" s="98"/>
      <c r="P70" s="98"/>
      <c r="Q70" s="90">
        <f t="shared" si="0"/>
        <v>-72110.600000000006</v>
      </c>
      <c r="R70" s="91">
        <f t="shared" si="1"/>
        <v>3.773426662424435</v>
      </c>
    </row>
    <row r="71" spans="1:18" x14ac:dyDescent="0.7">
      <c r="A71" s="97">
        <v>5</v>
      </c>
      <c r="B71" s="98" t="s">
        <v>57</v>
      </c>
      <c r="C71" s="98" t="s">
        <v>188</v>
      </c>
      <c r="D71" s="98" t="s">
        <v>78</v>
      </c>
      <c r="E71" s="98" t="s">
        <v>260</v>
      </c>
      <c r="F71" s="98" t="s">
        <v>178</v>
      </c>
      <c r="G71" s="98" t="s">
        <v>265</v>
      </c>
      <c r="H71" s="99">
        <v>3436</v>
      </c>
      <c r="I71" s="97">
        <v>3</v>
      </c>
      <c r="J71" s="100">
        <f>บึงกาฬ!F63</f>
        <v>547840.16</v>
      </c>
      <c r="K71" s="101">
        <f>บึงกาฬ!AJ63</f>
        <v>102187.2900000001</v>
      </c>
      <c r="L71" s="102">
        <f>บึงกาฬ!AK63</f>
        <v>143210.15</v>
      </c>
      <c r="M71" s="102">
        <f>บึงกาฬ!AL63</f>
        <v>174487.37</v>
      </c>
      <c r="N71" s="98"/>
      <c r="O71" s="98"/>
      <c r="P71" s="98"/>
      <c r="Q71" s="90">
        <f t="shared" ref="Q71:Q134" si="2">L71-M71</f>
        <v>-31277.22</v>
      </c>
      <c r="R71" s="91">
        <f t="shared" ref="R71:R134" si="3">L71/H71</f>
        <v>41.679321885913851</v>
      </c>
    </row>
    <row r="72" spans="1:18" x14ac:dyDescent="0.7">
      <c r="A72" s="97">
        <v>6</v>
      </c>
      <c r="B72" s="98" t="s">
        <v>57</v>
      </c>
      <c r="C72" s="98" t="s">
        <v>188</v>
      </c>
      <c r="D72" s="98" t="s">
        <v>78</v>
      </c>
      <c r="E72" s="98" t="s">
        <v>260</v>
      </c>
      <c r="F72" s="98" t="s">
        <v>178</v>
      </c>
      <c r="G72" s="98" t="s">
        <v>266</v>
      </c>
      <c r="H72" s="99">
        <v>3629</v>
      </c>
      <c r="I72" s="97">
        <v>3</v>
      </c>
      <c r="J72" s="100">
        <f>บึงกาฬ!F64</f>
        <v>444196.22</v>
      </c>
      <c r="K72" s="101">
        <f>บึงกาฬ!AJ64</f>
        <v>82109.789999999979</v>
      </c>
      <c r="L72" s="102">
        <f>บึงกาฬ!AK64</f>
        <v>194627.27</v>
      </c>
      <c r="M72" s="102">
        <f>บึงกาฬ!AL64</f>
        <v>319056.93</v>
      </c>
      <c r="N72" s="98"/>
      <c r="O72" s="98"/>
      <c r="P72" s="98"/>
      <c r="Q72" s="90">
        <f t="shared" si="2"/>
        <v>-124429.66</v>
      </c>
      <c r="R72" s="91">
        <f t="shared" si="3"/>
        <v>53.631102232019835</v>
      </c>
    </row>
    <row r="73" spans="1:18" x14ac:dyDescent="0.7">
      <c r="A73" s="97">
        <v>7</v>
      </c>
      <c r="B73" s="98" t="s">
        <v>57</v>
      </c>
      <c r="C73" s="98" t="s">
        <v>188</v>
      </c>
      <c r="D73" s="98" t="s">
        <v>78</v>
      </c>
      <c r="E73" s="98" t="s">
        <v>260</v>
      </c>
      <c r="F73" s="98" t="s">
        <v>178</v>
      </c>
      <c r="G73" s="98" t="s">
        <v>267</v>
      </c>
      <c r="H73" s="99">
        <v>4573</v>
      </c>
      <c r="I73" s="97">
        <v>4</v>
      </c>
      <c r="J73" s="100">
        <f>บึงกาฬ!F65</f>
        <v>648865.56000000006</v>
      </c>
      <c r="K73" s="101">
        <f>บึงกาฬ!AJ65</f>
        <v>531135.95000000007</v>
      </c>
      <c r="L73" s="102">
        <f>บึงกาฬ!AK65</f>
        <v>106535.65000000001</v>
      </c>
      <c r="M73" s="102">
        <f>บึงกาฬ!AL65</f>
        <v>175622.9</v>
      </c>
      <c r="N73" s="98"/>
      <c r="O73" s="98"/>
      <c r="P73" s="98"/>
      <c r="Q73" s="90">
        <f t="shared" si="2"/>
        <v>-69087.249999999985</v>
      </c>
      <c r="R73" s="91">
        <f t="shared" si="3"/>
        <v>23.296665208834465</v>
      </c>
    </row>
    <row r="74" spans="1:18" s="109" customFormat="1" x14ac:dyDescent="0.7">
      <c r="A74" s="103">
        <v>7</v>
      </c>
      <c r="B74" s="104" t="s">
        <v>57</v>
      </c>
      <c r="C74" s="104"/>
      <c r="D74" s="104"/>
      <c r="E74" s="104" t="s">
        <v>75</v>
      </c>
      <c r="F74" s="104"/>
      <c r="G74" s="104" t="s">
        <v>268</v>
      </c>
      <c r="H74" s="110">
        <f>SUM(H67:H73)</f>
        <v>25081</v>
      </c>
      <c r="I74" s="103"/>
      <c r="J74" s="106">
        <f>SUM(J67:J73)</f>
        <v>2967806.03</v>
      </c>
      <c r="K74" s="106">
        <f>SUM(K67:K73)</f>
        <v>1464848.9600000004</v>
      </c>
      <c r="L74" s="106">
        <f>SUM(L67:L73)</f>
        <v>770487.81</v>
      </c>
      <c r="M74" s="106">
        <f>SUM(M67:M73)</f>
        <v>1261273.18</v>
      </c>
      <c r="N74" s="104">
        <v>6</v>
      </c>
      <c r="O74" s="104">
        <v>6</v>
      </c>
      <c r="P74" s="104">
        <f>N74-O74</f>
        <v>0</v>
      </c>
      <c r="Q74" s="107">
        <f>L74-M74</f>
        <v>-490785.36999999988</v>
      </c>
      <c r="R74" s="108">
        <f>L74/H74</f>
        <v>30.719979665882544</v>
      </c>
    </row>
    <row r="75" spans="1:18" x14ac:dyDescent="0.7">
      <c r="A75" s="97">
        <v>1</v>
      </c>
      <c r="B75" s="98" t="s">
        <v>57</v>
      </c>
      <c r="C75" s="98" t="s">
        <v>190</v>
      </c>
      <c r="D75" s="98" t="s">
        <v>113</v>
      </c>
      <c r="E75" s="98" t="s">
        <v>269</v>
      </c>
      <c r="F75" s="98" t="s">
        <v>208</v>
      </c>
      <c r="G75" s="98" t="s">
        <v>270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x14ac:dyDescent="0.7">
      <c r="A76" s="97">
        <v>2</v>
      </c>
      <c r="B76" s="98" t="s">
        <v>57</v>
      </c>
      <c r="C76" s="98" t="s">
        <v>190</v>
      </c>
      <c r="D76" s="98" t="s">
        <v>113</v>
      </c>
      <c r="E76" s="98" t="s">
        <v>269</v>
      </c>
      <c r="F76" s="98" t="s">
        <v>178</v>
      </c>
      <c r="G76" s="98" t="s">
        <v>271</v>
      </c>
      <c r="H76" s="99">
        <v>5752</v>
      </c>
      <c r="I76" s="97">
        <v>4</v>
      </c>
      <c r="J76" s="100">
        <f>บึงกาฬ!F66</f>
        <v>614904.67000000004</v>
      </c>
      <c r="K76" s="101">
        <f>บึงกาฬ!AJ66</f>
        <v>605482.4</v>
      </c>
      <c r="L76" s="101">
        <f>บึงกาฬ!AK66</f>
        <v>144437.79</v>
      </c>
      <c r="M76" s="101">
        <f>บึงกาฬ!AL66</f>
        <v>95573.37000000001</v>
      </c>
      <c r="N76" s="98"/>
      <c r="O76" s="98"/>
      <c r="P76" s="98"/>
      <c r="Q76" s="90">
        <f t="shared" si="2"/>
        <v>48864.42</v>
      </c>
      <c r="R76" s="91">
        <f t="shared" si="3"/>
        <v>25.110881432545202</v>
      </c>
    </row>
    <row r="77" spans="1:18" x14ac:dyDescent="0.7">
      <c r="A77" s="97">
        <v>3</v>
      </c>
      <c r="B77" s="98" t="s">
        <v>57</v>
      </c>
      <c r="C77" s="98" t="s">
        <v>190</v>
      </c>
      <c r="D77" s="98" t="s">
        <v>113</v>
      </c>
      <c r="E77" s="98" t="s">
        <v>269</v>
      </c>
      <c r="F77" s="98" t="s">
        <v>178</v>
      </c>
      <c r="G77" s="98" t="s">
        <v>272</v>
      </c>
      <c r="H77" s="99">
        <v>4383</v>
      </c>
      <c r="I77" s="97">
        <v>3</v>
      </c>
      <c r="J77" s="100">
        <f>บึงกาฬ!F67</f>
        <v>623865.94999999995</v>
      </c>
      <c r="K77" s="101">
        <f>บึงกาฬ!AJ67</f>
        <v>614966.04999999993</v>
      </c>
      <c r="L77" s="101">
        <f>บึงกาฬ!AK67</f>
        <v>9960.17</v>
      </c>
      <c r="M77" s="101">
        <f>บึงกาฬ!AL67</f>
        <v>82817.850000000006</v>
      </c>
      <c r="N77" s="98"/>
      <c r="O77" s="98"/>
      <c r="P77" s="98"/>
      <c r="Q77" s="90">
        <f t="shared" si="2"/>
        <v>-72857.680000000008</v>
      </c>
      <c r="R77" s="91">
        <f t="shared" si="3"/>
        <v>2.2724549395391285</v>
      </c>
    </row>
    <row r="78" spans="1:18" x14ac:dyDescent="0.7">
      <c r="A78" s="97">
        <v>4</v>
      </c>
      <c r="B78" s="98" t="s">
        <v>57</v>
      </c>
      <c r="C78" s="98" t="s">
        <v>190</v>
      </c>
      <c r="D78" s="98" t="s">
        <v>113</v>
      </c>
      <c r="E78" s="98" t="s">
        <v>269</v>
      </c>
      <c r="F78" s="98" t="s">
        <v>178</v>
      </c>
      <c r="G78" s="98" t="s">
        <v>273</v>
      </c>
      <c r="H78" s="99">
        <v>1973</v>
      </c>
      <c r="I78" s="97">
        <v>2</v>
      </c>
      <c r="J78" s="100">
        <f>บึงกาฬ!F68</f>
        <v>189038.32</v>
      </c>
      <c r="K78" s="101">
        <f>บึงกาฬ!AJ68</f>
        <v>178221.04</v>
      </c>
      <c r="L78" s="101">
        <f>บึงกาฬ!AK68</f>
        <v>10238.92</v>
      </c>
      <c r="M78" s="101">
        <f>บึงกาฬ!AL68</f>
        <v>53843.049999999996</v>
      </c>
      <c r="N78" s="98"/>
      <c r="O78" s="98"/>
      <c r="P78" s="98"/>
      <c r="Q78" s="90">
        <f t="shared" si="2"/>
        <v>-43604.13</v>
      </c>
      <c r="R78" s="91">
        <f t="shared" si="3"/>
        <v>5.1895184997465789</v>
      </c>
    </row>
    <row r="79" spans="1:18" x14ac:dyDescent="0.7">
      <c r="A79" s="97">
        <v>5</v>
      </c>
      <c r="B79" s="98" t="s">
        <v>57</v>
      </c>
      <c r="C79" s="98" t="s">
        <v>190</v>
      </c>
      <c r="D79" s="98" t="s">
        <v>113</v>
      </c>
      <c r="E79" s="98" t="s">
        <v>269</v>
      </c>
      <c r="F79" s="98" t="s">
        <v>178</v>
      </c>
      <c r="G79" s="98" t="s">
        <v>274</v>
      </c>
      <c r="H79" s="99">
        <v>5007</v>
      </c>
      <c r="I79" s="97">
        <v>4</v>
      </c>
      <c r="J79" s="100">
        <f>บึงกาฬ!F69</f>
        <v>199487.4</v>
      </c>
      <c r="K79" s="101">
        <f>บึงกาฬ!AJ69</f>
        <v>230547.4</v>
      </c>
      <c r="L79" s="101">
        <f>บึงกาฬ!AK69</f>
        <v>20685.45</v>
      </c>
      <c r="M79" s="101">
        <f>บึงกาฬ!AL69</f>
        <v>69664.61</v>
      </c>
      <c r="N79" s="98"/>
      <c r="O79" s="98"/>
      <c r="P79" s="98"/>
      <c r="Q79" s="90">
        <f t="shared" si="2"/>
        <v>-48979.16</v>
      </c>
      <c r="R79" s="91">
        <f t="shared" si="3"/>
        <v>4.1313061713600963</v>
      </c>
    </row>
    <row r="80" spans="1:18" x14ac:dyDescent="0.7">
      <c r="A80" s="97">
        <v>6</v>
      </c>
      <c r="B80" s="98" t="s">
        <v>57</v>
      </c>
      <c r="C80" s="98" t="s">
        <v>190</v>
      </c>
      <c r="D80" s="98" t="s">
        <v>113</v>
      </c>
      <c r="E80" s="98" t="s">
        <v>269</v>
      </c>
      <c r="F80" s="98" t="s">
        <v>178</v>
      </c>
      <c r="G80" s="98" t="s">
        <v>275</v>
      </c>
      <c r="H80" s="99">
        <v>5318</v>
      </c>
      <c r="I80" s="97">
        <v>4</v>
      </c>
      <c r="J80" s="100">
        <f>บึงกาฬ!F70</f>
        <v>733114.55</v>
      </c>
      <c r="K80" s="101">
        <f>บึงกาฬ!AJ70</f>
        <v>470960.05000000005</v>
      </c>
      <c r="L80" s="101">
        <f>บึงกาฬ!AK70</f>
        <v>6421.79</v>
      </c>
      <c r="M80" s="101">
        <f>บึงกาฬ!AL70</f>
        <v>79992.78</v>
      </c>
      <c r="N80" s="98"/>
      <c r="O80" s="98"/>
      <c r="P80" s="98"/>
      <c r="Q80" s="90">
        <f t="shared" si="2"/>
        <v>-73570.990000000005</v>
      </c>
      <c r="R80" s="91">
        <f t="shared" si="3"/>
        <v>1.2075573523881158</v>
      </c>
    </row>
    <row r="81" spans="1:18" s="109" customFormat="1" x14ac:dyDescent="0.7">
      <c r="A81" s="103">
        <v>8</v>
      </c>
      <c r="B81" s="104" t="s">
        <v>57</v>
      </c>
      <c r="C81" s="104"/>
      <c r="D81" s="104"/>
      <c r="E81" s="104" t="s">
        <v>75</v>
      </c>
      <c r="F81" s="104"/>
      <c r="G81" s="104" t="s">
        <v>276</v>
      </c>
      <c r="H81" s="110">
        <f>SUM(H75:H80)</f>
        <v>22433</v>
      </c>
      <c r="I81" s="103"/>
      <c r="J81" s="106">
        <f>SUM(J75:J80)</f>
        <v>2360410.89</v>
      </c>
      <c r="K81" s="106">
        <f>SUM(K75:K80)</f>
        <v>2100176.94</v>
      </c>
      <c r="L81" s="106">
        <f>SUM(L75:L80)</f>
        <v>191744.12000000005</v>
      </c>
      <c r="M81" s="106">
        <f>SUM(M75:M80)</f>
        <v>381891.66000000003</v>
      </c>
      <c r="N81" s="104">
        <v>5</v>
      </c>
      <c r="O81" s="104">
        <v>5</v>
      </c>
      <c r="P81" s="104">
        <f>N81-O81</f>
        <v>0</v>
      </c>
      <c r="Q81" s="107">
        <f t="shared" si="2"/>
        <v>-190147.53999999998</v>
      </c>
      <c r="R81" s="108">
        <f t="shared" si="3"/>
        <v>8.5474131859314433</v>
      </c>
    </row>
    <row r="82" spans="1:18" s="109" customFormat="1" ht="25.2" thickBot="1" x14ac:dyDescent="0.75">
      <c r="A82" s="118"/>
      <c r="B82" s="119" t="s">
        <v>57</v>
      </c>
      <c r="C82" s="119" t="s">
        <v>57</v>
      </c>
      <c r="D82" s="119" t="s">
        <v>57</v>
      </c>
      <c r="E82" s="119" t="s">
        <v>57</v>
      </c>
      <c r="F82" s="119"/>
      <c r="G82" s="119" t="s">
        <v>277</v>
      </c>
      <c r="H82" s="120">
        <f>H20+H34+H47+H52+H58+H66+H74+H81</f>
        <v>250017</v>
      </c>
      <c r="I82" s="118"/>
      <c r="J82" s="121">
        <f t="shared" ref="J82:O82" si="4">J20+J34+J47+J52+J58+J66+J74+J81</f>
        <v>32664112.990000002</v>
      </c>
      <c r="K82" s="122">
        <f t="shared" si="4"/>
        <v>27757660.93</v>
      </c>
      <c r="L82" s="121">
        <f t="shared" si="4"/>
        <v>9239169.7199999988</v>
      </c>
      <c r="M82" s="121">
        <f t="shared" si="4"/>
        <v>11699610.550000001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-2460440.8300000019</v>
      </c>
      <c r="R82" s="108">
        <f t="shared" si="3"/>
        <v>36.95416599671222</v>
      </c>
    </row>
    <row r="83" spans="1:18" s="109" customFormat="1" ht="25.8" thickTop="1" thickBot="1" x14ac:dyDescent="0.75">
      <c r="A83" s="123"/>
      <c r="B83" s="124"/>
      <c r="C83" s="124"/>
      <c r="D83" s="124"/>
      <c r="E83" s="361" t="s">
        <v>278</v>
      </c>
      <c r="F83" s="362"/>
      <c r="G83" s="363"/>
      <c r="H83" s="125"/>
      <c r="I83" s="123"/>
      <c r="J83" s="126">
        <f>J82/O82</f>
        <v>535477.26213114755</v>
      </c>
      <c r="K83" s="127">
        <f>K82/O82</f>
        <v>455043.62180327869</v>
      </c>
      <c r="L83" s="126">
        <f>L82/O82</f>
        <v>151461.79868852458</v>
      </c>
      <c r="M83" s="126">
        <f>M82/O82</f>
        <v>191796.8942622951</v>
      </c>
      <c r="N83" s="124"/>
      <c r="O83" s="124"/>
      <c r="P83" s="124"/>
      <c r="Q83" s="90"/>
      <c r="R83" s="91"/>
    </row>
    <row r="84" spans="1:18" ht="25.2" thickTop="1" x14ac:dyDescent="0.7">
      <c r="A84" s="128">
        <v>1</v>
      </c>
      <c r="B84" s="129" t="s">
        <v>61</v>
      </c>
      <c r="C84" s="129" t="s">
        <v>279</v>
      </c>
      <c r="D84" s="129" t="s">
        <v>280</v>
      </c>
      <c r="E84" s="129" t="s">
        <v>0</v>
      </c>
      <c r="F84" s="129" t="s">
        <v>175</v>
      </c>
      <c r="G84" s="129" t="s">
        <v>281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x14ac:dyDescent="0.7">
      <c r="A85" s="97">
        <v>2</v>
      </c>
      <c r="B85" s="98" t="s">
        <v>61</v>
      </c>
      <c r="C85" s="98" t="s">
        <v>279</v>
      </c>
      <c r="D85" s="98" t="s">
        <v>280</v>
      </c>
      <c r="E85" s="98" t="s">
        <v>0</v>
      </c>
      <c r="F85" s="98" t="s">
        <v>178</v>
      </c>
      <c r="G85" s="98" t="s">
        <v>600</v>
      </c>
      <c r="H85" s="99">
        <v>4951</v>
      </c>
      <c r="I85" s="97">
        <v>4</v>
      </c>
      <c r="J85" s="100">
        <f>หนองบัวลำภู!F4</f>
        <v>810192.63</v>
      </c>
      <c r="K85" s="232">
        <f>หนองบัวลำภู!Z4</f>
        <v>860442.64</v>
      </c>
      <c r="L85" s="102">
        <f>หนองบัวลำภู!AA4</f>
        <v>179801.02000000002</v>
      </c>
      <c r="M85" s="102">
        <f>หนองบัวลำภู!AB4</f>
        <v>228248.81</v>
      </c>
      <c r="N85" s="98"/>
      <c r="O85" s="98"/>
      <c r="P85" s="98"/>
      <c r="Q85" s="90">
        <f t="shared" si="2"/>
        <v>-48447.789999999979</v>
      </c>
      <c r="R85" s="91">
        <f t="shared" si="3"/>
        <v>36.316101797616646</v>
      </c>
    </row>
    <row r="86" spans="1:18" x14ac:dyDescent="0.7">
      <c r="A86" s="97">
        <v>3</v>
      </c>
      <c r="B86" s="98" t="s">
        <v>61</v>
      </c>
      <c r="C86" s="98" t="s">
        <v>279</v>
      </c>
      <c r="D86" s="98" t="s">
        <v>280</v>
      </c>
      <c r="E86" s="98" t="s">
        <v>0</v>
      </c>
      <c r="F86" s="98" t="s">
        <v>178</v>
      </c>
      <c r="G86" s="98" t="s">
        <v>601</v>
      </c>
      <c r="H86" s="99">
        <v>4392</v>
      </c>
      <c r="I86" s="97">
        <v>3</v>
      </c>
      <c r="J86" s="100">
        <f>หนองบัวลำภู!F5</f>
        <v>873860.97</v>
      </c>
      <c r="K86" s="232">
        <f>หนองบัวลำภู!Z5</f>
        <v>993821.09</v>
      </c>
      <c r="L86" s="102">
        <f>หนองบัวลำภู!AA5</f>
        <v>156609.84</v>
      </c>
      <c r="M86" s="102">
        <f>หนองบัวลำภู!AB5</f>
        <v>206661.28</v>
      </c>
      <c r="N86" s="98"/>
      <c r="O86" s="98"/>
      <c r="P86" s="98"/>
      <c r="Q86" s="90">
        <f t="shared" si="2"/>
        <v>-50051.44</v>
      </c>
      <c r="R86" s="91">
        <f t="shared" si="3"/>
        <v>35.657978142076502</v>
      </c>
    </row>
    <row r="87" spans="1:18" x14ac:dyDescent="0.7">
      <c r="A87" s="97">
        <v>4</v>
      </c>
      <c r="B87" s="98" t="s">
        <v>61</v>
      </c>
      <c r="C87" s="98" t="s">
        <v>279</v>
      </c>
      <c r="D87" s="98" t="s">
        <v>280</v>
      </c>
      <c r="E87" s="98" t="s">
        <v>0</v>
      </c>
      <c r="F87" s="98" t="s">
        <v>178</v>
      </c>
      <c r="G87" s="98" t="s">
        <v>602</v>
      </c>
      <c r="H87" s="99">
        <v>5135</v>
      </c>
      <c r="I87" s="97">
        <v>4</v>
      </c>
      <c r="J87" s="100">
        <f>หนองบัวลำภู!F6</f>
        <v>744512.45</v>
      </c>
      <c r="K87" s="232">
        <f>หนองบัวลำภู!Z6</f>
        <v>801500.22</v>
      </c>
      <c r="L87" s="102">
        <f>หนองบัวลำภู!AA6</f>
        <v>231056.99</v>
      </c>
      <c r="M87" s="102">
        <f>หนองบัวลำภู!AB6</f>
        <v>291070.81</v>
      </c>
      <c r="N87" s="98"/>
      <c r="O87" s="98"/>
      <c r="P87" s="98"/>
      <c r="Q87" s="90">
        <f t="shared" si="2"/>
        <v>-60013.820000000007</v>
      </c>
      <c r="R87" s="91">
        <f t="shared" si="3"/>
        <v>44.996492697176237</v>
      </c>
    </row>
    <row r="88" spans="1:18" x14ac:dyDescent="0.7">
      <c r="A88" s="97">
        <v>5</v>
      </c>
      <c r="B88" s="98" t="s">
        <v>61</v>
      </c>
      <c r="C88" s="98" t="s">
        <v>279</v>
      </c>
      <c r="D88" s="98" t="s">
        <v>280</v>
      </c>
      <c r="E88" s="98" t="s">
        <v>0</v>
      </c>
      <c r="F88" s="98" t="s">
        <v>178</v>
      </c>
      <c r="G88" s="98" t="s">
        <v>603</v>
      </c>
      <c r="H88" s="99">
        <v>7670</v>
      </c>
      <c r="I88" s="97">
        <v>5</v>
      </c>
      <c r="J88" s="100">
        <f>หนองบัวลำภู!F7</f>
        <v>938177.64</v>
      </c>
      <c r="K88" s="232">
        <f>หนองบัวลำภู!Z7</f>
        <v>964018.59000000008</v>
      </c>
      <c r="L88" s="102">
        <f>หนองบัวลำภู!AA7</f>
        <v>31038.639999999999</v>
      </c>
      <c r="M88" s="102">
        <f>หนองบัวลำภู!AB7</f>
        <v>174995.31</v>
      </c>
      <c r="N88" s="98"/>
      <c r="O88" s="98"/>
      <c r="P88" s="98"/>
      <c r="Q88" s="90">
        <f t="shared" si="2"/>
        <v>-143956.66999999998</v>
      </c>
      <c r="R88" s="91">
        <f t="shared" si="3"/>
        <v>4.0467588005215127</v>
      </c>
    </row>
    <row r="89" spans="1:18" x14ac:dyDescent="0.7">
      <c r="A89" s="97">
        <v>6</v>
      </c>
      <c r="B89" s="98" t="s">
        <v>61</v>
      </c>
      <c r="C89" s="98" t="s">
        <v>279</v>
      </c>
      <c r="D89" s="98" t="s">
        <v>280</v>
      </c>
      <c r="E89" s="98" t="s">
        <v>0</v>
      </c>
      <c r="F89" s="98" t="s">
        <v>178</v>
      </c>
      <c r="G89" s="98" t="s">
        <v>604</v>
      </c>
      <c r="H89" s="99">
        <v>5043</v>
      </c>
      <c r="I89" s="97">
        <v>4</v>
      </c>
      <c r="J89" s="100">
        <f>หนองบัวลำภู!F8</f>
        <v>922503.9</v>
      </c>
      <c r="K89" s="232">
        <f>หนองบัวลำภู!Z8</f>
        <v>976939.91</v>
      </c>
      <c r="L89" s="102">
        <f>หนองบัวลำภู!AA8</f>
        <v>138343.95000000001</v>
      </c>
      <c r="M89" s="102">
        <f>หนองบัวลำภู!AB8</f>
        <v>203252.97</v>
      </c>
      <c r="N89" s="98"/>
      <c r="O89" s="98"/>
      <c r="P89" s="98"/>
      <c r="Q89" s="90">
        <f t="shared" si="2"/>
        <v>-64909.01999999999</v>
      </c>
      <c r="R89" s="91">
        <f t="shared" si="3"/>
        <v>27.432867340868533</v>
      </c>
    </row>
    <row r="90" spans="1:18" x14ac:dyDescent="0.7">
      <c r="A90" s="97">
        <v>7</v>
      </c>
      <c r="B90" s="98" t="s">
        <v>61</v>
      </c>
      <c r="C90" s="98" t="s">
        <v>279</v>
      </c>
      <c r="D90" s="98" t="s">
        <v>280</v>
      </c>
      <c r="E90" s="98" t="s">
        <v>0</v>
      </c>
      <c r="F90" s="98" t="s">
        <v>178</v>
      </c>
      <c r="G90" s="98" t="s">
        <v>605</v>
      </c>
      <c r="H90" s="99">
        <v>1849</v>
      </c>
      <c r="I90" s="97">
        <v>2</v>
      </c>
      <c r="J90" s="100">
        <f>หนองบัวลำภู!F9</f>
        <v>496127.64</v>
      </c>
      <c r="K90" s="232">
        <f>หนองบัวลำภู!Z9</f>
        <v>536923.97000000009</v>
      </c>
      <c r="L90" s="102">
        <f>หนองบัวลำภู!AA9</f>
        <v>45462.5</v>
      </c>
      <c r="M90" s="102">
        <f>หนองบัวลำภู!AB9</f>
        <v>84113.46</v>
      </c>
      <c r="N90" s="98"/>
      <c r="O90" s="98"/>
      <c r="P90" s="98"/>
      <c r="Q90" s="90">
        <f t="shared" si="2"/>
        <v>-38650.960000000006</v>
      </c>
      <c r="R90" s="91">
        <f t="shared" si="3"/>
        <v>24.587614926987563</v>
      </c>
    </row>
    <row r="91" spans="1:18" x14ac:dyDescent="0.7">
      <c r="A91" s="97">
        <v>8</v>
      </c>
      <c r="B91" s="98" t="s">
        <v>61</v>
      </c>
      <c r="C91" s="98" t="s">
        <v>279</v>
      </c>
      <c r="D91" s="98" t="s">
        <v>280</v>
      </c>
      <c r="E91" s="98" t="s">
        <v>0</v>
      </c>
      <c r="F91" s="98" t="s">
        <v>178</v>
      </c>
      <c r="G91" s="98" t="s">
        <v>606</v>
      </c>
      <c r="H91" s="99">
        <v>7078</v>
      </c>
      <c r="I91" s="97">
        <v>5</v>
      </c>
      <c r="J91" s="100">
        <f>หนองบัวลำภู!F10</f>
        <v>987872.5</v>
      </c>
      <c r="K91" s="101">
        <f>หนองบัวลำภู!Z10</f>
        <v>1187925.3699999999</v>
      </c>
      <c r="L91" s="102">
        <f>หนองบัวลำภู!AA10</f>
        <v>198262.32</v>
      </c>
      <c r="M91" s="102">
        <f>หนองบัวลำภู!AB10</f>
        <v>260367.36000000002</v>
      </c>
      <c r="N91" s="98"/>
      <c r="O91" s="98"/>
      <c r="P91" s="98"/>
      <c r="Q91" s="90">
        <f t="shared" si="2"/>
        <v>-62105.040000000008</v>
      </c>
      <c r="R91" s="91">
        <f t="shared" si="3"/>
        <v>28.011065272675896</v>
      </c>
    </row>
    <row r="92" spans="1:18" x14ac:dyDescent="0.7">
      <c r="A92" s="97">
        <v>9</v>
      </c>
      <c r="B92" s="98" t="s">
        <v>61</v>
      </c>
      <c r="C92" s="98" t="s">
        <v>279</v>
      </c>
      <c r="D92" s="98" t="s">
        <v>280</v>
      </c>
      <c r="E92" s="98" t="s">
        <v>0</v>
      </c>
      <c r="F92" s="98" t="s">
        <v>178</v>
      </c>
      <c r="G92" s="98" t="s">
        <v>607</v>
      </c>
      <c r="H92" s="99">
        <v>2787</v>
      </c>
      <c r="I92" s="97">
        <v>2</v>
      </c>
      <c r="J92" s="100">
        <f>หนองบัวลำภู!F11</f>
        <v>644228.61</v>
      </c>
      <c r="K92" s="232">
        <f>หนองบัวลำภู!Z11</f>
        <v>667100.35</v>
      </c>
      <c r="L92" s="102">
        <f>หนองบัวลำภู!AA11</f>
        <v>109600</v>
      </c>
      <c r="M92" s="102">
        <f>หนองบัวลำภู!AB11</f>
        <v>163657.16999999998</v>
      </c>
      <c r="N92" s="98"/>
      <c r="O92" s="98"/>
      <c r="P92" s="98"/>
      <c r="Q92" s="90">
        <f t="shared" si="2"/>
        <v>-54057.169999999984</v>
      </c>
      <c r="R92" s="91">
        <f t="shared" si="3"/>
        <v>39.325439540724794</v>
      </c>
    </row>
    <row r="93" spans="1:18" x14ac:dyDescent="0.7">
      <c r="A93" s="97">
        <v>10</v>
      </c>
      <c r="B93" s="98" t="s">
        <v>61</v>
      </c>
      <c r="C93" s="98" t="s">
        <v>279</v>
      </c>
      <c r="D93" s="98" t="s">
        <v>280</v>
      </c>
      <c r="E93" s="98" t="s">
        <v>0</v>
      </c>
      <c r="F93" s="98" t="s">
        <v>178</v>
      </c>
      <c r="G93" s="98" t="s">
        <v>608</v>
      </c>
      <c r="H93" s="99">
        <v>4346</v>
      </c>
      <c r="I93" s="97">
        <v>3</v>
      </c>
      <c r="J93" s="100">
        <f>หนองบัวลำภู!F12</f>
        <v>1017376.66</v>
      </c>
      <c r="K93" s="101">
        <f>หนองบัวลำภู!Z12</f>
        <v>1220107.99</v>
      </c>
      <c r="L93" s="102">
        <f>หนองบัวลำภู!AA12</f>
        <v>162174.97</v>
      </c>
      <c r="M93" s="102">
        <f>หนองบัวลำภู!AB12</f>
        <v>219563.07</v>
      </c>
      <c r="N93" s="98"/>
      <c r="O93" s="98"/>
      <c r="P93" s="98"/>
      <c r="Q93" s="90">
        <f t="shared" si="2"/>
        <v>-57388.100000000006</v>
      </c>
      <c r="R93" s="91">
        <f t="shared" si="3"/>
        <v>37.315915784629546</v>
      </c>
    </row>
    <row r="94" spans="1:18" x14ac:dyDescent="0.7">
      <c r="A94" s="97">
        <v>11</v>
      </c>
      <c r="B94" s="98" t="s">
        <v>61</v>
      </c>
      <c r="C94" s="98" t="s">
        <v>279</v>
      </c>
      <c r="D94" s="98" t="s">
        <v>280</v>
      </c>
      <c r="E94" s="98" t="s">
        <v>0</v>
      </c>
      <c r="F94" s="98" t="s">
        <v>178</v>
      </c>
      <c r="G94" s="98" t="s">
        <v>609</v>
      </c>
      <c r="H94" s="99">
        <v>2971</v>
      </c>
      <c r="I94" s="97">
        <v>2</v>
      </c>
      <c r="J94" s="100">
        <f>หนองบัวลำภู!F13</f>
        <v>304948.23</v>
      </c>
      <c r="K94" s="101">
        <f>หนองบัวลำภู!Z13</f>
        <v>322545.37</v>
      </c>
      <c r="L94" s="102">
        <f>หนองบัวลำภู!AA13</f>
        <v>44410.75</v>
      </c>
      <c r="M94" s="102">
        <f>หนองบัวลำภู!AB13</f>
        <v>80879.429999999993</v>
      </c>
      <c r="N94" s="98"/>
      <c r="O94" s="98"/>
      <c r="P94" s="98"/>
      <c r="Q94" s="90">
        <f t="shared" si="2"/>
        <v>-36468.679999999993</v>
      </c>
      <c r="R94" s="91">
        <f t="shared" si="3"/>
        <v>14.948081454055874</v>
      </c>
    </row>
    <row r="95" spans="1:18" x14ac:dyDescent="0.7">
      <c r="A95" s="97">
        <v>12</v>
      </c>
      <c r="B95" s="98" t="s">
        <v>61</v>
      </c>
      <c r="C95" s="98" t="s">
        <v>279</v>
      </c>
      <c r="D95" s="98" t="s">
        <v>280</v>
      </c>
      <c r="E95" s="98" t="s">
        <v>0</v>
      </c>
      <c r="F95" s="98" t="s">
        <v>178</v>
      </c>
      <c r="G95" s="98" t="s">
        <v>610</v>
      </c>
      <c r="H95" s="99">
        <v>2720</v>
      </c>
      <c r="I95" s="97">
        <v>2</v>
      </c>
      <c r="J95" s="100">
        <f>หนองบัวลำภู!F14</f>
        <v>462943.87</v>
      </c>
      <c r="K95" s="101">
        <f>หนองบัวลำภู!Z14</f>
        <v>486970.41</v>
      </c>
      <c r="L95" s="102">
        <f>หนองบัวลำภู!AA14</f>
        <v>42070</v>
      </c>
      <c r="M95" s="102">
        <f>หนองบัวลำภู!AB14</f>
        <v>1074</v>
      </c>
      <c r="N95" s="98"/>
      <c r="O95" s="98"/>
      <c r="P95" s="98"/>
      <c r="Q95" s="90">
        <f t="shared" si="2"/>
        <v>40996</v>
      </c>
      <c r="R95" s="91">
        <f t="shared" si="3"/>
        <v>15.466911764705882</v>
      </c>
    </row>
    <row r="96" spans="1:18" x14ac:dyDescent="0.7">
      <c r="A96" s="97">
        <v>13</v>
      </c>
      <c r="B96" s="98" t="s">
        <v>61</v>
      </c>
      <c r="C96" s="98" t="s">
        <v>279</v>
      </c>
      <c r="D96" s="98" t="s">
        <v>280</v>
      </c>
      <c r="E96" s="98" t="s">
        <v>0</v>
      </c>
      <c r="F96" s="98" t="s">
        <v>178</v>
      </c>
      <c r="G96" s="98" t="s">
        <v>611</v>
      </c>
      <c r="H96" s="99">
        <v>4608</v>
      </c>
      <c r="I96" s="97">
        <v>4</v>
      </c>
      <c r="J96" s="100">
        <f>หนองบัวลำภู!F15</f>
        <v>1056966.8999999999</v>
      </c>
      <c r="K96" s="232">
        <f>หนองบัวลำภู!Z15</f>
        <v>1105421.0699999998</v>
      </c>
      <c r="L96" s="102">
        <f>หนองบัวลำภู!AA15</f>
        <v>163897.98000000001</v>
      </c>
      <c r="M96" s="102">
        <f>หนองบัวลำภู!AB15</f>
        <v>221075.35</v>
      </c>
      <c r="N96" s="98"/>
      <c r="O96" s="98"/>
      <c r="P96" s="98"/>
      <c r="Q96" s="90">
        <f t="shared" si="2"/>
        <v>-57177.369999999995</v>
      </c>
      <c r="R96" s="91">
        <f t="shared" si="3"/>
        <v>35.568138020833338</v>
      </c>
    </row>
    <row r="97" spans="1:18" x14ac:dyDescent="0.7">
      <c r="A97" s="97">
        <v>14</v>
      </c>
      <c r="B97" s="98" t="s">
        <v>61</v>
      </c>
      <c r="C97" s="98" t="s">
        <v>279</v>
      </c>
      <c r="D97" s="98" t="s">
        <v>280</v>
      </c>
      <c r="E97" s="98" t="s">
        <v>0</v>
      </c>
      <c r="F97" s="98" t="s">
        <v>178</v>
      </c>
      <c r="G97" s="98" t="s">
        <v>612</v>
      </c>
      <c r="H97" s="99">
        <v>4866</v>
      </c>
      <c r="I97" s="97">
        <v>4</v>
      </c>
      <c r="J97" s="100">
        <f>หนองบัวลำภู!F16</f>
        <v>964026.05</v>
      </c>
      <c r="K97" s="101">
        <f>หนองบัวลำภู!Z16</f>
        <v>1056160.1000000001</v>
      </c>
      <c r="L97" s="102">
        <f>หนองบัวลำภู!AA16</f>
        <v>218238.21</v>
      </c>
      <c r="M97" s="102">
        <f>หนองบัวลำภู!AB16</f>
        <v>281322.71000000002</v>
      </c>
      <c r="N97" s="98"/>
      <c r="O97" s="98"/>
      <c r="P97" s="98"/>
      <c r="Q97" s="90">
        <f t="shared" si="2"/>
        <v>-63084.500000000029</v>
      </c>
      <c r="R97" s="91">
        <f t="shared" si="3"/>
        <v>44.849611590628854</v>
      </c>
    </row>
    <row r="98" spans="1:18" x14ac:dyDescent="0.7">
      <c r="A98" s="97">
        <v>15</v>
      </c>
      <c r="B98" s="98" t="s">
        <v>61</v>
      </c>
      <c r="C98" s="98" t="s">
        <v>279</v>
      </c>
      <c r="D98" s="98" t="s">
        <v>280</v>
      </c>
      <c r="E98" s="98" t="s">
        <v>0</v>
      </c>
      <c r="F98" s="98" t="s">
        <v>178</v>
      </c>
      <c r="G98" s="98" t="s">
        <v>613</v>
      </c>
      <c r="H98" s="99">
        <v>3427</v>
      </c>
      <c r="I98" s="97">
        <v>3</v>
      </c>
      <c r="J98" s="100">
        <f>หนองบัวลำภู!F17</f>
        <v>1328290.6100000001</v>
      </c>
      <c r="K98" s="101">
        <f>หนองบัวลำภู!Z17</f>
        <v>1363403.37</v>
      </c>
      <c r="L98" s="102">
        <f>หนองบัวลำภู!AA17</f>
        <v>151601.01999999999</v>
      </c>
      <c r="M98" s="102">
        <f>หนองบัวลำภู!AB17</f>
        <v>230722.02000000002</v>
      </c>
      <c r="N98" s="98"/>
      <c r="O98" s="98"/>
      <c r="P98" s="98"/>
      <c r="Q98" s="90">
        <f t="shared" si="2"/>
        <v>-79121.000000000029</v>
      </c>
      <c r="R98" s="91">
        <f t="shared" si="3"/>
        <v>44.237239568135394</v>
      </c>
    </row>
    <row r="99" spans="1:18" x14ac:dyDescent="0.7">
      <c r="A99" s="97">
        <v>16</v>
      </c>
      <c r="B99" s="98" t="s">
        <v>61</v>
      </c>
      <c r="C99" s="98" t="s">
        <v>279</v>
      </c>
      <c r="D99" s="98" t="s">
        <v>280</v>
      </c>
      <c r="E99" s="98" t="s">
        <v>0</v>
      </c>
      <c r="F99" s="98" t="s">
        <v>178</v>
      </c>
      <c r="G99" s="98" t="s">
        <v>614</v>
      </c>
      <c r="H99" s="99">
        <v>5652</v>
      </c>
      <c r="I99" s="97">
        <v>4</v>
      </c>
      <c r="J99" s="100">
        <f>หนองบัวลำภู!F18</f>
        <v>1087185.78</v>
      </c>
      <c r="K99" s="101">
        <f>หนองบัวลำภู!Z18</f>
        <v>1135806.79</v>
      </c>
      <c r="L99" s="102">
        <f>หนองบัวลำภู!AA18</f>
        <v>179987.84</v>
      </c>
      <c r="M99" s="102">
        <f>หนองบัวลำภู!AB18</f>
        <v>238500.95</v>
      </c>
      <c r="N99" s="98"/>
      <c r="O99" s="98"/>
      <c r="P99" s="98"/>
      <c r="Q99" s="90">
        <f t="shared" si="2"/>
        <v>-58513.110000000015</v>
      </c>
      <c r="R99" s="91">
        <f t="shared" si="3"/>
        <v>31.844982307147912</v>
      </c>
    </row>
    <row r="100" spans="1:18" x14ac:dyDescent="0.7">
      <c r="A100" s="97">
        <v>17</v>
      </c>
      <c r="B100" s="98" t="s">
        <v>61</v>
      </c>
      <c r="C100" s="98" t="s">
        <v>279</v>
      </c>
      <c r="D100" s="98" t="s">
        <v>280</v>
      </c>
      <c r="E100" s="98" t="s">
        <v>0</v>
      </c>
      <c r="F100" s="98" t="s">
        <v>178</v>
      </c>
      <c r="G100" s="98" t="s">
        <v>615</v>
      </c>
      <c r="H100" s="99">
        <v>3912</v>
      </c>
      <c r="I100" s="97">
        <v>3</v>
      </c>
      <c r="J100" s="100">
        <f>หนองบัวลำภู!F19</f>
        <v>843910.85</v>
      </c>
      <c r="K100" s="232">
        <f>หนองบัวลำภู!Z19</f>
        <v>903201.62999999989</v>
      </c>
      <c r="L100" s="102">
        <f>หนองบัวลำภู!AA19</f>
        <v>358447.49</v>
      </c>
      <c r="M100" s="102">
        <f>หนองบัวลำภู!AB19</f>
        <v>272373.56000000006</v>
      </c>
      <c r="N100" s="98"/>
      <c r="O100" s="98"/>
      <c r="P100" s="98"/>
      <c r="Q100" s="90">
        <f t="shared" si="2"/>
        <v>86073.929999999935</v>
      </c>
      <c r="R100" s="91">
        <f t="shared" si="3"/>
        <v>91.627681492842527</v>
      </c>
    </row>
    <row r="101" spans="1:18" x14ac:dyDescent="0.7">
      <c r="A101" s="97">
        <v>18</v>
      </c>
      <c r="B101" s="98" t="s">
        <v>61</v>
      </c>
      <c r="C101" s="98" t="s">
        <v>279</v>
      </c>
      <c r="D101" s="98" t="s">
        <v>280</v>
      </c>
      <c r="E101" s="98" t="s">
        <v>0</v>
      </c>
      <c r="F101" s="98" t="s">
        <v>178</v>
      </c>
      <c r="G101" s="98" t="s">
        <v>616</v>
      </c>
      <c r="H101" s="99">
        <v>2731</v>
      </c>
      <c r="I101" s="97">
        <v>2</v>
      </c>
      <c r="J101" s="100">
        <f>หนองบัวลำภู!F20</f>
        <v>975885.1</v>
      </c>
      <c r="K101" s="232">
        <f>หนองบัวลำภู!Z20</f>
        <v>1031755.01</v>
      </c>
      <c r="L101" s="102">
        <f>หนองบัวลำภู!AA20</f>
        <v>134465.76999999999</v>
      </c>
      <c r="M101" s="102">
        <f>หนองบัวลำภู!AB20</f>
        <v>168532.86</v>
      </c>
      <c r="N101" s="98"/>
      <c r="O101" s="98"/>
      <c r="P101" s="98"/>
      <c r="Q101" s="90">
        <f t="shared" si="2"/>
        <v>-34067.089999999997</v>
      </c>
      <c r="R101" s="91">
        <f t="shared" si="3"/>
        <v>49.236825338703767</v>
      </c>
    </row>
    <row r="102" spans="1:18" x14ac:dyDescent="0.7">
      <c r="A102" s="97">
        <v>19</v>
      </c>
      <c r="B102" s="98" t="s">
        <v>61</v>
      </c>
      <c r="C102" s="98" t="s">
        <v>279</v>
      </c>
      <c r="D102" s="98" t="s">
        <v>280</v>
      </c>
      <c r="E102" s="98" t="s">
        <v>0</v>
      </c>
      <c r="F102" s="98" t="s">
        <v>178</v>
      </c>
      <c r="G102" s="98" t="s">
        <v>617</v>
      </c>
      <c r="H102" s="99">
        <v>2945</v>
      </c>
      <c r="I102" s="97">
        <v>2</v>
      </c>
      <c r="J102" s="100">
        <f>หนองบัวลำภู!F21</f>
        <v>565117.67000000004</v>
      </c>
      <c r="K102" s="101">
        <f>หนองบัวลำภู!Z21</f>
        <v>606007.69000000006</v>
      </c>
      <c r="L102" s="102">
        <f>หนองบัวลำภู!AA21</f>
        <v>156720.89000000001</v>
      </c>
      <c r="M102" s="102">
        <f>หนองบัวลำภู!AB21</f>
        <v>199783.36000000002</v>
      </c>
      <c r="N102" s="98"/>
      <c r="O102" s="98"/>
      <c r="P102" s="98"/>
      <c r="Q102" s="90">
        <f t="shared" si="2"/>
        <v>-43062.47</v>
      </c>
      <c r="R102" s="91">
        <f t="shared" si="3"/>
        <v>53.21592190152802</v>
      </c>
    </row>
    <row r="103" spans="1:18" x14ac:dyDescent="0.7">
      <c r="A103" s="97">
        <v>20</v>
      </c>
      <c r="B103" s="98" t="s">
        <v>61</v>
      </c>
      <c r="C103" s="98" t="s">
        <v>279</v>
      </c>
      <c r="D103" s="98" t="s">
        <v>280</v>
      </c>
      <c r="E103" s="98" t="s">
        <v>0</v>
      </c>
      <c r="F103" s="98" t="s">
        <v>178</v>
      </c>
      <c r="G103" s="98" t="s">
        <v>618</v>
      </c>
      <c r="H103" s="99">
        <v>3678</v>
      </c>
      <c r="I103" s="97">
        <v>3</v>
      </c>
      <c r="J103" s="100">
        <f>หนองบัวลำภู!F22</f>
        <v>950394.75</v>
      </c>
      <c r="K103" s="232">
        <f>หนองบัวลำภู!Z22</f>
        <v>972268.23</v>
      </c>
      <c r="L103" s="102">
        <f>หนองบัวลำภู!AA22</f>
        <v>146767.5</v>
      </c>
      <c r="M103" s="102">
        <f>หนองบัวลำภู!AB22</f>
        <v>192863.14</v>
      </c>
      <c r="N103" s="98"/>
      <c r="O103" s="98"/>
      <c r="P103" s="98"/>
      <c r="Q103" s="90">
        <f t="shared" si="2"/>
        <v>-46095.640000000014</v>
      </c>
      <c r="R103" s="91">
        <f t="shared" si="3"/>
        <v>39.904159869494293</v>
      </c>
    </row>
    <row r="104" spans="1:18" x14ac:dyDescent="0.7">
      <c r="A104" s="97">
        <v>21</v>
      </c>
      <c r="B104" s="98" t="s">
        <v>61</v>
      </c>
      <c r="C104" s="98" t="s">
        <v>279</v>
      </c>
      <c r="D104" s="98" t="s">
        <v>280</v>
      </c>
      <c r="E104" s="98" t="s">
        <v>0</v>
      </c>
      <c r="F104" s="98" t="s">
        <v>178</v>
      </c>
      <c r="G104" s="98" t="s">
        <v>619</v>
      </c>
      <c r="H104" s="99">
        <v>4213</v>
      </c>
      <c r="I104" s="97">
        <v>3</v>
      </c>
      <c r="J104" s="100">
        <f>หนองบัวลำภู!F23</f>
        <v>1543633.69</v>
      </c>
      <c r="K104" s="101">
        <f>หนองบัวลำภู!Z23</f>
        <v>1574944.39</v>
      </c>
      <c r="L104" s="102">
        <f>หนองบัวลำภู!AA23</f>
        <v>89476.18</v>
      </c>
      <c r="M104" s="102">
        <f>หนองบัวลำภู!AB23</f>
        <v>154419.01999999999</v>
      </c>
      <c r="N104" s="98"/>
      <c r="O104" s="98"/>
      <c r="P104" s="98"/>
      <c r="Q104" s="90">
        <f t="shared" si="2"/>
        <v>-64942.84</v>
      </c>
      <c r="R104" s="91">
        <f t="shared" si="3"/>
        <v>21.238115357227628</v>
      </c>
    </row>
    <row r="105" spans="1:18" s="109" customFormat="1" x14ac:dyDescent="0.7">
      <c r="A105" s="103">
        <v>1</v>
      </c>
      <c r="B105" s="104" t="s">
        <v>61</v>
      </c>
      <c r="C105" s="104"/>
      <c r="D105" s="104"/>
      <c r="E105" s="104" t="s">
        <v>75</v>
      </c>
      <c r="F105" s="104"/>
      <c r="G105" s="104" t="s">
        <v>282</v>
      </c>
      <c r="H105" s="110">
        <f>SUM(H84:H104)</f>
        <v>84974</v>
      </c>
      <c r="I105" s="103"/>
      <c r="J105" s="106">
        <f>SUM(J84:J104)</f>
        <v>17518156.5</v>
      </c>
      <c r="K105" s="106">
        <f>SUM(K84:K104)</f>
        <v>18767264.189999998</v>
      </c>
      <c r="L105" s="106">
        <f>SUM(L84:L104)</f>
        <v>2938433.8600000003</v>
      </c>
      <c r="M105" s="106">
        <f>SUM(M84:M104)</f>
        <v>3873476.64</v>
      </c>
      <c r="N105" s="104">
        <v>20</v>
      </c>
      <c r="O105" s="104">
        <v>20</v>
      </c>
      <c r="P105" s="104">
        <f>N105-O105</f>
        <v>0</v>
      </c>
      <c r="Q105" s="107">
        <f t="shared" si="2"/>
        <v>-935042.7799999998</v>
      </c>
      <c r="R105" s="108">
        <f>L105/H105</f>
        <v>34.580387647986448</v>
      </c>
    </row>
    <row r="106" spans="1:18" x14ac:dyDescent="0.7">
      <c r="A106" s="97">
        <v>1</v>
      </c>
      <c r="B106" s="98" t="s">
        <v>61</v>
      </c>
      <c r="C106" s="98" t="s">
        <v>283</v>
      </c>
      <c r="D106" s="98" t="s">
        <v>82</v>
      </c>
      <c r="E106" s="98" t="s">
        <v>1</v>
      </c>
      <c r="F106" s="98" t="s">
        <v>208</v>
      </c>
      <c r="G106" s="98" t="s">
        <v>284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x14ac:dyDescent="0.7">
      <c r="A107" s="97">
        <v>2</v>
      </c>
      <c r="B107" s="98" t="s">
        <v>61</v>
      </c>
      <c r="C107" s="98" t="s">
        <v>283</v>
      </c>
      <c r="D107" s="98" t="s">
        <v>82</v>
      </c>
      <c r="E107" s="98" t="s">
        <v>1</v>
      </c>
      <c r="F107" s="98" t="s">
        <v>178</v>
      </c>
      <c r="G107" s="98" t="s">
        <v>620</v>
      </c>
      <c r="H107" s="99">
        <v>7384</v>
      </c>
      <c r="I107" s="97">
        <v>5</v>
      </c>
      <c r="J107" s="100">
        <f>หนองบัวลำภู!F24</f>
        <v>1522144.33</v>
      </c>
      <c r="K107" s="101">
        <f>หนองบัวลำภู!Z24</f>
        <v>1661149.2</v>
      </c>
      <c r="L107" s="102">
        <f>หนองบัวลำภู!AA24</f>
        <v>946083.97</v>
      </c>
      <c r="M107" s="102">
        <f>หนองบัวลำภู!AB24</f>
        <v>291571.39</v>
      </c>
      <c r="N107" s="98"/>
      <c r="O107" s="98"/>
      <c r="P107" s="98"/>
      <c r="Q107" s="90">
        <f t="shared" si="2"/>
        <v>654512.57999999996</v>
      </c>
      <c r="R107" s="91">
        <f t="shared" si="3"/>
        <v>128.1262147887324</v>
      </c>
    </row>
    <row r="108" spans="1:18" x14ac:dyDescent="0.7">
      <c r="A108" s="97">
        <v>3</v>
      </c>
      <c r="B108" s="98" t="s">
        <v>61</v>
      </c>
      <c r="C108" s="98" t="s">
        <v>283</v>
      </c>
      <c r="D108" s="98" t="s">
        <v>82</v>
      </c>
      <c r="E108" s="98" t="s">
        <v>1</v>
      </c>
      <c r="F108" s="98" t="s">
        <v>178</v>
      </c>
      <c r="G108" s="98" t="s">
        <v>621</v>
      </c>
      <c r="H108" s="99">
        <v>4311</v>
      </c>
      <c r="I108" s="97">
        <v>3</v>
      </c>
      <c r="J108" s="100">
        <f>หนองบัวลำภู!F25</f>
        <v>141697.49</v>
      </c>
      <c r="K108" s="100">
        <f>หนองบัวลำภู!Z25</f>
        <v>271221.37</v>
      </c>
      <c r="L108" s="102">
        <f>หนองบัวลำภู!AA25</f>
        <v>194289.53</v>
      </c>
      <c r="M108" s="102">
        <f>หนองบัวลำภู!AB25</f>
        <v>223179.02</v>
      </c>
      <c r="N108" s="98"/>
      <c r="O108" s="98"/>
      <c r="P108" s="98"/>
      <c r="Q108" s="90">
        <f t="shared" si="2"/>
        <v>-28889.489999999991</v>
      </c>
      <c r="R108" s="91">
        <f t="shared" si="3"/>
        <v>45.068320575272558</v>
      </c>
    </row>
    <row r="109" spans="1:18" x14ac:dyDescent="0.7">
      <c r="A109" s="97">
        <v>4</v>
      </c>
      <c r="B109" s="98" t="s">
        <v>61</v>
      </c>
      <c r="C109" s="98" t="s">
        <v>283</v>
      </c>
      <c r="D109" s="98" t="s">
        <v>82</v>
      </c>
      <c r="E109" s="98" t="s">
        <v>1</v>
      </c>
      <c r="F109" s="98" t="s">
        <v>178</v>
      </c>
      <c r="G109" s="98" t="s">
        <v>622</v>
      </c>
      <c r="H109" s="99">
        <v>7424</v>
      </c>
      <c r="I109" s="97">
        <v>5</v>
      </c>
      <c r="J109" s="100">
        <f>หนองบัวลำภู!F26</f>
        <v>512327.47</v>
      </c>
      <c r="K109" s="101">
        <f>หนองบัวลำภู!Z26</f>
        <v>572046.78</v>
      </c>
      <c r="L109" s="102">
        <f>หนองบัวลำภู!AA26</f>
        <v>272084.65000000002</v>
      </c>
      <c r="M109" s="102">
        <f>หนองบัวลำภู!AB26</f>
        <v>309703.92</v>
      </c>
      <c r="N109" s="98"/>
      <c r="O109" s="98"/>
      <c r="P109" s="98"/>
      <c r="Q109" s="90">
        <f t="shared" si="2"/>
        <v>-37619.26999999996</v>
      </c>
      <c r="R109" s="91">
        <f t="shared" si="3"/>
        <v>36.649333243534485</v>
      </c>
    </row>
    <row r="110" spans="1:18" x14ac:dyDescent="0.7">
      <c r="A110" s="97">
        <v>5</v>
      </c>
      <c r="B110" s="98" t="s">
        <v>61</v>
      </c>
      <c r="C110" s="98" t="s">
        <v>283</v>
      </c>
      <c r="D110" s="98" t="s">
        <v>82</v>
      </c>
      <c r="E110" s="98" t="s">
        <v>1</v>
      </c>
      <c r="F110" s="98" t="s">
        <v>178</v>
      </c>
      <c r="G110" s="98" t="s">
        <v>623</v>
      </c>
      <c r="H110" s="99">
        <v>4841</v>
      </c>
      <c r="I110" s="97">
        <v>4</v>
      </c>
      <c r="J110" s="100">
        <f>หนองบัวลำภู!F27</f>
        <v>547622.71</v>
      </c>
      <c r="K110" s="101">
        <f>หนองบัวลำภู!Z27</f>
        <v>656311.55999999994</v>
      </c>
      <c r="L110" s="102">
        <f>หนองบัวลำภู!AA27</f>
        <v>256230.01</v>
      </c>
      <c r="M110" s="102">
        <f>หนองบัวลำภู!AB27</f>
        <v>296411.76</v>
      </c>
      <c r="N110" s="98"/>
      <c r="O110" s="98"/>
      <c r="P110" s="98"/>
      <c r="Q110" s="90">
        <f t="shared" si="2"/>
        <v>-40181.75</v>
      </c>
      <c r="R110" s="91">
        <f t="shared" si="3"/>
        <v>52.929148936170215</v>
      </c>
    </row>
    <row r="111" spans="1:18" x14ac:dyDescent="0.7">
      <c r="A111" s="97">
        <v>6</v>
      </c>
      <c r="B111" s="98" t="s">
        <v>61</v>
      </c>
      <c r="C111" s="98" t="s">
        <v>283</v>
      </c>
      <c r="D111" s="98" t="s">
        <v>82</v>
      </c>
      <c r="E111" s="98" t="s">
        <v>1</v>
      </c>
      <c r="F111" s="98" t="s">
        <v>178</v>
      </c>
      <c r="G111" s="98" t="s">
        <v>624</v>
      </c>
      <c r="H111" s="99">
        <v>3165</v>
      </c>
      <c r="I111" s="97">
        <v>3</v>
      </c>
      <c r="J111" s="100">
        <f>หนองบัวลำภู!F28</f>
        <v>440168.02</v>
      </c>
      <c r="K111" s="101">
        <f>หนองบัวลำภู!Z28</f>
        <v>475442.18</v>
      </c>
      <c r="L111" s="102">
        <f>หนองบัวลำภู!AA28</f>
        <v>286396.49</v>
      </c>
      <c r="M111" s="102">
        <f>หนองบัวลำภู!AB28</f>
        <v>280948.55</v>
      </c>
      <c r="N111" s="98"/>
      <c r="O111" s="98"/>
      <c r="P111" s="98"/>
      <c r="Q111" s="90">
        <f t="shared" si="2"/>
        <v>5447.9400000000023</v>
      </c>
      <c r="R111" s="91">
        <f t="shared" si="3"/>
        <v>90.488622432859401</v>
      </c>
    </row>
    <row r="112" spans="1:18" x14ac:dyDescent="0.7">
      <c r="A112" s="97">
        <v>7</v>
      </c>
      <c r="B112" s="98" t="s">
        <v>61</v>
      </c>
      <c r="C112" s="98" t="s">
        <v>283</v>
      </c>
      <c r="D112" s="98" t="s">
        <v>82</v>
      </c>
      <c r="E112" s="98" t="s">
        <v>1</v>
      </c>
      <c r="F112" s="98" t="s">
        <v>178</v>
      </c>
      <c r="G112" s="98" t="s">
        <v>625</v>
      </c>
      <c r="H112" s="99">
        <v>3662</v>
      </c>
      <c r="I112" s="97">
        <v>3</v>
      </c>
      <c r="J112" s="100">
        <f>หนองบัวลำภู!F29</f>
        <v>250282.62</v>
      </c>
      <c r="K112" s="101">
        <f>หนองบัวลำภู!Z29</f>
        <v>335656.97</v>
      </c>
      <c r="L112" s="102">
        <f>หนองบัวลำภู!AA29</f>
        <v>213106.93</v>
      </c>
      <c r="M112" s="102">
        <f>หนองบัวลำภู!AB29</f>
        <v>191330.47</v>
      </c>
      <c r="N112" s="98"/>
      <c r="O112" s="98"/>
      <c r="P112" s="98"/>
      <c r="Q112" s="90">
        <f t="shared" si="2"/>
        <v>21776.459999999992</v>
      </c>
      <c r="R112" s="91">
        <f t="shared" si="3"/>
        <v>58.194137083560896</v>
      </c>
    </row>
    <row r="113" spans="1:18" x14ac:dyDescent="0.7">
      <c r="A113" s="97">
        <v>8</v>
      </c>
      <c r="B113" s="98" t="s">
        <v>61</v>
      </c>
      <c r="C113" s="98" t="s">
        <v>283</v>
      </c>
      <c r="D113" s="98" t="s">
        <v>82</v>
      </c>
      <c r="E113" s="98" t="s">
        <v>1</v>
      </c>
      <c r="F113" s="98" t="s">
        <v>178</v>
      </c>
      <c r="G113" s="98" t="s">
        <v>626</v>
      </c>
      <c r="H113" s="99">
        <v>2860</v>
      </c>
      <c r="I113" s="97">
        <v>2</v>
      </c>
      <c r="J113" s="100">
        <f>หนองบัวลำภู!F30</f>
        <v>392657.7</v>
      </c>
      <c r="K113" s="101">
        <f>หนองบัวลำภู!Z30</f>
        <v>539309.14</v>
      </c>
      <c r="L113" s="102">
        <f>หนองบัวลำภู!AA30</f>
        <v>124937.73999999999</v>
      </c>
      <c r="M113" s="102">
        <f>หนองบัวลำภู!AB30</f>
        <v>131530.4</v>
      </c>
      <c r="N113" s="98"/>
      <c r="O113" s="98"/>
      <c r="P113" s="98"/>
      <c r="Q113" s="90">
        <f t="shared" si="2"/>
        <v>-6592.6600000000035</v>
      </c>
      <c r="R113" s="91">
        <f t="shared" si="3"/>
        <v>43.684524475524469</v>
      </c>
    </row>
    <row r="114" spans="1:18" x14ac:dyDescent="0.7">
      <c r="A114" s="97">
        <v>9</v>
      </c>
      <c r="B114" s="98" t="s">
        <v>61</v>
      </c>
      <c r="C114" s="98" t="s">
        <v>283</v>
      </c>
      <c r="D114" s="98" t="s">
        <v>82</v>
      </c>
      <c r="E114" s="98" t="s">
        <v>1</v>
      </c>
      <c r="F114" s="98" t="s">
        <v>178</v>
      </c>
      <c r="G114" s="98" t="s">
        <v>627</v>
      </c>
      <c r="H114" s="99">
        <v>6859</v>
      </c>
      <c r="I114" s="97">
        <v>5</v>
      </c>
      <c r="J114" s="100">
        <f>หนองบัวลำภู!F31</f>
        <v>478774.74</v>
      </c>
      <c r="K114" s="101">
        <f>หนองบัวลำภู!Z31</f>
        <v>525777.12</v>
      </c>
      <c r="L114" s="102">
        <f>หนองบัวลำภู!AA31</f>
        <v>51013.48</v>
      </c>
      <c r="M114" s="102">
        <f>หนองบัวลำภู!AB31</f>
        <v>70104.28</v>
      </c>
      <c r="N114" s="98"/>
      <c r="O114" s="98"/>
      <c r="P114" s="98"/>
      <c r="Q114" s="90">
        <f t="shared" si="2"/>
        <v>-19090.799999999996</v>
      </c>
      <c r="R114" s="91">
        <f t="shared" si="3"/>
        <v>7.4374515235457066</v>
      </c>
    </row>
    <row r="115" spans="1:18" x14ac:dyDescent="0.7">
      <c r="A115" s="97">
        <v>10</v>
      </c>
      <c r="B115" s="98" t="s">
        <v>61</v>
      </c>
      <c r="C115" s="98" t="s">
        <v>283</v>
      </c>
      <c r="D115" s="98" t="s">
        <v>82</v>
      </c>
      <c r="E115" s="98" t="s">
        <v>1</v>
      </c>
      <c r="F115" s="98" t="s">
        <v>178</v>
      </c>
      <c r="G115" s="98" t="s">
        <v>628</v>
      </c>
      <c r="H115" s="99">
        <v>2919</v>
      </c>
      <c r="I115" s="97">
        <v>2</v>
      </c>
      <c r="J115" s="100">
        <f>หนองบัวลำภู!F32</f>
        <v>264570.53000000003</v>
      </c>
      <c r="K115" s="101">
        <f>หนองบัวลำภู!Z32</f>
        <v>312173.34000000003</v>
      </c>
      <c r="L115" s="102">
        <f>หนองบัวลำภู!AA32</f>
        <v>170802.31</v>
      </c>
      <c r="M115" s="102">
        <f>หนองบัวลำภู!AB32</f>
        <v>167253.37000000002</v>
      </c>
      <c r="N115" s="98"/>
      <c r="O115" s="98"/>
      <c r="P115" s="98"/>
      <c r="Q115" s="90">
        <f t="shared" si="2"/>
        <v>3548.9399999999732</v>
      </c>
      <c r="R115" s="91">
        <f t="shared" si="3"/>
        <v>58.513980815347722</v>
      </c>
    </row>
    <row r="116" spans="1:18" x14ac:dyDescent="0.7">
      <c r="A116" s="97">
        <v>11</v>
      </c>
      <c r="B116" s="98" t="s">
        <v>61</v>
      </c>
      <c r="C116" s="98" t="s">
        <v>283</v>
      </c>
      <c r="D116" s="98" t="s">
        <v>82</v>
      </c>
      <c r="E116" s="98" t="s">
        <v>1</v>
      </c>
      <c r="F116" s="98" t="s">
        <v>178</v>
      </c>
      <c r="G116" s="98" t="s">
        <v>629</v>
      </c>
      <c r="H116" s="99">
        <v>5877</v>
      </c>
      <c r="I116" s="97">
        <v>4</v>
      </c>
      <c r="J116" s="100">
        <f>หนองบัวลำภู!F33</f>
        <v>117031.06</v>
      </c>
      <c r="K116" s="101">
        <f>หนองบัวลำภู!Z33</f>
        <v>237568.65999999997</v>
      </c>
      <c r="L116" s="102">
        <f>หนองบัวลำภู!AA33</f>
        <v>273226.98</v>
      </c>
      <c r="M116" s="102">
        <f>หนองบัวลำภู!AB33</f>
        <v>262567.74</v>
      </c>
      <c r="N116" s="98"/>
      <c r="O116" s="98"/>
      <c r="P116" s="98"/>
      <c r="Q116" s="90">
        <f t="shared" si="2"/>
        <v>10659.239999999991</v>
      </c>
      <c r="R116" s="91">
        <f t="shared" si="3"/>
        <v>46.49089331291475</v>
      </c>
    </row>
    <row r="117" spans="1:18" x14ac:dyDescent="0.7">
      <c r="A117" s="97">
        <v>12</v>
      </c>
      <c r="B117" s="98" t="s">
        <v>61</v>
      </c>
      <c r="C117" s="98" t="s">
        <v>283</v>
      </c>
      <c r="D117" s="98" t="s">
        <v>82</v>
      </c>
      <c r="E117" s="98" t="s">
        <v>1</v>
      </c>
      <c r="F117" s="98" t="s">
        <v>178</v>
      </c>
      <c r="G117" s="98" t="s">
        <v>630</v>
      </c>
      <c r="H117" s="99">
        <v>5647</v>
      </c>
      <c r="I117" s="97">
        <v>4</v>
      </c>
      <c r="J117" s="100">
        <f>หนองบัวลำภู!F34</f>
        <v>548331.52000000002</v>
      </c>
      <c r="K117" s="101">
        <f>หนองบัวลำภู!Z34</f>
        <v>625876.02</v>
      </c>
      <c r="L117" s="102">
        <f>หนองบัวลำภู!AA34</f>
        <v>361729.78</v>
      </c>
      <c r="M117" s="102">
        <f>หนองบัวลำภู!AB34</f>
        <v>236598.03</v>
      </c>
      <c r="N117" s="98"/>
      <c r="O117" s="98"/>
      <c r="P117" s="98"/>
      <c r="Q117" s="90">
        <f t="shared" si="2"/>
        <v>125131.75000000003</v>
      </c>
      <c r="R117" s="91">
        <f t="shared" si="3"/>
        <v>64.056982468567384</v>
      </c>
    </row>
    <row r="118" spans="1:18" x14ac:dyDescent="0.7">
      <c r="A118" s="97">
        <v>13</v>
      </c>
      <c r="B118" s="98" t="s">
        <v>61</v>
      </c>
      <c r="C118" s="98" t="s">
        <v>283</v>
      </c>
      <c r="D118" s="98" t="s">
        <v>82</v>
      </c>
      <c r="E118" s="98" t="s">
        <v>1</v>
      </c>
      <c r="F118" s="98" t="s">
        <v>178</v>
      </c>
      <c r="G118" s="98" t="s">
        <v>631</v>
      </c>
      <c r="H118" s="99">
        <v>4300</v>
      </c>
      <c r="I118" s="97">
        <v>3</v>
      </c>
      <c r="J118" s="100">
        <f>หนองบัวลำภู!F35</f>
        <v>397552.02</v>
      </c>
      <c r="K118" s="101">
        <f>หนองบัวลำภู!Z35</f>
        <v>555804.51</v>
      </c>
      <c r="L118" s="102">
        <f>หนองบัวลำภู!AA35</f>
        <v>176226.35</v>
      </c>
      <c r="M118" s="102">
        <f>หนองบัวลำภู!AB35</f>
        <v>213704.9</v>
      </c>
      <c r="N118" s="98"/>
      <c r="O118" s="98"/>
      <c r="P118" s="98"/>
      <c r="Q118" s="90">
        <f t="shared" si="2"/>
        <v>-37478.549999999988</v>
      </c>
      <c r="R118" s="91">
        <f t="shared" si="3"/>
        <v>40.982872093023261</v>
      </c>
    </row>
    <row r="119" spans="1:18" s="109" customFormat="1" x14ac:dyDescent="0.7">
      <c r="A119" s="103">
        <v>2</v>
      </c>
      <c r="B119" s="104" t="s">
        <v>61</v>
      </c>
      <c r="C119" s="104"/>
      <c r="D119" s="104"/>
      <c r="E119" s="104" t="s">
        <v>75</v>
      </c>
      <c r="F119" s="104"/>
      <c r="G119" s="104" t="s">
        <v>285</v>
      </c>
      <c r="H119" s="110">
        <f>SUM(H106:H118)</f>
        <v>59249</v>
      </c>
      <c r="I119" s="103"/>
      <c r="J119" s="106">
        <f>SUM(J106:J118)</f>
        <v>5613160.209999999</v>
      </c>
      <c r="K119" s="106">
        <f>SUM(K106:K118)</f>
        <v>6768336.8499999996</v>
      </c>
      <c r="L119" s="106">
        <f>SUM(L106:L118)</f>
        <v>3326128.22</v>
      </c>
      <c r="M119" s="106">
        <f>SUM(M106:M118)</f>
        <v>2674903.83</v>
      </c>
      <c r="N119" s="104">
        <v>12</v>
      </c>
      <c r="O119" s="104">
        <v>12</v>
      </c>
      <c r="P119" s="104">
        <f>N119-O119</f>
        <v>0</v>
      </c>
      <c r="Q119" s="107">
        <f t="shared" si="2"/>
        <v>651224.39000000013</v>
      </c>
      <c r="R119" s="108">
        <f>L119/H119</f>
        <v>56.138132626711005</v>
      </c>
    </row>
    <row r="120" spans="1:18" x14ac:dyDescent="0.7">
      <c r="A120" s="97">
        <v>1</v>
      </c>
      <c r="B120" s="98" t="s">
        <v>61</v>
      </c>
      <c r="C120" s="98" t="s">
        <v>286</v>
      </c>
      <c r="D120" s="98" t="s">
        <v>89</v>
      </c>
      <c r="E120" s="98" t="s">
        <v>2</v>
      </c>
      <c r="F120" s="98" t="s">
        <v>208</v>
      </c>
      <c r="G120" s="98" t="s">
        <v>287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x14ac:dyDescent="0.7">
      <c r="A121" s="97">
        <v>2</v>
      </c>
      <c r="B121" s="98" t="s">
        <v>61</v>
      </c>
      <c r="C121" s="98" t="s">
        <v>286</v>
      </c>
      <c r="D121" s="98" t="s">
        <v>89</v>
      </c>
      <c r="E121" s="98" t="s">
        <v>2</v>
      </c>
      <c r="F121" s="98" t="s">
        <v>178</v>
      </c>
      <c r="G121" s="98" t="s">
        <v>632</v>
      </c>
      <c r="H121" s="99">
        <v>1926</v>
      </c>
      <c r="I121" s="97">
        <v>2</v>
      </c>
      <c r="J121" s="100">
        <f>หนองบัวลำภู!F36</f>
        <v>316009.3</v>
      </c>
      <c r="K121" s="101">
        <f>หนองบัวลำภู!Z36</f>
        <v>357336.85</v>
      </c>
      <c r="L121" s="102">
        <f>หนองบัวลำภู!AA36</f>
        <v>21708.6</v>
      </c>
      <c r="M121" s="102">
        <f>หนองบัวลำภู!AB36</f>
        <v>32710.080000000002</v>
      </c>
      <c r="N121" s="98"/>
      <c r="O121" s="98"/>
      <c r="P121" s="98"/>
      <c r="Q121" s="90">
        <f t="shared" si="2"/>
        <v>-11001.480000000003</v>
      </c>
      <c r="R121" s="91">
        <f t="shared" si="3"/>
        <v>11.271339563862927</v>
      </c>
    </row>
    <row r="122" spans="1:18" x14ac:dyDescent="0.7">
      <c r="A122" s="97">
        <v>3</v>
      </c>
      <c r="B122" s="98" t="s">
        <v>61</v>
      </c>
      <c r="C122" s="98" t="s">
        <v>286</v>
      </c>
      <c r="D122" s="98" t="s">
        <v>89</v>
      </c>
      <c r="E122" s="98" t="s">
        <v>2</v>
      </c>
      <c r="F122" s="98" t="s">
        <v>178</v>
      </c>
      <c r="G122" s="98" t="s">
        <v>633</v>
      </c>
      <c r="H122" s="99">
        <v>4146</v>
      </c>
      <c r="I122" s="97">
        <v>3</v>
      </c>
      <c r="J122" s="100">
        <f>หนองบัวลำภู!F37</f>
        <v>495262.09</v>
      </c>
      <c r="K122" s="101">
        <f>หนองบัวลำภู!Z37</f>
        <v>587377.08000000007</v>
      </c>
      <c r="L122" s="102">
        <f>หนองบัวลำภู!AA37</f>
        <v>54040.1</v>
      </c>
      <c r="M122" s="102">
        <f>หนองบัวลำภู!AB37</f>
        <v>67490.040000000008</v>
      </c>
      <c r="N122" s="98"/>
      <c r="O122" s="98"/>
      <c r="P122" s="98"/>
      <c r="Q122" s="90">
        <f t="shared" si="2"/>
        <v>-13449.94000000001</v>
      </c>
      <c r="R122" s="91">
        <f t="shared" si="3"/>
        <v>13.034273999035214</v>
      </c>
    </row>
    <row r="123" spans="1:18" x14ac:dyDescent="0.7">
      <c r="A123" s="97">
        <v>4</v>
      </c>
      <c r="B123" s="98" t="s">
        <v>61</v>
      </c>
      <c r="C123" s="98" t="s">
        <v>286</v>
      </c>
      <c r="D123" s="98" t="s">
        <v>89</v>
      </c>
      <c r="E123" s="98" t="s">
        <v>2</v>
      </c>
      <c r="F123" s="98" t="s">
        <v>178</v>
      </c>
      <c r="G123" s="98" t="s">
        <v>634</v>
      </c>
      <c r="H123" s="99">
        <v>1218</v>
      </c>
      <c r="I123" s="97">
        <v>1</v>
      </c>
      <c r="J123" s="100">
        <f>หนองบัวลำภู!F38</f>
        <v>434405.46</v>
      </c>
      <c r="K123" s="101">
        <f>หนองบัวลำภู!Z38</f>
        <v>450504.42000000004</v>
      </c>
      <c r="L123" s="102">
        <f>หนองบัวลำภู!AA38</f>
        <v>59166.25</v>
      </c>
      <c r="M123" s="102">
        <f>หนองบัวลำภู!AB38</f>
        <v>75377.150000000009</v>
      </c>
      <c r="N123" s="98"/>
      <c r="O123" s="98"/>
      <c r="P123" s="98"/>
      <c r="Q123" s="90">
        <f t="shared" si="2"/>
        <v>-16210.900000000009</v>
      </c>
      <c r="R123" s="91">
        <f t="shared" si="3"/>
        <v>48.576559934318553</v>
      </c>
    </row>
    <row r="124" spans="1:18" x14ac:dyDescent="0.7">
      <c r="A124" s="97">
        <v>5</v>
      </c>
      <c r="B124" s="98" t="s">
        <v>61</v>
      </c>
      <c r="C124" s="98" t="s">
        <v>286</v>
      </c>
      <c r="D124" s="98" t="s">
        <v>89</v>
      </c>
      <c r="E124" s="98" t="s">
        <v>2</v>
      </c>
      <c r="F124" s="98" t="s">
        <v>178</v>
      </c>
      <c r="G124" s="98" t="s">
        <v>635</v>
      </c>
      <c r="H124" s="99">
        <v>5296</v>
      </c>
      <c r="I124" s="97">
        <v>4</v>
      </c>
      <c r="J124" s="100">
        <f>หนองบัวลำภู!F39</f>
        <v>1257543.79</v>
      </c>
      <c r="K124" s="101">
        <f>หนองบัวลำภู!Z39</f>
        <v>1343021.05</v>
      </c>
      <c r="L124" s="102">
        <f>หนองบัวลำภู!AA39</f>
        <v>274368.73</v>
      </c>
      <c r="M124" s="102">
        <f>หนองบัวลำภู!AB39</f>
        <v>52558.33</v>
      </c>
      <c r="N124" s="98"/>
      <c r="O124" s="98"/>
      <c r="P124" s="98"/>
      <c r="Q124" s="90">
        <f t="shared" si="2"/>
        <v>221810.39999999997</v>
      </c>
      <c r="R124" s="91">
        <f t="shared" si="3"/>
        <v>51.806784365558912</v>
      </c>
    </row>
    <row r="125" spans="1:18" x14ac:dyDescent="0.7">
      <c r="A125" s="97">
        <v>6</v>
      </c>
      <c r="B125" s="98" t="s">
        <v>61</v>
      </c>
      <c r="C125" s="98" t="s">
        <v>286</v>
      </c>
      <c r="D125" s="98" t="s">
        <v>89</v>
      </c>
      <c r="E125" s="98" t="s">
        <v>2</v>
      </c>
      <c r="F125" s="98" t="s">
        <v>178</v>
      </c>
      <c r="G125" s="98" t="s">
        <v>636</v>
      </c>
      <c r="H125" s="99">
        <v>3642</v>
      </c>
      <c r="I125" s="97">
        <v>3</v>
      </c>
      <c r="J125" s="100">
        <f>หนองบัวลำภู!F40</f>
        <v>951605.2</v>
      </c>
      <c r="K125" s="101">
        <f>หนองบัวลำภู!Z40</f>
        <v>1082610.83</v>
      </c>
      <c r="L125" s="102">
        <f>หนองบัวลำภู!AA40</f>
        <v>30220.37</v>
      </c>
      <c r="M125" s="102">
        <f>หนองบัวลำภู!AB40</f>
        <v>75002.84</v>
      </c>
      <c r="N125" s="98"/>
      <c r="O125" s="98"/>
      <c r="P125" s="98"/>
      <c r="Q125" s="90">
        <f t="shared" si="2"/>
        <v>-44782.47</v>
      </c>
      <c r="R125" s="91">
        <f t="shared" si="3"/>
        <v>8.297740252608456</v>
      </c>
    </row>
    <row r="126" spans="1:18" x14ac:dyDescent="0.7">
      <c r="A126" s="97">
        <v>7</v>
      </c>
      <c r="B126" s="98" t="s">
        <v>61</v>
      </c>
      <c r="C126" s="98" t="s">
        <v>286</v>
      </c>
      <c r="D126" s="98" t="s">
        <v>89</v>
      </c>
      <c r="E126" s="98" t="s">
        <v>2</v>
      </c>
      <c r="F126" s="98" t="s">
        <v>178</v>
      </c>
      <c r="G126" s="98" t="s">
        <v>637</v>
      </c>
      <c r="H126" s="99">
        <v>3621</v>
      </c>
      <c r="I126" s="97">
        <v>3</v>
      </c>
      <c r="J126" s="100">
        <f>หนองบัวลำภู!F41</f>
        <v>962473.84</v>
      </c>
      <c r="K126" s="101">
        <f>หนองบัวลำภู!Z41</f>
        <v>1070006.1300000001</v>
      </c>
      <c r="L126" s="102">
        <f>หนองบัวลำภู!AA41</f>
        <v>35514.21</v>
      </c>
      <c r="M126" s="102">
        <f>หนองบัวลำภู!AB41</f>
        <v>45659.89</v>
      </c>
      <c r="N126" s="98"/>
      <c r="O126" s="98"/>
      <c r="P126" s="98"/>
      <c r="Q126" s="90">
        <f t="shared" si="2"/>
        <v>-10145.68</v>
      </c>
      <c r="R126" s="91">
        <f t="shared" si="3"/>
        <v>9.8078458989229489</v>
      </c>
    </row>
    <row r="127" spans="1:18" x14ac:dyDescent="0.7">
      <c r="A127" s="97">
        <v>8</v>
      </c>
      <c r="B127" s="98" t="s">
        <v>61</v>
      </c>
      <c r="C127" s="98" t="s">
        <v>286</v>
      </c>
      <c r="D127" s="98" t="s">
        <v>89</v>
      </c>
      <c r="E127" s="98" t="s">
        <v>2</v>
      </c>
      <c r="F127" s="98" t="s">
        <v>178</v>
      </c>
      <c r="G127" s="98" t="s">
        <v>638</v>
      </c>
      <c r="H127" s="99">
        <v>1853</v>
      </c>
      <c r="I127" s="97">
        <v>2</v>
      </c>
      <c r="J127" s="100">
        <f>หนองบัวลำภู!F42</f>
        <v>480633.73</v>
      </c>
      <c r="K127" s="101">
        <f>หนองบัวลำภู!Z42</f>
        <v>545216.09</v>
      </c>
      <c r="L127" s="102">
        <f>หนองบัวลำภู!AA42</f>
        <v>21130.46</v>
      </c>
      <c r="M127" s="102">
        <f>หนองบัวลำภู!AB42</f>
        <v>52382.84</v>
      </c>
      <c r="N127" s="98"/>
      <c r="O127" s="98"/>
      <c r="P127" s="98"/>
      <c r="Q127" s="90">
        <f t="shared" si="2"/>
        <v>-31252.379999999997</v>
      </c>
      <c r="R127" s="91">
        <f t="shared" si="3"/>
        <v>11.403378305450619</v>
      </c>
    </row>
    <row r="128" spans="1:18" x14ac:dyDescent="0.7">
      <c r="A128" s="97">
        <v>9</v>
      </c>
      <c r="B128" s="98" t="s">
        <v>61</v>
      </c>
      <c r="C128" s="98" t="s">
        <v>286</v>
      </c>
      <c r="D128" s="98" t="s">
        <v>89</v>
      </c>
      <c r="E128" s="98" t="s">
        <v>2</v>
      </c>
      <c r="F128" s="98" t="s">
        <v>178</v>
      </c>
      <c r="G128" s="98" t="s">
        <v>639</v>
      </c>
      <c r="H128" s="99">
        <v>1606</v>
      </c>
      <c r="I128" s="97">
        <v>2</v>
      </c>
      <c r="J128" s="100">
        <f>หนองบัวลำภู!F43</f>
        <v>496843.23</v>
      </c>
      <c r="K128" s="101">
        <f>หนองบัวลำภู!Z43</f>
        <v>539505.94999999995</v>
      </c>
      <c r="L128" s="102">
        <f>หนองบัวลำภู!AA43</f>
        <v>8405.2000000000007</v>
      </c>
      <c r="M128" s="102">
        <f>หนองบัวลำภู!AB43</f>
        <v>27328.780000000002</v>
      </c>
      <c r="N128" s="98"/>
      <c r="O128" s="98"/>
      <c r="P128" s="98"/>
      <c r="Q128" s="90">
        <f t="shared" si="2"/>
        <v>-18923.580000000002</v>
      </c>
      <c r="R128" s="91">
        <f t="shared" si="3"/>
        <v>5.2336239103362399</v>
      </c>
    </row>
    <row r="129" spans="1:18" x14ac:dyDescent="0.7">
      <c r="A129" s="97">
        <v>10</v>
      </c>
      <c r="B129" s="98" t="s">
        <v>61</v>
      </c>
      <c r="C129" s="98" t="s">
        <v>286</v>
      </c>
      <c r="D129" s="98" t="s">
        <v>89</v>
      </c>
      <c r="E129" s="98" t="s">
        <v>2</v>
      </c>
      <c r="F129" s="98" t="s">
        <v>178</v>
      </c>
      <c r="G129" s="98" t="s">
        <v>640</v>
      </c>
      <c r="H129" s="99">
        <v>4293</v>
      </c>
      <c r="I129" s="97">
        <v>3</v>
      </c>
      <c r="J129" s="100">
        <f>หนองบัวลำภู!F44</f>
        <v>775944.49</v>
      </c>
      <c r="K129" s="101">
        <f>หนองบัวลำภู!Z44</f>
        <v>874160.96</v>
      </c>
      <c r="L129" s="102">
        <f>หนองบัวลำภู!AA44</f>
        <v>30316.22</v>
      </c>
      <c r="M129" s="102">
        <f>หนองบัวลำภู!AB44</f>
        <v>55999.490000000005</v>
      </c>
      <c r="N129" s="98"/>
      <c r="O129" s="98"/>
      <c r="P129" s="98"/>
      <c r="Q129" s="90">
        <f t="shared" si="2"/>
        <v>-25683.270000000004</v>
      </c>
      <c r="R129" s="91">
        <f t="shared" si="3"/>
        <v>7.0617796412764973</v>
      </c>
    </row>
    <row r="130" spans="1:18" x14ac:dyDescent="0.7">
      <c r="A130" s="97">
        <v>11</v>
      </c>
      <c r="B130" s="98" t="s">
        <v>61</v>
      </c>
      <c r="C130" s="98" t="s">
        <v>286</v>
      </c>
      <c r="D130" s="98" t="s">
        <v>89</v>
      </c>
      <c r="E130" s="98" t="s">
        <v>2</v>
      </c>
      <c r="F130" s="98" t="s">
        <v>178</v>
      </c>
      <c r="G130" s="98" t="s">
        <v>641</v>
      </c>
      <c r="H130" s="99">
        <v>2536</v>
      </c>
      <c r="I130" s="97">
        <v>2</v>
      </c>
      <c r="J130" s="100">
        <f>หนองบัวลำภู!F45</f>
        <v>421958.52</v>
      </c>
      <c r="K130" s="101">
        <f>หนองบัวลำภู!Z45</f>
        <v>464085.41000000003</v>
      </c>
      <c r="L130" s="102">
        <f>หนองบัวลำภู!AA45</f>
        <v>8395.51</v>
      </c>
      <c r="M130" s="102">
        <f>หนองบัวลำภู!AB45</f>
        <v>38369.409999999996</v>
      </c>
      <c r="N130" s="98"/>
      <c r="O130" s="98"/>
      <c r="P130" s="98"/>
      <c r="Q130" s="90">
        <f t="shared" si="2"/>
        <v>-29973.899999999994</v>
      </c>
      <c r="R130" s="91">
        <f t="shared" si="3"/>
        <v>3.3105323343848583</v>
      </c>
    </row>
    <row r="131" spans="1:18" x14ac:dyDescent="0.7">
      <c r="A131" s="97">
        <v>12</v>
      </c>
      <c r="B131" s="98" t="s">
        <v>61</v>
      </c>
      <c r="C131" s="98" t="s">
        <v>286</v>
      </c>
      <c r="D131" s="98" t="s">
        <v>89</v>
      </c>
      <c r="E131" s="98" t="s">
        <v>2</v>
      </c>
      <c r="F131" s="98" t="s">
        <v>178</v>
      </c>
      <c r="G131" s="98" t="s">
        <v>642</v>
      </c>
      <c r="H131" s="99">
        <v>3568</v>
      </c>
      <c r="I131" s="97">
        <v>3</v>
      </c>
      <c r="J131" s="100">
        <f>หนองบัวลำภู!F46</f>
        <v>286582.32</v>
      </c>
      <c r="K131" s="101">
        <f>หนองบัวลำภู!Z46</f>
        <v>361808.69</v>
      </c>
      <c r="L131" s="102">
        <f>หนองบัวลำภู!AA46</f>
        <v>37662.86</v>
      </c>
      <c r="M131" s="102">
        <f>หนองบัวลำภู!AB46</f>
        <v>65949.279999999999</v>
      </c>
      <c r="N131" s="98"/>
      <c r="O131" s="98"/>
      <c r="P131" s="98"/>
      <c r="Q131" s="90">
        <f t="shared" si="2"/>
        <v>-28286.42</v>
      </c>
      <c r="R131" s="91">
        <f t="shared" si="3"/>
        <v>10.555734304932736</v>
      </c>
    </row>
    <row r="132" spans="1:18" x14ac:dyDescent="0.7">
      <c r="A132" s="97">
        <v>13</v>
      </c>
      <c r="B132" s="98" t="s">
        <v>61</v>
      </c>
      <c r="C132" s="98" t="s">
        <v>286</v>
      </c>
      <c r="D132" s="98" t="s">
        <v>89</v>
      </c>
      <c r="E132" s="98" t="s">
        <v>2</v>
      </c>
      <c r="F132" s="98" t="s">
        <v>178</v>
      </c>
      <c r="G132" s="98" t="s">
        <v>643</v>
      </c>
      <c r="H132" s="99">
        <v>2724</v>
      </c>
      <c r="I132" s="97">
        <v>2</v>
      </c>
      <c r="J132" s="100">
        <f>หนองบัวลำภู!F47</f>
        <v>124302.18</v>
      </c>
      <c r="K132" s="101">
        <f>หนองบัวลำภู!Z47</f>
        <v>297089.24</v>
      </c>
      <c r="L132" s="102">
        <f>หนองบัวลำภู!AA47</f>
        <v>244375.63</v>
      </c>
      <c r="M132" s="102">
        <f>หนองบัวลำภู!AB47</f>
        <v>154901.16</v>
      </c>
      <c r="N132" s="98"/>
      <c r="O132" s="98"/>
      <c r="P132" s="98"/>
      <c r="Q132" s="90">
        <f t="shared" si="2"/>
        <v>89474.47</v>
      </c>
      <c r="R132" s="91">
        <f t="shared" si="3"/>
        <v>89.712052129221732</v>
      </c>
    </row>
    <row r="133" spans="1:18" x14ac:dyDescent="0.7">
      <c r="A133" s="97">
        <v>14</v>
      </c>
      <c r="B133" s="98" t="s">
        <v>61</v>
      </c>
      <c r="C133" s="98" t="s">
        <v>286</v>
      </c>
      <c r="D133" s="98" t="s">
        <v>89</v>
      </c>
      <c r="E133" s="98" t="s">
        <v>2</v>
      </c>
      <c r="F133" s="98" t="s">
        <v>178</v>
      </c>
      <c r="G133" s="98" t="s">
        <v>644</v>
      </c>
      <c r="H133" s="99">
        <v>1550</v>
      </c>
      <c r="I133" s="97">
        <v>2</v>
      </c>
      <c r="J133" s="100">
        <f>หนองบัวลำภู!F48</f>
        <v>381516.26</v>
      </c>
      <c r="K133" s="101">
        <f>หนองบัวลำภู!Z48</f>
        <v>512934.5</v>
      </c>
      <c r="L133" s="102">
        <f>หนองบัวลำภู!AA48</f>
        <v>109863.04000000001</v>
      </c>
      <c r="M133" s="102">
        <f>หนองบัวลำภู!AB48</f>
        <v>112438.95</v>
      </c>
      <c r="N133" s="98"/>
      <c r="O133" s="98"/>
      <c r="P133" s="98"/>
      <c r="Q133" s="90">
        <f t="shared" si="2"/>
        <v>-2575.9099999999889</v>
      </c>
      <c r="R133" s="91">
        <f t="shared" si="3"/>
        <v>70.879380645161291</v>
      </c>
    </row>
    <row r="134" spans="1:18" x14ac:dyDescent="0.7">
      <c r="A134" s="97">
        <v>15</v>
      </c>
      <c r="B134" s="98" t="s">
        <v>61</v>
      </c>
      <c r="C134" s="98" t="s">
        <v>286</v>
      </c>
      <c r="D134" s="98" t="s">
        <v>89</v>
      </c>
      <c r="E134" s="98" t="s">
        <v>2</v>
      </c>
      <c r="F134" s="98" t="s">
        <v>178</v>
      </c>
      <c r="G134" s="98" t="s">
        <v>645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หนองบัวลำภู!Z49</f>
        <v>633501.18000000005</v>
      </c>
      <c r="L134" s="102">
        <f>หนองบัวลำภู!AA49</f>
        <v>13023.47</v>
      </c>
      <c r="M134" s="102">
        <f>หนองบัวลำภู!AB49</f>
        <v>28034</v>
      </c>
      <c r="N134" s="98"/>
      <c r="O134" s="98"/>
      <c r="P134" s="98"/>
      <c r="Q134" s="90">
        <f t="shared" si="2"/>
        <v>-15010.53</v>
      </c>
      <c r="R134" s="91">
        <f t="shared" si="3"/>
        <v>5.5466226575809197</v>
      </c>
    </row>
    <row r="135" spans="1:18" s="109" customFormat="1" x14ac:dyDescent="0.7">
      <c r="A135" s="103">
        <v>3</v>
      </c>
      <c r="B135" s="104" t="s">
        <v>61</v>
      </c>
      <c r="C135" s="104"/>
      <c r="D135" s="104"/>
      <c r="E135" s="104" t="s">
        <v>75</v>
      </c>
      <c r="F135" s="104"/>
      <c r="G135" s="104" t="s">
        <v>288</v>
      </c>
      <c r="H135" s="110">
        <f>SUM(H120:H134)</f>
        <v>40327</v>
      </c>
      <c r="I135" s="103"/>
      <c r="J135" s="106">
        <f>SUM(J121:J134)</f>
        <v>8007411.2200000007</v>
      </c>
      <c r="K135" s="106">
        <f>SUM(K120:K134)</f>
        <v>9119158.3800000008</v>
      </c>
      <c r="L135" s="106">
        <f>SUM(L120:L134)</f>
        <v>948190.65</v>
      </c>
      <c r="M135" s="106">
        <f>SUM(M120:M134)</f>
        <v>884202.24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63988.410000000033</v>
      </c>
      <c r="R135" s="108">
        <f>L135/H135</f>
        <v>23.512551144394575</v>
      </c>
    </row>
    <row r="136" spans="1:18" x14ac:dyDescent="0.7">
      <c r="A136" s="97">
        <v>1</v>
      </c>
      <c r="B136" s="98" t="s">
        <v>61</v>
      </c>
      <c r="C136" s="98" t="s">
        <v>289</v>
      </c>
      <c r="D136" s="98" t="s">
        <v>96</v>
      </c>
      <c r="E136" s="98" t="s">
        <v>3</v>
      </c>
      <c r="F136" s="98" t="s">
        <v>208</v>
      </c>
      <c r="G136" s="98" t="s">
        <v>290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x14ac:dyDescent="0.7">
      <c r="A137" s="97">
        <v>2</v>
      </c>
      <c r="B137" s="98" t="s">
        <v>61</v>
      </c>
      <c r="C137" s="98" t="s">
        <v>289</v>
      </c>
      <c r="D137" s="98" t="s">
        <v>96</v>
      </c>
      <c r="E137" s="98" t="s">
        <v>3</v>
      </c>
      <c r="F137" s="98" t="s">
        <v>178</v>
      </c>
      <c r="G137" s="98" t="s">
        <v>646</v>
      </c>
      <c r="H137" s="99">
        <v>5674</v>
      </c>
      <c r="I137" s="97">
        <v>4</v>
      </c>
      <c r="J137" s="100">
        <f>หนองบัวลำภู!F50</f>
        <v>720262.75</v>
      </c>
      <c r="K137" s="101">
        <f>หนองบัวลำภู!Z50</f>
        <v>736704.27</v>
      </c>
      <c r="L137" s="102">
        <f>หนองบัวลำภู!AA50</f>
        <v>465650.95999999996</v>
      </c>
      <c r="M137" s="102">
        <f>หนองบัวลำภู!AB50</f>
        <v>311060.11</v>
      </c>
      <c r="N137" s="98"/>
      <c r="O137" s="98"/>
      <c r="P137" s="98"/>
      <c r="Q137" s="90">
        <f t="shared" si="5"/>
        <v>154590.84999999998</v>
      </c>
      <c r="R137" s="91">
        <f t="shared" ref="R137:R197" si="6">L137/H137</f>
        <v>82.067493831512152</v>
      </c>
    </row>
    <row r="138" spans="1:18" x14ac:dyDescent="0.7">
      <c r="A138" s="97">
        <v>3</v>
      </c>
      <c r="B138" s="98" t="s">
        <v>61</v>
      </c>
      <c r="C138" s="98" t="s">
        <v>289</v>
      </c>
      <c r="D138" s="98" t="s">
        <v>96</v>
      </c>
      <c r="E138" s="98" t="s">
        <v>3</v>
      </c>
      <c r="F138" s="98" t="s">
        <v>178</v>
      </c>
      <c r="G138" s="98" t="s">
        <v>647</v>
      </c>
      <c r="H138" s="99">
        <v>5329</v>
      </c>
      <c r="I138" s="97">
        <v>4</v>
      </c>
      <c r="J138" s="100">
        <f>หนองบัวลำภู!F51</f>
        <v>1262823.76</v>
      </c>
      <c r="K138" s="101">
        <f>หนองบัวลำภู!Z51</f>
        <v>1375361.43</v>
      </c>
      <c r="L138" s="102">
        <f>หนองบัวลำภู!AA51</f>
        <v>468651.77</v>
      </c>
      <c r="M138" s="102">
        <f>หนองบัวลำภู!AB51</f>
        <v>375743.21</v>
      </c>
      <c r="N138" s="98"/>
      <c r="O138" s="98"/>
      <c r="P138" s="98"/>
      <c r="Q138" s="90">
        <f t="shared" si="5"/>
        <v>92908.56</v>
      </c>
      <c r="R138" s="91">
        <f t="shared" si="6"/>
        <v>87.943661099643464</v>
      </c>
    </row>
    <row r="139" spans="1:18" x14ac:dyDescent="0.7">
      <c r="A139" s="97">
        <v>4</v>
      </c>
      <c r="B139" s="98" t="s">
        <v>61</v>
      </c>
      <c r="C139" s="98" t="s">
        <v>289</v>
      </c>
      <c r="D139" s="98" t="s">
        <v>96</v>
      </c>
      <c r="E139" s="98" t="s">
        <v>3</v>
      </c>
      <c r="F139" s="98" t="s">
        <v>178</v>
      </c>
      <c r="G139" s="98" t="s">
        <v>648</v>
      </c>
      <c r="H139" s="99">
        <v>3741</v>
      </c>
      <c r="I139" s="97">
        <v>3</v>
      </c>
      <c r="J139" s="100">
        <f>หนองบัวลำภู!F52</f>
        <v>676514.45</v>
      </c>
      <c r="K139" s="101">
        <f>หนองบัวลำภู!Z52</f>
        <v>731293.32000000007</v>
      </c>
      <c r="L139" s="102">
        <f>หนองบัวลำภู!AA52</f>
        <v>203318.27</v>
      </c>
      <c r="M139" s="102">
        <f>หนองบัวลำภู!AB52</f>
        <v>153774.45000000001</v>
      </c>
      <c r="N139" s="98"/>
      <c r="O139" s="98"/>
      <c r="P139" s="98"/>
      <c r="Q139" s="90">
        <f t="shared" si="5"/>
        <v>49543.819999999978</v>
      </c>
      <c r="R139" s="91">
        <f t="shared" si="6"/>
        <v>54.348642074311677</v>
      </c>
    </row>
    <row r="140" spans="1:18" x14ac:dyDescent="0.7">
      <c r="A140" s="97">
        <v>5</v>
      </c>
      <c r="B140" s="98" t="s">
        <v>61</v>
      </c>
      <c r="C140" s="98" t="s">
        <v>289</v>
      </c>
      <c r="D140" s="98" t="s">
        <v>96</v>
      </c>
      <c r="E140" s="98" t="s">
        <v>3</v>
      </c>
      <c r="F140" s="98" t="s">
        <v>178</v>
      </c>
      <c r="G140" s="98" t="s">
        <v>649</v>
      </c>
      <c r="H140" s="99">
        <v>10085</v>
      </c>
      <c r="I140" s="97">
        <v>5</v>
      </c>
      <c r="J140" s="100">
        <f>หนองบัวลำภู!F53</f>
        <v>1030604.43</v>
      </c>
      <c r="K140" s="101">
        <f>หนองบัวลำภู!Z53</f>
        <v>1176395.53</v>
      </c>
      <c r="L140" s="102">
        <f>หนองบัวลำภู!AA53</f>
        <v>540912.39</v>
      </c>
      <c r="M140" s="102">
        <f>หนองบัวลำภู!AB53</f>
        <v>337916.04000000004</v>
      </c>
      <c r="N140" s="98"/>
      <c r="O140" s="98"/>
      <c r="P140" s="98"/>
      <c r="Q140" s="90">
        <f t="shared" si="5"/>
        <v>202996.34999999998</v>
      </c>
      <c r="R140" s="91">
        <f t="shared" si="6"/>
        <v>53.63533862171542</v>
      </c>
    </row>
    <row r="141" spans="1:18" x14ac:dyDescent="0.7">
      <c r="A141" s="97">
        <v>6</v>
      </c>
      <c r="B141" s="98" t="s">
        <v>61</v>
      </c>
      <c r="C141" s="98" t="s">
        <v>289</v>
      </c>
      <c r="D141" s="98" t="s">
        <v>96</v>
      </c>
      <c r="E141" s="98" t="s">
        <v>3</v>
      </c>
      <c r="F141" s="98" t="s">
        <v>178</v>
      </c>
      <c r="G141" s="98" t="s">
        <v>650</v>
      </c>
      <c r="H141" s="99">
        <v>1758</v>
      </c>
      <c r="I141" s="97">
        <v>2</v>
      </c>
      <c r="J141" s="100">
        <f>หนองบัวลำภู!F54</f>
        <v>713232.66</v>
      </c>
      <c r="K141" s="101">
        <f>หนองบัวลำภู!Z54</f>
        <v>726735.08000000007</v>
      </c>
      <c r="L141" s="102">
        <f>หนองบัวลำภู!AA54</f>
        <v>244933.41999999998</v>
      </c>
      <c r="M141" s="102">
        <f>หนองบัวลำภู!AB54</f>
        <v>189038.25</v>
      </c>
      <c r="N141" s="98"/>
      <c r="O141" s="98"/>
      <c r="P141" s="98"/>
      <c r="Q141" s="90">
        <f t="shared" si="5"/>
        <v>55895.169999999984</v>
      </c>
      <c r="R141" s="91">
        <f t="shared" si="6"/>
        <v>139.32503981797495</v>
      </c>
    </row>
    <row r="142" spans="1:18" x14ac:dyDescent="0.7">
      <c r="A142" s="97">
        <v>7</v>
      </c>
      <c r="B142" s="98" t="s">
        <v>61</v>
      </c>
      <c r="C142" s="98" t="s">
        <v>289</v>
      </c>
      <c r="D142" s="98" t="s">
        <v>96</v>
      </c>
      <c r="E142" s="98" t="s">
        <v>3</v>
      </c>
      <c r="F142" s="98" t="s">
        <v>178</v>
      </c>
      <c r="G142" s="98" t="s">
        <v>651</v>
      </c>
      <c r="H142" s="99">
        <v>3359</v>
      </c>
      <c r="I142" s="97">
        <v>3</v>
      </c>
      <c r="J142" s="100">
        <f>หนองบัวลำภู!F55</f>
        <v>420983.99</v>
      </c>
      <c r="K142" s="101">
        <f>หนองบัวลำภู!Z55</f>
        <v>453013.35</v>
      </c>
      <c r="L142" s="102">
        <f>หนองบัวลำภู!AA55</f>
        <v>413675.86</v>
      </c>
      <c r="M142" s="102">
        <f>หนองบัวลำภู!AB55</f>
        <v>306233.31</v>
      </c>
      <c r="N142" s="98"/>
      <c r="O142" s="98"/>
      <c r="P142" s="98"/>
      <c r="Q142" s="90">
        <f t="shared" si="5"/>
        <v>107442.54999999999</v>
      </c>
      <c r="R142" s="91">
        <f t="shared" si="6"/>
        <v>123.1544685918428</v>
      </c>
    </row>
    <row r="143" spans="1:18" x14ac:dyDescent="0.7">
      <c r="A143" s="97">
        <v>8</v>
      </c>
      <c r="B143" s="98" t="s">
        <v>61</v>
      </c>
      <c r="C143" s="98" t="s">
        <v>289</v>
      </c>
      <c r="D143" s="98" t="s">
        <v>96</v>
      </c>
      <c r="E143" s="98" t="s">
        <v>3</v>
      </c>
      <c r="F143" s="98" t="s">
        <v>178</v>
      </c>
      <c r="G143" s="98" t="s">
        <v>1416</v>
      </c>
      <c r="H143" s="99">
        <v>5691</v>
      </c>
      <c r="I143" s="97">
        <v>4</v>
      </c>
      <c r="J143" s="100">
        <f>หนองบัวลำภู!F56</f>
        <v>1134845.6299999999</v>
      </c>
      <c r="K143" s="101">
        <f>หนองบัวลำภู!Z56</f>
        <v>1184851.98</v>
      </c>
      <c r="L143" s="102">
        <f>หนองบัวลำภู!AA56</f>
        <v>920401.61</v>
      </c>
      <c r="M143" s="102">
        <f>หนองบัวลำภู!AB56</f>
        <v>242229.37</v>
      </c>
      <c r="N143" s="98"/>
      <c r="O143" s="98"/>
      <c r="P143" s="98"/>
      <c r="Q143" s="90">
        <f t="shared" si="5"/>
        <v>678172.24</v>
      </c>
      <c r="R143" s="91">
        <f t="shared" si="6"/>
        <v>161.72932876471623</v>
      </c>
    </row>
    <row r="144" spans="1:18" x14ac:dyDescent="0.7">
      <c r="A144" s="97">
        <v>9</v>
      </c>
      <c r="B144" s="98" t="s">
        <v>61</v>
      </c>
      <c r="C144" s="98" t="s">
        <v>289</v>
      </c>
      <c r="D144" s="98" t="s">
        <v>96</v>
      </c>
      <c r="E144" s="98" t="s">
        <v>3</v>
      </c>
      <c r="F144" s="98" t="s">
        <v>178</v>
      </c>
      <c r="G144" s="98" t="s">
        <v>653</v>
      </c>
      <c r="H144" s="99">
        <v>2989</v>
      </c>
      <c r="I144" s="97">
        <v>2</v>
      </c>
      <c r="J144" s="100">
        <f>หนองบัวลำภู!F57</f>
        <v>391267.55</v>
      </c>
      <c r="K144" s="101">
        <f>หนองบัวลำภู!Z57</f>
        <v>400475.62</v>
      </c>
      <c r="L144" s="102">
        <f>หนองบัวลำภู!AA57</f>
        <v>258202.94</v>
      </c>
      <c r="M144" s="102">
        <f>หนองบัวลำภู!AB57</f>
        <v>218895.37</v>
      </c>
      <c r="N144" s="98"/>
      <c r="O144" s="98"/>
      <c r="P144" s="98"/>
      <c r="Q144" s="90">
        <f t="shared" si="5"/>
        <v>39307.570000000007</v>
      </c>
      <c r="R144" s="91">
        <f t="shared" si="6"/>
        <v>86.384389427902306</v>
      </c>
    </row>
    <row r="145" spans="1:18" x14ac:dyDescent="0.7">
      <c r="A145" s="97">
        <v>10</v>
      </c>
      <c r="B145" s="98" t="s">
        <v>61</v>
      </c>
      <c r="C145" s="98" t="s">
        <v>289</v>
      </c>
      <c r="D145" s="98" t="s">
        <v>96</v>
      </c>
      <c r="E145" s="98" t="s">
        <v>3</v>
      </c>
      <c r="F145" s="98" t="s">
        <v>178</v>
      </c>
      <c r="G145" s="98" t="s">
        <v>654</v>
      </c>
      <c r="H145" s="99">
        <v>5028</v>
      </c>
      <c r="I145" s="97">
        <v>4</v>
      </c>
      <c r="J145" s="100">
        <f>หนองบัวลำภู!F58</f>
        <v>191166.05</v>
      </c>
      <c r="K145" s="101">
        <f>หนองบัวลำภู!Z58</f>
        <v>269013.05</v>
      </c>
      <c r="L145" s="102">
        <f>หนองบัวลำภู!AA58</f>
        <v>398595.13</v>
      </c>
      <c r="M145" s="102">
        <f>หนองบัวลำภู!AB58</f>
        <v>530827.28999999992</v>
      </c>
      <c r="N145" s="98"/>
      <c r="O145" s="98"/>
      <c r="P145" s="98"/>
      <c r="Q145" s="90">
        <f t="shared" si="5"/>
        <v>-132232.15999999992</v>
      </c>
      <c r="R145" s="91">
        <f t="shared" si="6"/>
        <v>79.275085521081948</v>
      </c>
    </row>
    <row r="146" spans="1:18" x14ac:dyDescent="0.7">
      <c r="A146" s="97">
        <v>11</v>
      </c>
      <c r="B146" s="98" t="s">
        <v>61</v>
      </c>
      <c r="C146" s="98" t="s">
        <v>289</v>
      </c>
      <c r="D146" s="98" t="s">
        <v>96</v>
      </c>
      <c r="E146" s="98" t="s">
        <v>3</v>
      </c>
      <c r="F146" s="98" t="s">
        <v>178</v>
      </c>
      <c r="G146" s="98" t="s">
        <v>655</v>
      </c>
      <c r="H146" s="99">
        <v>3475</v>
      </c>
      <c r="I146" s="97">
        <v>3</v>
      </c>
      <c r="J146" s="100">
        <f>หนองบัวลำภู!F59</f>
        <v>550737.36</v>
      </c>
      <c r="K146" s="101">
        <f>หนองบัวลำภู!Z59</f>
        <v>684815.42999999993</v>
      </c>
      <c r="L146" s="102">
        <f>หนองบัวลำภู!AA59</f>
        <v>277690.59999999998</v>
      </c>
      <c r="M146" s="102">
        <f>หนองบัวลำภู!AB59</f>
        <v>225151.24</v>
      </c>
      <c r="N146" s="98"/>
      <c r="O146" s="98"/>
      <c r="P146" s="98"/>
      <c r="Q146" s="90">
        <f t="shared" si="5"/>
        <v>52539.359999999986</v>
      </c>
      <c r="R146" s="91">
        <f t="shared" si="6"/>
        <v>79.910964028776974</v>
      </c>
    </row>
    <row r="147" spans="1:18" x14ac:dyDescent="0.7">
      <c r="A147" s="97">
        <v>12</v>
      </c>
      <c r="B147" s="98" t="s">
        <v>61</v>
      </c>
      <c r="C147" s="98" t="s">
        <v>289</v>
      </c>
      <c r="D147" s="98" t="s">
        <v>96</v>
      </c>
      <c r="E147" s="98" t="s">
        <v>3</v>
      </c>
      <c r="F147" s="98" t="s">
        <v>178</v>
      </c>
      <c r="G147" s="98" t="s">
        <v>656</v>
      </c>
      <c r="H147" s="99">
        <v>2888</v>
      </c>
      <c r="I147" s="97">
        <v>2</v>
      </c>
      <c r="J147" s="100">
        <f>หนองบัวลำภู!F60</f>
        <v>204096.79</v>
      </c>
      <c r="K147" s="101">
        <f>หนองบัวลำภู!Z60</f>
        <v>210106.79</v>
      </c>
      <c r="L147" s="102">
        <f>หนองบัวลำภู!AA60</f>
        <v>210366.07</v>
      </c>
      <c r="M147" s="102">
        <f>หนองบัวลำภู!AB60</f>
        <v>156228.07</v>
      </c>
      <c r="N147" s="98"/>
      <c r="O147" s="98"/>
      <c r="P147" s="98"/>
      <c r="Q147" s="90">
        <f t="shared" si="5"/>
        <v>54138</v>
      </c>
      <c r="R147" s="91">
        <f t="shared" si="6"/>
        <v>72.841436980609416</v>
      </c>
    </row>
    <row r="148" spans="1:18" x14ac:dyDescent="0.7">
      <c r="A148" s="97">
        <v>13</v>
      </c>
      <c r="B148" s="98" t="s">
        <v>61</v>
      </c>
      <c r="C148" s="98" t="s">
        <v>289</v>
      </c>
      <c r="D148" s="98" t="s">
        <v>96</v>
      </c>
      <c r="E148" s="98" t="s">
        <v>3</v>
      </c>
      <c r="F148" s="98" t="s">
        <v>178</v>
      </c>
      <c r="G148" s="98" t="s">
        <v>657</v>
      </c>
      <c r="H148" s="99">
        <v>1354</v>
      </c>
      <c r="I148" s="97">
        <v>1</v>
      </c>
      <c r="J148" s="100">
        <f>หนองบัวลำภู!F61</f>
        <v>406901.52</v>
      </c>
      <c r="K148" s="101">
        <f>หนองบัวลำภู!Z61</f>
        <v>496429.25</v>
      </c>
      <c r="L148" s="102">
        <f>หนองบัวลำภู!AA61</f>
        <v>188203.19</v>
      </c>
      <c r="M148" s="102">
        <f>หนองบัวลำภู!AB61</f>
        <v>153027.4</v>
      </c>
      <c r="N148" s="98"/>
      <c r="O148" s="98"/>
      <c r="P148" s="98"/>
      <c r="Q148" s="90">
        <f t="shared" si="5"/>
        <v>35175.790000000008</v>
      </c>
      <c r="R148" s="91">
        <f t="shared" si="6"/>
        <v>138.9979246676514</v>
      </c>
    </row>
    <row r="149" spans="1:18" x14ac:dyDescent="0.7">
      <c r="A149" s="97">
        <v>14</v>
      </c>
      <c r="B149" s="98" t="s">
        <v>61</v>
      </c>
      <c r="C149" s="98" t="s">
        <v>289</v>
      </c>
      <c r="D149" s="98" t="s">
        <v>96</v>
      </c>
      <c r="E149" s="98" t="s">
        <v>3</v>
      </c>
      <c r="F149" s="98" t="s">
        <v>178</v>
      </c>
      <c r="G149" s="98" t="s">
        <v>658</v>
      </c>
      <c r="H149" s="99">
        <v>3500</v>
      </c>
      <c r="I149" s="97">
        <v>3</v>
      </c>
      <c r="J149" s="100">
        <f>หนองบัวลำภู!F62</f>
        <v>656197.71</v>
      </c>
      <c r="K149" s="101">
        <f>หนองบัวลำภู!Z62</f>
        <v>723906.6</v>
      </c>
      <c r="L149" s="102">
        <f>หนองบัวลำภู!AA62</f>
        <v>313664.7</v>
      </c>
      <c r="M149" s="102">
        <f>หนองบัวลำภู!AB62</f>
        <v>222055.72999999998</v>
      </c>
      <c r="N149" s="98"/>
      <c r="O149" s="98"/>
      <c r="P149" s="98"/>
      <c r="Q149" s="90">
        <f t="shared" si="5"/>
        <v>91608.97000000003</v>
      </c>
      <c r="R149" s="91">
        <f t="shared" si="6"/>
        <v>89.618485714285711</v>
      </c>
    </row>
    <row r="150" spans="1:18" x14ac:dyDescent="0.7">
      <c r="A150" s="97">
        <v>15</v>
      </c>
      <c r="B150" s="98" t="s">
        <v>61</v>
      </c>
      <c r="C150" s="98" t="s">
        <v>289</v>
      </c>
      <c r="D150" s="98" t="s">
        <v>96</v>
      </c>
      <c r="E150" s="98" t="s">
        <v>3</v>
      </c>
      <c r="F150" s="98" t="s">
        <v>178</v>
      </c>
      <c r="G150" s="98" t="s">
        <v>659</v>
      </c>
      <c r="H150" s="99">
        <v>6506</v>
      </c>
      <c r="I150" s="97">
        <v>5</v>
      </c>
      <c r="J150" s="100">
        <f>หนองบัวลำภู!F63</f>
        <v>1079562.6399999999</v>
      </c>
      <c r="K150" s="101">
        <f>หนองบัวลำภู!Z63</f>
        <v>1157507.0799999998</v>
      </c>
      <c r="L150" s="102">
        <f>หนองบัวลำภู!AA63</f>
        <v>458670.32999999996</v>
      </c>
      <c r="M150" s="102">
        <f>หนองบัวลำภู!AB63</f>
        <v>330306.42000000004</v>
      </c>
      <c r="N150" s="98"/>
      <c r="O150" s="98"/>
      <c r="P150" s="98"/>
      <c r="Q150" s="90">
        <f t="shared" si="5"/>
        <v>128363.90999999992</v>
      </c>
      <c r="R150" s="91">
        <f t="shared" si="6"/>
        <v>70.499589609591141</v>
      </c>
    </row>
    <row r="151" spans="1:18" x14ac:dyDescent="0.7">
      <c r="A151" s="97">
        <v>16</v>
      </c>
      <c r="B151" s="98" t="s">
        <v>61</v>
      </c>
      <c r="C151" s="98" t="s">
        <v>289</v>
      </c>
      <c r="D151" s="98" t="s">
        <v>96</v>
      </c>
      <c r="E151" s="98" t="s">
        <v>3</v>
      </c>
      <c r="F151" s="98" t="s">
        <v>178</v>
      </c>
      <c r="G151" s="98" t="s">
        <v>660</v>
      </c>
      <c r="H151" s="99">
        <v>4556</v>
      </c>
      <c r="I151" s="97">
        <v>4</v>
      </c>
      <c r="J151" s="100">
        <f>หนองบัวลำภู!F64</f>
        <v>1089989.57</v>
      </c>
      <c r="K151" s="101">
        <f>หนองบัวลำภู!Z64</f>
        <v>1222089.99</v>
      </c>
      <c r="L151" s="102">
        <f>หนองบัวลำภู!AA64</f>
        <v>337628.28</v>
      </c>
      <c r="M151" s="102">
        <f>หนองบัวลำภู!AB64</f>
        <v>226292.4</v>
      </c>
      <c r="N151" s="98"/>
      <c r="O151" s="98"/>
      <c r="P151" s="98"/>
      <c r="Q151" s="90">
        <f t="shared" si="5"/>
        <v>111335.88000000003</v>
      </c>
      <c r="R151" s="91">
        <f t="shared" si="6"/>
        <v>74.106294995610185</v>
      </c>
    </row>
    <row r="152" spans="1:18" x14ac:dyDescent="0.7">
      <c r="A152" s="97">
        <v>17</v>
      </c>
      <c r="B152" s="98" t="s">
        <v>61</v>
      </c>
      <c r="C152" s="98" t="s">
        <v>289</v>
      </c>
      <c r="D152" s="98" t="s">
        <v>96</v>
      </c>
      <c r="E152" s="98" t="s">
        <v>3</v>
      </c>
      <c r="F152" s="98" t="s">
        <v>178</v>
      </c>
      <c r="G152" s="98" t="s">
        <v>661</v>
      </c>
      <c r="H152" s="99">
        <v>3413</v>
      </c>
      <c r="I152" s="97">
        <v>3</v>
      </c>
      <c r="J152" s="100">
        <f>หนองบัวลำภู!F65</f>
        <v>684395.99</v>
      </c>
      <c r="K152" s="101">
        <f>หนองบัวลำภู!Z65</f>
        <v>735708.87</v>
      </c>
      <c r="L152" s="102">
        <f>หนองบัวลำภู!AA65</f>
        <v>326352.55</v>
      </c>
      <c r="M152" s="102">
        <f>หนองบัวลำภู!AB65</f>
        <v>242683.15000000002</v>
      </c>
      <c r="N152" s="98"/>
      <c r="O152" s="98"/>
      <c r="P152" s="98"/>
      <c r="Q152" s="90">
        <f t="shared" si="5"/>
        <v>83669.399999999965</v>
      </c>
      <c r="R152" s="91">
        <f t="shared" si="6"/>
        <v>95.620436566070907</v>
      </c>
    </row>
    <row r="153" spans="1:18" x14ac:dyDescent="0.7">
      <c r="A153" s="97">
        <v>18</v>
      </c>
      <c r="B153" s="98" t="s">
        <v>61</v>
      </c>
      <c r="C153" s="98" t="s">
        <v>289</v>
      </c>
      <c r="D153" s="98" t="s">
        <v>96</v>
      </c>
      <c r="E153" s="98" t="s">
        <v>3</v>
      </c>
      <c r="F153" s="98" t="s">
        <v>178</v>
      </c>
      <c r="G153" s="98" t="s">
        <v>662</v>
      </c>
      <c r="H153" s="99">
        <v>3744</v>
      </c>
      <c r="I153" s="97">
        <v>3</v>
      </c>
      <c r="J153" s="100">
        <f>หนองบัวลำภู!F66</f>
        <v>937480.85</v>
      </c>
      <c r="K153" s="101">
        <f>หนองบัวลำภู!Z66</f>
        <v>965727.44</v>
      </c>
      <c r="L153" s="102">
        <f>หนองบัวลำภู!AA66</f>
        <v>277312.45</v>
      </c>
      <c r="M153" s="102">
        <f>หนองบัวลำภู!AB66</f>
        <v>171622.31999999998</v>
      </c>
      <c r="N153" s="98"/>
      <c r="O153" s="98"/>
      <c r="P153" s="98"/>
      <c r="Q153" s="90">
        <f t="shared" si="5"/>
        <v>105690.13000000003</v>
      </c>
      <c r="R153" s="91">
        <f t="shared" si="6"/>
        <v>74.068496260683759</v>
      </c>
    </row>
    <row r="154" spans="1:18" s="109" customFormat="1" x14ac:dyDescent="0.7">
      <c r="A154" s="103">
        <v>4</v>
      </c>
      <c r="B154" s="104" t="s">
        <v>61</v>
      </c>
      <c r="C154" s="104"/>
      <c r="D154" s="104"/>
      <c r="E154" s="104" t="s">
        <v>75</v>
      </c>
      <c r="F154" s="104"/>
      <c r="G154" s="104" t="s">
        <v>291</v>
      </c>
      <c r="H154" s="110">
        <f>SUM(H136:H153)</f>
        <v>73090</v>
      </c>
      <c r="I154" s="103"/>
      <c r="J154" s="106">
        <f>SUM(J136:J153)</f>
        <v>12151063.699999999</v>
      </c>
      <c r="K154" s="106">
        <f>SUM(K136:K153)</f>
        <v>13250135.08</v>
      </c>
      <c r="L154" s="106">
        <f>SUM(L136:L153)</f>
        <v>6304230.5200000005</v>
      </c>
      <c r="M154" s="106">
        <f>SUM(M136:M153)</f>
        <v>4393084.1300000008</v>
      </c>
      <c r="N154" s="104">
        <v>17</v>
      </c>
      <c r="O154" s="104">
        <v>17</v>
      </c>
      <c r="P154" s="104">
        <f>N154-O154</f>
        <v>0</v>
      </c>
      <c r="Q154" s="107">
        <f t="shared" si="5"/>
        <v>1911146.3899999997</v>
      </c>
      <c r="R154" s="108">
        <f>L154/H154</f>
        <v>86.252982897797239</v>
      </c>
    </row>
    <row r="155" spans="1:18" x14ac:dyDescent="0.7">
      <c r="A155" s="97">
        <v>1</v>
      </c>
      <c r="B155" s="98" t="s">
        <v>61</v>
      </c>
      <c r="C155" s="98" t="s">
        <v>292</v>
      </c>
      <c r="D155" s="98" t="s">
        <v>103</v>
      </c>
      <c r="E155" s="98" t="s">
        <v>4</v>
      </c>
      <c r="F155" s="98" t="s">
        <v>208</v>
      </c>
      <c r="G155" s="98" t="s">
        <v>293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x14ac:dyDescent="0.7">
      <c r="A156" s="97">
        <v>2</v>
      </c>
      <c r="B156" s="98" t="s">
        <v>61</v>
      </c>
      <c r="C156" s="98" t="s">
        <v>292</v>
      </c>
      <c r="D156" s="98" t="s">
        <v>103</v>
      </c>
      <c r="E156" s="98" t="s">
        <v>4</v>
      </c>
      <c r="F156" s="98" t="s">
        <v>178</v>
      </c>
      <c r="G156" s="98" t="s">
        <v>663</v>
      </c>
      <c r="H156" s="99">
        <v>3395</v>
      </c>
      <c r="I156" s="97">
        <v>3</v>
      </c>
      <c r="J156" s="100">
        <f>หนองบัวลำภู!F67</f>
        <v>829333.34</v>
      </c>
      <c r="K156" s="101">
        <f>หนองบัวลำภู!Z67</f>
        <v>895285.26</v>
      </c>
      <c r="L156" s="102">
        <f>หนองบัวลำภู!AA67</f>
        <v>262694.51</v>
      </c>
      <c r="M156" s="102">
        <f>หนองบัวลำภู!AB67</f>
        <v>244053.26</v>
      </c>
      <c r="N156" s="98"/>
      <c r="O156" s="98"/>
      <c r="P156" s="98"/>
      <c r="Q156" s="90">
        <f t="shared" si="5"/>
        <v>18641.25</v>
      </c>
      <c r="R156" s="91">
        <f t="shared" si="6"/>
        <v>77.376880706921952</v>
      </c>
    </row>
    <row r="157" spans="1:18" x14ac:dyDescent="0.7">
      <c r="A157" s="97">
        <v>3</v>
      </c>
      <c r="B157" s="98" t="s">
        <v>61</v>
      </c>
      <c r="C157" s="98" t="s">
        <v>292</v>
      </c>
      <c r="D157" s="98" t="s">
        <v>103</v>
      </c>
      <c r="E157" s="98" t="s">
        <v>4</v>
      </c>
      <c r="F157" s="98" t="s">
        <v>178</v>
      </c>
      <c r="G157" s="98" t="s">
        <v>664</v>
      </c>
      <c r="H157" s="99">
        <v>3310</v>
      </c>
      <c r="I157" s="97">
        <v>3</v>
      </c>
      <c r="J157" s="100">
        <f>หนองบัวลำภู!F68</f>
        <v>348242.23</v>
      </c>
      <c r="K157" s="100">
        <f>หนองบัวลำภู!Z68</f>
        <v>385216.20999999996</v>
      </c>
      <c r="L157" s="102">
        <f>หนองบัวลำภู!AA68</f>
        <v>114143.4</v>
      </c>
      <c r="M157" s="102">
        <f>หนองบัวลำภู!AB68</f>
        <v>121917.34000000001</v>
      </c>
      <c r="N157" s="98"/>
      <c r="O157" s="98"/>
      <c r="P157" s="98"/>
      <c r="Q157" s="90">
        <f t="shared" si="5"/>
        <v>-7773.9400000000169</v>
      </c>
      <c r="R157" s="91">
        <f t="shared" si="6"/>
        <v>34.484410876132927</v>
      </c>
    </row>
    <row r="158" spans="1:18" x14ac:dyDescent="0.7">
      <c r="A158" s="97">
        <v>4</v>
      </c>
      <c r="B158" s="98" t="s">
        <v>61</v>
      </c>
      <c r="C158" s="98" t="s">
        <v>292</v>
      </c>
      <c r="D158" s="98" t="s">
        <v>103</v>
      </c>
      <c r="E158" s="98" t="s">
        <v>4</v>
      </c>
      <c r="F158" s="98" t="s">
        <v>178</v>
      </c>
      <c r="G158" s="98" t="s">
        <v>665</v>
      </c>
      <c r="H158" s="99">
        <v>9421</v>
      </c>
      <c r="I158" s="97">
        <v>5</v>
      </c>
      <c r="J158" s="100">
        <f>หนองบัวลำภู!F69</f>
        <v>829333.34</v>
      </c>
      <c r="K158" s="101">
        <f>หนองบัวลำภู!Z69</f>
        <v>895285.26</v>
      </c>
      <c r="L158" s="102">
        <f>หนองบัวลำภู!AA69</f>
        <v>262694.51</v>
      </c>
      <c r="M158" s="102">
        <f>หนองบัวลำภู!AB69</f>
        <v>244053.26</v>
      </c>
      <c r="N158" s="98"/>
      <c r="O158" s="98"/>
      <c r="P158" s="98"/>
      <c r="Q158" s="90">
        <f t="shared" si="5"/>
        <v>18641.25</v>
      </c>
      <c r="R158" s="91">
        <f t="shared" si="6"/>
        <v>27.883930580617768</v>
      </c>
    </row>
    <row r="159" spans="1:18" x14ac:dyDescent="0.7">
      <c r="A159" s="97">
        <v>5</v>
      </c>
      <c r="B159" s="98" t="s">
        <v>61</v>
      </c>
      <c r="C159" s="98" t="s">
        <v>292</v>
      </c>
      <c r="D159" s="98" t="s">
        <v>103</v>
      </c>
      <c r="E159" s="98" t="s">
        <v>4</v>
      </c>
      <c r="F159" s="98" t="s">
        <v>178</v>
      </c>
      <c r="G159" s="98" t="s">
        <v>666</v>
      </c>
      <c r="H159" s="99">
        <v>2850</v>
      </c>
      <c r="I159" s="97">
        <v>2</v>
      </c>
      <c r="J159" s="100">
        <f>หนองบัวลำภู!F70</f>
        <v>568096.71</v>
      </c>
      <c r="K159" s="100">
        <f>หนองบัวลำภู!Z70</f>
        <v>649640.35</v>
      </c>
      <c r="L159" s="102">
        <f>หนองบัวลำภู!AA70</f>
        <v>124554.6</v>
      </c>
      <c r="M159" s="102">
        <f>หนองบัวลำภู!AB70</f>
        <v>139954.78999999998</v>
      </c>
      <c r="N159" s="98"/>
      <c r="O159" s="98"/>
      <c r="P159" s="98"/>
      <c r="Q159" s="90">
        <f t="shared" si="5"/>
        <v>-15400.189999999973</v>
      </c>
      <c r="R159" s="91">
        <f t="shared" si="6"/>
        <v>43.70336842105263</v>
      </c>
    </row>
    <row r="160" spans="1:18" x14ac:dyDescent="0.7">
      <c r="A160" s="97">
        <v>6</v>
      </c>
      <c r="B160" s="98" t="s">
        <v>61</v>
      </c>
      <c r="C160" s="98" t="s">
        <v>292</v>
      </c>
      <c r="D160" s="98" t="s">
        <v>103</v>
      </c>
      <c r="E160" s="98" t="s">
        <v>4</v>
      </c>
      <c r="F160" s="98" t="s">
        <v>178</v>
      </c>
      <c r="G160" s="98" t="s">
        <v>667</v>
      </c>
      <c r="H160" s="99">
        <v>3674</v>
      </c>
      <c r="I160" s="97">
        <v>3</v>
      </c>
      <c r="J160" s="100">
        <f>หนองบัวลำภู!F71</f>
        <v>581740.78</v>
      </c>
      <c r="K160" s="101">
        <f>หนองบัวลำภู!Z71</f>
        <v>622406.20000000007</v>
      </c>
      <c r="L160" s="102">
        <f>หนองบัวลำภู!AA71</f>
        <v>262110.11</v>
      </c>
      <c r="M160" s="102">
        <f>หนองบัวลำภู!AB71</f>
        <v>288647.21000000002</v>
      </c>
      <c r="N160" s="98"/>
      <c r="O160" s="98"/>
      <c r="P160" s="98"/>
      <c r="Q160" s="90">
        <f t="shared" si="5"/>
        <v>-26537.100000000035</v>
      </c>
      <c r="R160" s="91">
        <f t="shared" si="6"/>
        <v>71.341891671203044</v>
      </c>
    </row>
    <row r="161" spans="1:18" x14ac:dyDescent="0.7">
      <c r="A161" s="97">
        <v>7</v>
      </c>
      <c r="B161" s="98" t="s">
        <v>61</v>
      </c>
      <c r="C161" s="98" t="s">
        <v>292</v>
      </c>
      <c r="D161" s="98" t="s">
        <v>103</v>
      </c>
      <c r="E161" s="98" t="s">
        <v>4</v>
      </c>
      <c r="F161" s="98" t="s">
        <v>178</v>
      </c>
      <c r="G161" s="98" t="s">
        <v>668</v>
      </c>
      <c r="H161" s="99">
        <v>3134</v>
      </c>
      <c r="I161" s="97">
        <v>3</v>
      </c>
      <c r="J161" s="100">
        <f>หนองบัวลำภู!F72</f>
        <v>568096.71</v>
      </c>
      <c r="K161" s="101">
        <f>หนองบัวลำภู!Z72</f>
        <v>649640.35</v>
      </c>
      <c r="L161" s="102">
        <f>หนองบัวลำภู!AA72</f>
        <v>124554.6</v>
      </c>
      <c r="M161" s="102">
        <f>หนองบัวลำภู!AB72</f>
        <v>139954.78999999998</v>
      </c>
      <c r="N161" s="98"/>
      <c r="O161" s="98"/>
      <c r="P161" s="98"/>
      <c r="Q161" s="90">
        <f t="shared" si="5"/>
        <v>-15400.189999999973</v>
      </c>
      <c r="R161" s="91">
        <f t="shared" si="6"/>
        <v>39.743012125079773</v>
      </c>
    </row>
    <row r="162" spans="1:18" x14ac:dyDescent="0.7">
      <c r="A162" s="97">
        <v>8</v>
      </c>
      <c r="B162" s="98" t="s">
        <v>61</v>
      </c>
      <c r="C162" s="98" t="s">
        <v>292</v>
      </c>
      <c r="D162" s="98" t="s">
        <v>103</v>
      </c>
      <c r="E162" s="98" t="s">
        <v>4</v>
      </c>
      <c r="F162" s="98" t="s">
        <v>178</v>
      </c>
      <c r="G162" s="98" t="s">
        <v>669</v>
      </c>
      <c r="H162" s="99">
        <v>3983</v>
      </c>
      <c r="I162" s="97">
        <v>3</v>
      </c>
      <c r="J162" s="100">
        <f>หนองบัวลำภู!F73</f>
        <v>568096.71</v>
      </c>
      <c r="K162" s="100">
        <f>หนองบัวลำภู!Z73</f>
        <v>649640.35</v>
      </c>
      <c r="L162" s="102">
        <f>หนองบัวลำภู!AA73</f>
        <v>124554.6</v>
      </c>
      <c r="M162" s="102">
        <f>หนองบัวลำภู!AB73</f>
        <v>139954.78999999998</v>
      </c>
      <c r="N162" s="98"/>
      <c r="O162" s="98"/>
      <c r="P162" s="98"/>
      <c r="Q162" s="90">
        <f t="shared" si="5"/>
        <v>-15400.189999999973</v>
      </c>
      <c r="R162" s="91">
        <f t="shared" si="6"/>
        <v>31.271554104946024</v>
      </c>
    </row>
    <row r="163" spans="1:18" x14ac:dyDescent="0.7">
      <c r="A163" s="97">
        <v>9</v>
      </c>
      <c r="B163" s="98" t="s">
        <v>61</v>
      </c>
      <c r="C163" s="98" t="s">
        <v>292</v>
      </c>
      <c r="D163" s="98" t="s">
        <v>103</v>
      </c>
      <c r="E163" s="98" t="s">
        <v>4</v>
      </c>
      <c r="F163" s="98" t="s">
        <v>178</v>
      </c>
      <c r="G163" s="98" t="s">
        <v>670</v>
      </c>
      <c r="H163" s="99">
        <v>4514</v>
      </c>
      <c r="I163" s="97">
        <v>4</v>
      </c>
      <c r="J163" s="100">
        <f>หนองบัวลำภู!F74</f>
        <v>578444.53</v>
      </c>
      <c r="K163" s="100">
        <f>หนองบัวลำภู!Z74</f>
        <v>646001.19999999995</v>
      </c>
      <c r="L163" s="102">
        <f>หนองบัวลำภู!AA74</f>
        <v>182444.14</v>
      </c>
      <c r="M163" s="102">
        <f>หนองบัวลำภู!AB74</f>
        <v>187638.92</v>
      </c>
      <c r="N163" s="98"/>
      <c r="O163" s="98"/>
      <c r="P163" s="98"/>
      <c r="Q163" s="90">
        <f t="shared" si="5"/>
        <v>-5194.7799999999988</v>
      </c>
      <c r="R163" s="91">
        <f t="shared" si="6"/>
        <v>40.417399202481171</v>
      </c>
    </row>
    <row r="164" spans="1:18" x14ac:dyDescent="0.7">
      <c r="A164" s="97">
        <v>10</v>
      </c>
      <c r="B164" s="98" t="s">
        <v>61</v>
      </c>
      <c r="C164" s="98" t="s">
        <v>292</v>
      </c>
      <c r="D164" s="98" t="s">
        <v>103</v>
      </c>
      <c r="E164" s="98" t="s">
        <v>4</v>
      </c>
      <c r="F164" s="98" t="s">
        <v>178</v>
      </c>
      <c r="G164" s="98" t="s">
        <v>671</v>
      </c>
      <c r="H164" s="99">
        <v>2730</v>
      </c>
      <c r="I164" s="97">
        <v>2</v>
      </c>
      <c r="J164" s="100">
        <f>หนองบัวลำภู!F75</f>
        <v>289480.74</v>
      </c>
      <c r="K164" s="100">
        <f>หนองบัวลำภู!Z75</f>
        <v>359069.95999999996</v>
      </c>
      <c r="L164" s="102">
        <f>หนองบัวลำภู!AA75</f>
        <v>158949.29999999999</v>
      </c>
      <c r="M164" s="102">
        <f>หนองบัวลำภู!AB75</f>
        <v>163077.11000000002</v>
      </c>
      <c r="N164" s="98"/>
      <c r="O164" s="98"/>
      <c r="P164" s="98"/>
      <c r="Q164" s="90">
        <f t="shared" si="5"/>
        <v>-4127.8100000000268</v>
      </c>
      <c r="R164" s="91">
        <f t="shared" si="6"/>
        <v>58.223186813186807</v>
      </c>
    </row>
    <row r="165" spans="1:18" x14ac:dyDescent="0.7">
      <c r="A165" s="97">
        <v>11</v>
      </c>
      <c r="B165" s="98" t="s">
        <v>61</v>
      </c>
      <c r="C165" s="98" t="s">
        <v>292</v>
      </c>
      <c r="D165" s="98" t="s">
        <v>103</v>
      </c>
      <c r="E165" s="98" t="s">
        <v>4</v>
      </c>
      <c r="F165" s="98" t="s">
        <v>178</v>
      </c>
      <c r="G165" s="98" t="s">
        <v>672</v>
      </c>
      <c r="H165" s="99">
        <v>2300</v>
      </c>
      <c r="I165" s="97">
        <v>2</v>
      </c>
      <c r="J165" s="100">
        <f>หนองบัวลำภู!F76</f>
        <v>61296.99</v>
      </c>
      <c r="K165" s="101">
        <f>หนองบัวลำภู!Z76</f>
        <v>87331.35</v>
      </c>
      <c r="L165" s="102">
        <f>หนองบัวลำภู!AA76</f>
        <v>168564.13</v>
      </c>
      <c r="M165" s="102">
        <f>หนองบัวลำภู!AB76</f>
        <v>175445.91999999998</v>
      </c>
      <c r="N165" s="98"/>
      <c r="O165" s="98"/>
      <c r="P165" s="98"/>
      <c r="Q165" s="90">
        <f t="shared" si="5"/>
        <v>-6881.789999999979</v>
      </c>
      <c r="R165" s="91">
        <f t="shared" si="6"/>
        <v>73.288752173913039</v>
      </c>
    </row>
    <row r="166" spans="1:18" x14ac:dyDescent="0.7">
      <c r="A166" s="97">
        <v>12</v>
      </c>
      <c r="B166" s="98" t="s">
        <v>61</v>
      </c>
      <c r="C166" s="98" t="s">
        <v>292</v>
      </c>
      <c r="D166" s="98" t="s">
        <v>103</v>
      </c>
      <c r="E166" s="98" t="s">
        <v>4</v>
      </c>
      <c r="F166" s="98" t="s">
        <v>178</v>
      </c>
      <c r="G166" s="98" t="s">
        <v>673</v>
      </c>
      <c r="H166" s="99">
        <v>4344</v>
      </c>
      <c r="I166" s="97">
        <v>3</v>
      </c>
      <c r="J166" s="100">
        <f>หนองบัวลำภู!F77</f>
        <v>579094.32999999996</v>
      </c>
      <c r="K166" s="101">
        <f>หนองบัวลำภู!Z77</f>
        <v>633088.19999999995</v>
      </c>
      <c r="L166" s="102">
        <f>หนองบัวลำภู!AA77</f>
        <v>226139.23</v>
      </c>
      <c r="M166" s="102">
        <f>หนองบัวลำภู!AB77</f>
        <v>216738.54</v>
      </c>
      <c r="N166" s="98"/>
      <c r="O166" s="98"/>
      <c r="P166" s="98"/>
      <c r="Q166" s="90">
        <f t="shared" si="5"/>
        <v>9400.6900000000023</v>
      </c>
      <c r="R166" s="91">
        <f t="shared" si="6"/>
        <v>52.057833793738489</v>
      </c>
    </row>
    <row r="167" spans="1:18" x14ac:dyDescent="0.7">
      <c r="A167" s="97">
        <v>13</v>
      </c>
      <c r="B167" s="98" t="s">
        <v>61</v>
      </c>
      <c r="C167" s="98" t="s">
        <v>292</v>
      </c>
      <c r="D167" s="98" t="s">
        <v>103</v>
      </c>
      <c r="E167" s="98" t="s">
        <v>4</v>
      </c>
      <c r="F167" s="98" t="s">
        <v>178</v>
      </c>
      <c r="G167" s="98" t="s">
        <v>674</v>
      </c>
      <c r="H167" s="99">
        <v>1502</v>
      </c>
      <c r="I167" s="97">
        <v>1</v>
      </c>
      <c r="J167" s="100">
        <f>หนองบัวลำภู!F78</f>
        <v>568096.71</v>
      </c>
      <c r="K167" s="100">
        <f>หนองบัวลำภู!Z78</f>
        <v>649640.35</v>
      </c>
      <c r="L167" s="102">
        <f>หนองบัวลำภู!AA78</f>
        <v>124554.6</v>
      </c>
      <c r="M167" s="102">
        <f>หนองบัวลำภู!AB78</f>
        <v>139954.78999999998</v>
      </c>
      <c r="N167" s="98"/>
      <c r="O167" s="98"/>
      <c r="P167" s="98"/>
      <c r="Q167" s="90">
        <f t="shared" si="5"/>
        <v>-15400.189999999973</v>
      </c>
      <c r="R167" s="91">
        <f t="shared" si="6"/>
        <v>82.925832223701732</v>
      </c>
    </row>
    <row r="168" spans="1:18" x14ac:dyDescent="0.7">
      <c r="A168" s="97">
        <v>14</v>
      </c>
      <c r="B168" s="98" t="s">
        <v>61</v>
      </c>
      <c r="C168" s="98" t="s">
        <v>292</v>
      </c>
      <c r="D168" s="98" t="s">
        <v>103</v>
      </c>
      <c r="E168" s="98" t="s">
        <v>4</v>
      </c>
      <c r="F168" s="98" t="s">
        <v>178</v>
      </c>
      <c r="G168" s="98" t="s">
        <v>675</v>
      </c>
      <c r="H168" s="99">
        <v>2803</v>
      </c>
      <c r="I168" s="97">
        <v>2</v>
      </c>
      <c r="J168" s="100">
        <f>หนองบัวลำภู!F79</f>
        <v>365866.74</v>
      </c>
      <c r="K168" s="101">
        <f>หนองบัวลำภู!Z79</f>
        <v>426630.23</v>
      </c>
      <c r="L168" s="102">
        <f>หนองบัวลำภู!AA79</f>
        <v>194295.23</v>
      </c>
      <c r="M168" s="102">
        <f>หนองบัวลำภู!AB79</f>
        <v>206560.85</v>
      </c>
      <c r="N168" s="98"/>
      <c r="O168" s="98"/>
      <c r="P168" s="98"/>
      <c r="Q168" s="90">
        <f t="shared" si="5"/>
        <v>-12265.619999999995</v>
      </c>
      <c r="R168" s="91">
        <f t="shared" si="6"/>
        <v>69.316885479843023</v>
      </c>
    </row>
    <row r="169" spans="1:18" s="109" customFormat="1" x14ac:dyDescent="0.7">
      <c r="A169" s="103">
        <v>5</v>
      </c>
      <c r="B169" s="104" t="s">
        <v>61</v>
      </c>
      <c r="C169" s="104"/>
      <c r="D169" s="104"/>
      <c r="E169" s="104" t="s">
        <v>75</v>
      </c>
      <c r="F169" s="104"/>
      <c r="G169" s="104" t="s">
        <v>294</v>
      </c>
      <c r="H169" s="110">
        <f>SUM(H155:H168)</f>
        <v>47960</v>
      </c>
      <c r="I169" s="103"/>
      <c r="J169" s="106">
        <f>SUM(J155:J168)</f>
        <v>6735219.8600000003</v>
      </c>
      <c r="K169" s="106">
        <f>SUM(K155:K168)</f>
        <v>7548875.2699999996</v>
      </c>
      <c r="L169" s="106">
        <f>SUM(L155:L168)</f>
        <v>2330252.9600000004</v>
      </c>
      <c r="M169" s="106">
        <f>SUM(M155:M168)</f>
        <v>2407951.5700000003</v>
      </c>
      <c r="N169" s="104">
        <v>13</v>
      </c>
      <c r="O169" s="104">
        <v>13</v>
      </c>
      <c r="P169" s="104">
        <f>N169-O169</f>
        <v>0</v>
      </c>
      <c r="Q169" s="107">
        <f t="shared" si="5"/>
        <v>-77698.60999999987</v>
      </c>
      <c r="R169" s="108">
        <f>L169/H169</f>
        <v>48.587426188490419</v>
      </c>
    </row>
    <row r="170" spans="1:18" x14ac:dyDescent="0.7">
      <c r="A170" s="97">
        <v>1</v>
      </c>
      <c r="B170" s="98" t="s">
        <v>61</v>
      </c>
      <c r="C170" s="98" t="s">
        <v>295</v>
      </c>
      <c r="D170" s="98" t="s">
        <v>110</v>
      </c>
      <c r="E170" s="98" t="s">
        <v>5</v>
      </c>
      <c r="F170" s="98" t="s">
        <v>208</v>
      </c>
      <c r="G170" s="98" t="s">
        <v>296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x14ac:dyDescent="0.7">
      <c r="A171" s="97">
        <v>2</v>
      </c>
      <c r="B171" s="98" t="s">
        <v>61</v>
      </c>
      <c r="C171" s="98" t="s">
        <v>295</v>
      </c>
      <c r="D171" s="98" t="s">
        <v>110</v>
      </c>
      <c r="E171" s="98" t="s">
        <v>5</v>
      </c>
      <c r="F171" s="98" t="s">
        <v>178</v>
      </c>
      <c r="G171" s="98" t="s">
        <v>676</v>
      </c>
      <c r="H171" s="99">
        <v>4273</v>
      </c>
      <c r="I171" s="97">
        <v>3</v>
      </c>
      <c r="J171" s="100">
        <f>หนองบัวลำภู!F80</f>
        <v>683313</v>
      </c>
      <c r="K171" s="101">
        <f>หนองบัวลำภู!Z80</f>
        <v>711373.26</v>
      </c>
      <c r="L171" s="102">
        <f>หนองบัวลำภู!AA80</f>
        <v>189773.53</v>
      </c>
      <c r="M171" s="102">
        <f>หนองบัวลำภู!AB80</f>
        <v>240927.14</v>
      </c>
      <c r="N171" s="98"/>
      <c r="O171" s="98"/>
      <c r="P171" s="98"/>
      <c r="Q171" s="90">
        <f t="shared" si="5"/>
        <v>-51153.610000000015</v>
      </c>
      <c r="R171" s="91">
        <f t="shared" si="6"/>
        <v>44.41224666510648</v>
      </c>
    </row>
    <row r="172" spans="1:18" x14ac:dyDescent="0.7">
      <c r="A172" s="97">
        <v>3</v>
      </c>
      <c r="B172" s="98" t="s">
        <v>61</v>
      </c>
      <c r="C172" s="98" t="s">
        <v>295</v>
      </c>
      <c r="D172" s="98" t="s">
        <v>110</v>
      </c>
      <c r="E172" s="98" t="s">
        <v>5</v>
      </c>
      <c r="F172" s="98" t="s">
        <v>178</v>
      </c>
      <c r="G172" s="98" t="s">
        <v>677</v>
      </c>
      <c r="H172" s="99">
        <v>1852</v>
      </c>
      <c r="I172" s="97">
        <v>2</v>
      </c>
      <c r="J172" s="100">
        <f>หนองบัวลำภู!F81</f>
        <v>430705.72</v>
      </c>
      <c r="K172" s="101">
        <f>หนองบัวลำภู!Z81</f>
        <v>470869.72</v>
      </c>
      <c r="L172" s="102">
        <f>หนองบัวลำภู!AA81</f>
        <v>122601.57</v>
      </c>
      <c r="M172" s="102">
        <f>หนองบัวลำภู!AB81</f>
        <v>165002.76</v>
      </c>
      <c r="N172" s="98"/>
      <c r="O172" s="98"/>
      <c r="P172" s="98"/>
      <c r="Q172" s="90">
        <f t="shared" si="5"/>
        <v>-42401.19</v>
      </c>
      <c r="R172" s="91">
        <f t="shared" si="6"/>
        <v>66.199551835853129</v>
      </c>
    </row>
    <row r="173" spans="1:18" x14ac:dyDescent="0.7">
      <c r="A173" s="97">
        <v>4</v>
      </c>
      <c r="B173" s="98" t="s">
        <v>61</v>
      </c>
      <c r="C173" s="98" t="s">
        <v>295</v>
      </c>
      <c r="D173" s="98" t="s">
        <v>110</v>
      </c>
      <c r="E173" s="98" t="s">
        <v>5</v>
      </c>
      <c r="F173" s="98" t="s">
        <v>178</v>
      </c>
      <c r="G173" s="98" t="s">
        <v>678</v>
      </c>
      <c r="H173" s="99">
        <v>4269</v>
      </c>
      <c r="I173" s="97">
        <v>3</v>
      </c>
      <c r="J173" s="100">
        <f>หนองบัวลำภู!F82</f>
        <v>983575.59</v>
      </c>
      <c r="K173" s="101">
        <f>หนองบัวลำภู!Z82</f>
        <v>1047693.4299999999</v>
      </c>
      <c r="L173" s="102">
        <f>หนองบัวลำภู!AA82</f>
        <v>86564.42</v>
      </c>
      <c r="M173" s="102">
        <f>หนองบัวลำภู!AB82</f>
        <v>124155.69</v>
      </c>
      <c r="N173" s="98"/>
      <c r="O173" s="98"/>
      <c r="P173" s="98"/>
      <c r="Q173" s="90">
        <f t="shared" si="5"/>
        <v>-37591.270000000004</v>
      </c>
      <c r="R173" s="91">
        <f t="shared" si="6"/>
        <v>20.277446708831107</v>
      </c>
    </row>
    <row r="174" spans="1:18" x14ac:dyDescent="0.7">
      <c r="A174" s="97">
        <v>5</v>
      </c>
      <c r="B174" s="98" t="s">
        <v>61</v>
      </c>
      <c r="C174" s="98" t="s">
        <v>295</v>
      </c>
      <c r="D174" s="98" t="s">
        <v>110</v>
      </c>
      <c r="E174" s="98" t="s">
        <v>5</v>
      </c>
      <c r="F174" s="98" t="s">
        <v>178</v>
      </c>
      <c r="G174" s="98" t="s">
        <v>679</v>
      </c>
      <c r="H174" s="99">
        <v>4484</v>
      </c>
      <c r="I174" s="97">
        <v>3</v>
      </c>
      <c r="J174" s="100">
        <f>หนองบัวลำภู!F83</f>
        <v>984437.14</v>
      </c>
      <c r="K174" s="101">
        <f>หนองบัวลำภู!Z83</f>
        <v>1024898.3700000001</v>
      </c>
      <c r="L174" s="102">
        <f>หนองบัวลำภู!AA83</f>
        <v>170043.96</v>
      </c>
      <c r="M174" s="102">
        <f>หนองบัวลำภู!AB83</f>
        <v>235123.94</v>
      </c>
      <c r="N174" s="98"/>
      <c r="O174" s="98"/>
      <c r="P174" s="98"/>
      <c r="Q174" s="90">
        <f t="shared" si="5"/>
        <v>-65079.98000000001</v>
      </c>
      <c r="R174" s="91">
        <f t="shared" si="6"/>
        <v>37.92238180196253</v>
      </c>
    </row>
    <row r="175" spans="1:18" x14ac:dyDescent="0.7">
      <c r="A175" s="97">
        <v>6</v>
      </c>
      <c r="B175" s="98" t="s">
        <v>61</v>
      </c>
      <c r="C175" s="98" t="s">
        <v>295</v>
      </c>
      <c r="D175" s="98" t="s">
        <v>110</v>
      </c>
      <c r="E175" s="98" t="s">
        <v>5</v>
      </c>
      <c r="F175" s="98" t="s">
        <v>178</v>
      </c>
      <c r="G175" s="98" t="s">
        <v>680</v>
      </c>
      <c r="H175" s="99">
        <v>2010</v>
      </c>
      <c r="I175" s="97">
        <v>2</v>
      </c>
      <c r="J175" s="100">
        <f>หนองบัวลำภู!F84</f>
        <v>194095.96</v>
      </c>
      <c r="K175" s="101">
        <f>หนองบัวลำภู!Z84</f>
        <v>223323.05</v>
      </c>
      <c r="L175" s="102">
        <f>หนองบัวลำภู!AA84</f>
        <v>127197.11</v>
      </c>
      <c r="M175" s="102">
        <f>หนองบัวลำภู!AB84</f>
        <v>160678.16</v>
      </c>
      <c r="N175" s="98"/>
      <c r="O175" s="98"/>
      <c r="P175" s="98"/>
      <c r="Q175" s="90">
        <f t="shared" si="5"/>
        <v>-33481.050000000003</v>
      </c>
      <c r="R175" s="91">
        <f t="shared" si="6"/>
        <v>63.282144278606964</v>
      </c>
    </row>
    <row r="176" spans="1:18" x14ac:dyDescent="0.7">
      <c r="A176" s="97">
        <v>7</v>
      </c>
      <c r="B176" s="98" t="s">
        <v>61</v>
      </c>
      <c r="C176" s="98" t="s">
        <v>295</v>
      </c>
      <c r="D176" s="98" t="s">
        <v>110</v>
      </c>
      <c r="E176" s="98" t="s">
        <v>5</v>
      </c>
      <c r="F176" s="98" t="s">
        <v>178</v>
      </c>
      <c r="G176" s="98" t="s">
        <v>681</v>
      </c>
      <c r="H176" s="99">
        <v>5203</v>
      </c>
      <c r="I176" s="97">
        <v>4</v>
      </c>
      <c r="J176" s="100">
        <f>หนองบัวลำภู!F85</f>
        <v>543778.54</v>
      </c>
      <c r="K176" s="101">
        <f>หนองบัวลำภู!Z85</f>
        <v>631155.1100000001</v>
      </c>
      <c r="L176" s="102">
        <f>หนองบัวลำภู!AA85</f>
        <v>148995.87</v>
      </c>
      <c r="M176" s="102">
        <f>หนองบัวลำภู!AB85</f>
        <v>209793.30000000002</v>
      </c>
      <c r="N176" s="98"/>
      <c r="O176" s="98"/>
      <c r="P176" s="98"/>
      <c r="Q176" s="90">
        <f t="shared" si="5"/>
        <v>-60797.430000000022</v>
      </c>
      <c r="R176" s="91">
        <f t="shared" si="6"/>
        <v>28.636530847587927</v>
      </c>
    </row>
    <row r="177" spans="1:18" x14ac:dyDescent="0.7">
      <c r="A177" s="97">
        <v>8</v>
      </c>
      <c r="B177" s="98" t="s">
        <v>61</v>
      </c>
      <c r="C177" s="98" t="s">
        <v>295</v>
      </c>
      <c r="D177" s="98" t="s">
        <v>110</v>
      </c>
      <c r="E177" s="98" t="s">
        <v>5</v>
      </c>
      <c r="F177" s="98" t="s">
        <v>178</v>
      </c>
      <c r="G177" s="98" t="s">
        <v>682</v>
      </c>
      <c r="H177" s="99">
        <v>3490</v>
      </c>
      <c r="I177" s="97">
        <v>3</v>
      </c>
      <c r="J177" s="100">
        <f>หนองบัวลำภู!F86</f>
        <v>1007622</v>
      </c>
      <c r="K177" s="101">
        <f>หนองบัวลำภู!Z86</f>
        <v>1070919.8800000001</v>
      </c>
      <c r="L177" s="102">
        <f>หนองบัวลำภู!AA86</f>
        <v>132487.16999999998</v>
      </c>
      <c r="M177" s="102">
        <f>หนองบัวลำภู!AB86</f>
        <v>166458.43000000002</v>
      </c>
      <c r="N177" s="98"/>
      <c r="O177" s="98"/>
      <c r="P177" s="98"/>
      <c r="Q177" s="90">
        <f t="shared" si="5"/>
        <v>-33971.260000000038</v>
      </c>
      <c r="R177" s="91">
        <f t="shared" si="6"/>
        <v>37.961939828080226</v>
      </c>
    </row>
    <row r="178" spans="1:18" s="109" customFormat="1" x14ac:dyDescent="0.7">
      <c r="A178" s="103">
        <v>6</v>
      </c>
      <c r="B178" s="104" t="s">
        <v>61</v>
      </c>
      <c r="C178" s="104"/>
      <c r="D178" s="104"/>
      <c r="E178" s="104" t="s">
        <v>75</v>
      </c>
      <c r="F178" s="104"/>
      <c r="G178" s="104" t="s">
        <v>297</v>
      </c>
      <c r="H178" s="110">
        <f>SUM(H170:H177)</f>
        <v>25581</v>
      </c>
      <c r="I178" s="103"/>
      <c r="J178" s="106">
        <f>SUM(J170:J177)</f>
        <v>4827527.95</v>
      </c>
      <c r="K178" s="106">
        <f>SUM(K170:K177)</f>
        <v>5180232.82</v>
      </c>
      <c r="L178" s="106">
        <f>SUM(L170:L177)</f>
        <v>977663.62999999989</v>
      </c>
      <c r="M178" s="106">
        <f>SUM(M170:M177)</f>
        <v>1302139.42</v>
      </c>
      <c r="N178" s="104">
        <v>7</v>
      </c>
      <c r="O178" s="104">
        <v>7</v>
      </c>
      <c r="P178" s="104">
        <v>0</v>
      </c>
      <c r="Q178" s="107">
        <f t="shared" si="5"/>
        <v>-324475.79000000004</v>
      </c>
      <c r="R178" s="108">
        <f t="shared" si="6"/>
        <v>38.218350729056716</v>
      </c>
    </row>
    <row r="179" spans="1:18" s="109" customFormat="1" ht="25.2" thickBot="1" x14ac:dyDescent="0.75">
      <c r="A179" s="118"/>
      <c r="B179" s="119" t="s">
        <v>61</v>
      </c>
      <c r="C179" s="119" t="s">
        <v>61</v>
      </c>
      <c r="D179" s="119" t="s">
        <v>61</v>
      </c>
      <c r="E179" s="119" t="s">
        <v>61</v>
      </c>
      <c r="F179" s="119"/>
      <c r="G179" s="119" t="s">
        <v>298</v>
      </c>
      <c r="H179" s="120">
        <f>H105+H119+H135+H154+H169+H178</f>
        <v>331181</v>
      </c>
      <c r="I179" s="118"/>
      <c r="J179" s="121">
        <f t="shared" ref="J179:N179" si="7">J105+J119+J135+J154+J169+J178</f>
        <v>54852539.439999998</v>
      </c>
      <c r="K179" s="122">
        <f t="shared" si="7"/>
        <v>60634002.589999996</v>
      </c>
      <c r="L179" s="121">
        <f t="shared" si="7"/>
        <v>16824899.84</v>
      </c>
      <c r="M179" s="121">
        <f t="shared" si="7"/>
        <v>15535757.830000002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1289142.0099999979</v>
      </c>
      <c r="R179" s="108">
        <f t="shared" si="6"/>
        <v>50.802732765466615</v>
      </c>
    </row>
    <row r="180" spans="1:18" s="109" customFormat="1" ht="25.8" thickTop="1" thickBot="1" x14ac:dyDescent="0.75">
      <c r="A180" s="123"/>
      <c r="B180" s="124"/>
      <c r="C180" s="124"/>
      <c r="D180" s="124"/>
      <c r="E180" s="361" t="s">
        <v>299</v>
      </c>
      <c r="F180" s="362"/>
      <c r="G180" s="363"/>
      <c r="H180" s="125"/>
      <c r="I180" s="123"/>
      <c r="J180" s="126">
        <f>J179/O179</f>
        <v>660873.9691566265</v>
      </c>
      <c r="K180" s="127">
        <f>K179/O179</f>
        <v>730530.15168674698</v>
      </c>
      <c r="L180" s="126">
        <f>L179/O179</f>
        <v>202709.63662650602</v>
      </c>
      <c r="M180" s="126">
        <f>M179/O179</f>
        <v>187177.80518072291</v>
      </c>
      <c r="N180" s="124"/>
      <c r="O180" s="124"/>
      <c r="P180" s="124"/>
      <c r="Q180" s="90">
        <f t="shared" si="5"/>
        <v>15531.831445783115</v>
      </c>
      <c r="R180" s="91"/>
    </row>
    <row r="181" spans="1:18" s="109" customFormat="1" ht="25.2" thickTop="1" x14ac:dyDescent="0.7">
      <c r="A181" s="134">
        <v>1</v>
      </c>
      <c r="B181" s="135" t="s">
        <v>62</v>
      </c>
      <c r="C181" s="135" t="s">
        <v>300</v>
      </c>
      <c r="D181" s="135" t="s">
        <v>301</v>
      </c>
      <c r="E181" s="135" t="s">
        <v>41</v>
      </c>
      <c r="F181" s="135" t="s">
        <v>302</v>
      </c>
      <c r="G181" s="135" t="s">
        <v>41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x14ac:dyDescent="0.7">
      <c r="A182" s="97">
        <v>2</v>
      </c>
      <c r="B182" s="98" t="s">
        <v>62</v>
      </c>
      <c r="C182" s="98" t="s">
        <v>300</v>
      </c>
      <c r="D182" s="98" t="s">
        <v>301</v>
      </c>
      <c r="E182" s="98" t="s">
        <v>41</v>
      </c>
      <c r="F182" s="98" t="s">
        <v>178</v>
      </c>
      <c r="G182" s="98" t="s">
        <v>811</v>
      </c>
      <c r="H182" s="99">
        <v>7213</v>
      </c>
      <c r="I182" s="97">
        <v>5</v>
      </c>
      <c r="J182" s="100">
        <f>อุดรธานี!F10</f>
        <v>321547.38</v>
      </c>
      <c r="K182" s="101">
        <f>อุดรธานี!AP10</f>
        <v>911508.7</v>
      </c>
      <c r="L182" s="101">
        <f>อุดรธานี!AQ10</f>
        <v>276087</v>
      </c>
      <c r="M182" s="101">
        <f>อุดรธานี!AR10</f>
        <v>383147.43</v>
      </c>
      <c r="N182" s="98"/>
      <c r="O182" s="98"/>
      <c r="P182" s="98"/>
      <c r="Q182" s="90">
        <f t="shared" si="5"/>
        <v>-107060.43</v>
      </c>
      <c r="R182" s="91">
        <f t="shared" si="6"/>
        <v>38.276306668515183</v>
      </c>
    </row>
    <row r="183" spans="1:18" x14ac:dyDescent="0.7">
      <c r="A183" s="97">
        <v>3</v>
      </c>
      <c r="B183" s="98" t="s">
        <v>62</v>
      </c>
      <c r="C183" s="98" t="s">
        <v>300</v>
      </c>
      <c r="D183" s="98" t="s">
        <v>301</v>
      </c>
      <c r="E183" s="98" t="s">
        <v>41</v>
      </c>
      <c r="F183" s="98" t="s">
        <v>178</v>
      </c>
      <c r="G183" s="98" t="s">
        <v>812</v>
      </c>
      <c r="H183" s="99">
        <v>7809</v>
      </c>
      <c r="I183" s="97">
        <v>5</v>
      </c>
      <c r="J183" s="100">
        <f>อุดรธานี!F11</f>
        <v>125270.32</v>
      </c>
      <c r="K183" s="101">
        <f>อุดรธานี!AP11</f>
        <v>687739.74</v>
      </c>
      <c r="L183" s="101">
        <f>อุดรธานี!AQ11</f>
        <v>296410</v>
      </c>
      <c r="M183" s="101">
        <f>อุดรธานี!AR11</f>
        <v>418607.87</v>
      </c>
      <c r="N183" s="98"/>
      <c r="O183" s="98"/>
      <c r="P183" s="98"/>
      <c r="Q183" s="90">
        <f t="shared" si="5"/>
        <v>-122197.87</v>
      </c>
      <c r="R183" s="91">
        <f t="shared" si="6"/>
        <v>37.957484953259062</v>
      </c>
    </row>
    <row r="184" spans="1:18" x14ac:dyDescent="0.7">
      <c r="A184" s="97">
        <v>5</v>
      </c>
      <c r="B184" s="98" t="s">
        <v>62</v>
      </c>
      <c r="C184" s="98" t="s">
        <v>300</v>
      </c>
      <c r="D184" s="98" t="s">
        <v>301</v>
      </c>
      <c r="E184" s="98" t="s">
        <v>41</v>
      </c>
      <c r="F184" s="98" t="s">
        <v>178</v>
      </c>
      <c r="G184" s="98" t="s">
        <v>813</v>
      </c>
      <c r="H184" s="99">
        <v>5373</v>
      </c>
      <c r="I184" s="97">
        <v>4</v>
      </c>
      <c r="J184" s="100">
        <f>อุดรธานี!F12</f>
        <v>1125997.33</v>
      </c>
      <c r="K184" s="101">
        <f>อุดรธานี!AP12</f>
        <v>1593621.99</v>
      </c>
      <c r="L184" s="101">
        <f>อุดรธานี!AQ12</f>
        <v>216402.5</v>
      </c>
      <c r="M184" s="101">
        <f>อุดรธานี!AR12</f>
        <v>346889.50999999995</v>
      </c>
      <c r="N184" s="98"/>
      <c r="O184" s="98"/>
      <c r="P184" s="98"/>
      <c r="Q184" s="90">
        <f t="shared" si="5"/>
        <v>-130487.00999999995</v>
      </c>
      <c r="R184" s="91">
        <f t="shared" si="6"/>
        <v>40.275916620137728</v>
      </c>
    </row>
    <row r="185" spans="1:18" x14ac:dyDescent="0.7">
      <c r="A185" s="97">
        <v>6</v>
      </c>
      <c r="B185" s="98" t="s">
        <v>62</v>
      </c>
      <c r="C185" s="98" t="s">
        <v>300</v>
      </c>
      <c r="D185" s="98" t="s">
        <v>301</v>
      </c>
      <c r="E185" s="98" t="s">
        <v>41</v>
      </c>
      <c r="F185" s="98" t="s">
        <v>178</v>
      </c>
      <c r="G185" s="98" t="s">
        <v>814</v>
      </c>
      <c r="H185" s="99">
        <v>4595</v>
      </c>
      <c r="I185" s="97">
        <v>4</v>
      </c>
      <c r="J185" s="100">
        <f>อุดรธานี!F13</f>
        <v>51574.78</v>
      </c>
      <c r="K185" s="101">
        <f>อุดรธานี!AP13</f>
        <v>281381.68</v>
      </c>
      <c r="L185" s="101">
        <f>อุดรธานี!AQ13</f>
        <v>200831.5</v>
      </c>
      <c r="M185" s="101">
        <f>อุดรธานี!AR13</f>
        <v>289392.96000000002</v>
      </c>
      <c r="N185" s="98"/>
      <c r="O185" s="98"/>
      <c r="P185" s="98"/>
      <c r="Q185" s="90">
        <f t="shared" si="5"/>
        <v>-88561.460000000021</v>
      </c>
      <c r="R185" s="91">
        <f t="shared" si="6"/>
        <v>43.706528835690968</v>
      </c>
    </row>
    <row r="186" spans="1:18" x14ac:dyDescent="0.7">
      <c r="A186" s="97">
        <v>7</v>
      </c>
      <c r="B186" s="98" t="s">
        <v>62</v>
      </c>
      <c r="C186" s="98" t="s">
        <v>300</v>
      </c>
      <c r="D186" s="98" t="s">
        <v>301</v>
      </c>
      <c r="E186" s="98" t="s">
        <v>41</v>
      </c>
      <c r="F186" s="98" t="s">
        <v>178</v>
      </c>
      <c r="G186" s="98" t="s">
        <v>815</v>
      </c>
      <c r="H186" s="99">
        <v>8160</v>
      </c>
      <c r="I186" s="97">
        <v>5</v>
      </c>
      <c r="J186" s="100">
        <f>อุดรธานี!F14</f>
        <v>200436.1</v>
      </c>
      <c r="K186" s="101">
        <f>อุดรธานี!AP14</f>
        <v>1140899.6100000001</v>
      </c>
      <c r="L186" s="101">
        <f>อุดรธานี!AQ14</f>
        <v>299354.96999999997</v>
      </c>
      <c r="M186" s="101">
        <f>อุดรธานี!AR14</f>
        <v>352072.25</v>
      </c>
      <c r="N186" s="98"/>
      <c r="O186" s="98"/>
      <c r="P186" s="98"/>
      <c r="Q186" s="90">
        <f t="shared" si="5"/>
        <v>-52717.280000000028</v>
      </c>
      <c r="R186" s="91">
        <f t="shared" si="6"/>
        <v>36.685658088235293</v>
      </c>
    </row>
    <row r="187" spans="1:18" x14ac:dyDescent="0.7">
      <c r="A187" s="97">
        <v>8</v>
      </c>
      <c r="B187" s="98" t="s">
        <v>62</v>
      </c>
      <c r="C187" s="98" t="s">
        <v>300</v>
      </c>
      <c r="D187" s="98" t="s">
        <v>301</v>
      </c>
      <c r="E187" s="98" t="s">
        <v>41</v>
      </c>
      <c r="F187" s="98" t="s">
        <v>178</v>
      </c>
      <c r="G187" s="98" t="s">
        <v>816</v>
      </c>
      <c r="H187" s="99">
        <v>9211</v>
      </c>
      <c r="I187" s="97">
        <v>5</v>
      </c>
      <c r="J187" s="100">
        <f>อุดรธานี!F15</f>
        <v>223944.43</v>
      </c>
      <c r="K187" s="101">
        <f>อุดรธานี!AP15</f>
        <v>760947.29999999993</v>
      </c>
      <c r="L187" s="101">
        <f>อุดรธานี!AQ15</f>
        <v>247910.81</v>
      </c>
      <c r="M187" s="101">
        <f>อุดรธานี!AR15</f>
        <v>377354.06</v>
      </c>
      <c r="N187" s="98"/>
      <c r="O187" s="98"/>
      <c r="P187" s="98"/>
      <c r="Q187" s="90">
        <f t="shared" si="5"/>
        <v>-129443.25</v>
      </c>
      <c r="R187" s="91">
        <f t="shared" si="6"/>
        <v>26.914646618173922</v>
      </c>
    </row>
    <row r="188" spans="1:18" x14ac:dyDescent="0.7">
      <c r="A188" s="97">
        <v>9</v>
      </c>
      <c r="B188" s="98" t="s">
        <v>62</v>
      </c>
      <c r="C188" s="98" t="s">
        <v>300</v>
      </c>
      <c r="D188" s="98" t="s">
        <v>301</v>
      </c>
      <c r="E188" s="98" t="s">
        <v>41</v>
      </c>
      <c r="F188" s="98" t="s">
        <v>178</v>
      </c>
      <c r="G188" s="98" t="s">
        <v>817</v>
      </c>
      <c r="H188" s="99">
        <v>4740</v>
      </c>
      <c r="I188" s="97">
        <v>4</v>
      </c>
      <c r="J188" s="100">
        <f>อุดรธานี!F16</f>
        <v>106050.4</v>
      </c>
      <c r="K188" s="101">
        <f>อุดรธานี!AP16</f>
        <v>308991.78999999998</v>
      </c>
      <c r="L188" s="101">
        <f>อุดรธานี!AQ16</f>
        <v>115850</v>
      </c>
      <c r="M188" s="101">
        <f>อุดรธานี!AR16</f>
        <v>203222.87000000002</v>
      </c>
      <c r="N188" s="98"/>
      <c r="O188" s="98"/>
      <c r="P188" s="98"/>
      <c r="Q188" s="90">
        <f t="shared" si="5"/>
        <v>-87372.870000000024</v>
      </c>
      <c r="R188" s="91">
        <f t="shared" si="6"/>
        <v>24.440928270042193</v>
      </c>
    </row>
    <row r="189" spans="1:18" x14ac:dyDescent="0.7">
      <c r="A189" s="97">
        <v>10</v>
      </c>
      <c r="B189" s="98" t="s">
        <v>62</v>
      </c>
      <c r="C189" s="98" t="s">
        <v>300</v>
      </c>
      <c r="D189" s="98" t="s">
        <v>301</v>
      </c>
      <c r="E189" s="98" t="s">
        <v>41</v>
      </c>
      <c r="F189" s="98" t="s">
        <v>178</v>
      </c>
      <c r="G189" s="98" t="s">
        <v>818</v>
      </c>
      <c r="H189" s="99">
        <v>8307</v>
      </c>
      <c r="I189" s="97">
        <v>5</v>
      </c>
      <c r="J189" s="100">
        <f>อุดรธานี!F17</f>
        <v>331713.73</v>
      </c>
      <c r="K189" s="101">
        <f>อุดรธานี!AP17</f>
        <v>831968.8899999999</v>
      </c>
      <c r="L189" s="101">
        <f>อุดรธานี!AQ17</f>
        <v>342730.5</v>
      </c>
      <c r="M189" s="101">
        <f>อุดรธานี!AR17</f>
        <v>479115.52000000002</v>
      </c>
      <c r="N189" s="98"/>
      <c r="O189" s="98"/>
      <c r="P189" s="98"/>
      <c r="Q189" s="90">
        <f t="shared" si="5"/>
        <v>-136385.02000000002</v>
      </c>
      <c r="R189" s="91">
        <f t="shared" si="6"/>
        <v>41.258035391838206</v>
      </c>
    </row>
    <row r="190" spans="1:18" x14ac:dyDescent="0.7">
      <c r="A190" s="97">
        <v>11</v>
      </c>
      <c r="B190" s="98" t="s">
        <v>62</v>
      </c>
      <c r="C190" s="98" t="s">
        <v>300</v>
      </c>
      <c r="D190" s="98" t="s">
        <v>301</v>
      </c>
      <c r="E190" s="98" t="s">
        <v>41</v>
      </c>
      <c r="F190" s="98" t="s">
        <v>178</v>
      </c>
      <c r="G190" s="98" t="s">
        <v>819</v>
      </c>
      <c r="H190" s="99">
        <v>9108</v>
      </c>
      <c r="I190" s="97">
        <v>5</v>
      </c>
      <c r="J190" s="100">
        <f>อุดรธานี!F18</f>
        <v>1166262.17</v>
      </c>
      <c r="K190" s="101">
        <f>อุดรธานี!AP18</f>
        <v>1609300.5299999998</v>
      </c>
      <c r="L190" s="101">
        <f>อุดรธานี!AQ18</f>
        <v>290272.09999999998</v>
      </c>
      <c r="M190" s="101">
        <f>อุดรธานี!AR18</f>
        <v>468715.6</v>
      </c>
      <c r="N190" s="98"/>
      <c r="O190" s="98"/>
      <c r="P190" s="98"/>
      <c r="Q190" s="90">
        <f t="shared" si="5"/>
        <v>-178443.5</v>
      </c>
      <c r="R190" s="91">
        <f t="shared" si="6"/>
        <v>31.870015371102326</v>
      </c>
    </row>
    <row r="191" spans="1:18" x14ac:dyDescent="0.7">
      <c r="A191" s="97">
        <v>12</v>
      </c>
      <c r="B191" s="98" t="s">
        <v>62</v>
      </c>
      <c r="C191" s="98" t="s">
        <v>300</v>
      </c>
      <c r="D191" s="98" t="s">
        <v>301</v>
      </c>
      <c r="E191" s="98" t="s">
        <v>41</v>
      </c>
      <c r="F191" s="98" t="s">
        <v>178</v>
      </c>
      <c r="G191" s="98" t="s">
        <v>820</v>
      </c>
      <c r="H191" s="99">
        <v>6368</v>
      </c>
      <c r="I191" s="97">
        <v>5</v>
      </c>
      <c r="J191" s="100">
        <f>อุดรธานี!F19</f>
        <v>1197505.08</v>
      </c>
      <c r="K191" s="101">
        <f>อุดรธานี!AP19</f>
        <v>1670372.27</v>
      </c>
      <c r="L191" s="101">
        <f>อุดรธานี!AQ19</f>
        <v>293545.3</v>
      </c>
      <c r="M191" s="101">
        <f>อุดรธานี!AR19</f>
        <v>388577.58</v>
      </c>
      <c r="N191" s="98"/>
      <c r="O191" s="98"/>
      <c r="P191" s="98"/>
      <c r="Q191" s="90">
        <f t="shared" si="5"/>
        <v>-95032.280000000028</v>
      </c>
      <c r="R191" s="91">
        <f t="shared" si="6"/>
        <v>46.096937814070351</v>
      </c>
    </row>
    <row r="192" spans="1:18" x14ac:dyDescent="0.7">
      <c r="A192" s="97">
        <v>13</v>
      </c>
      <c r="B192" s="98" t="s">
        <v>62</v>
      </c>
      <c r="C192" s="98" t="s">
        <v>300</v>
      </c>
      <c r="D192" s="98" t="s">
        <v>301</v>
      </c>
      <c r="E192" s="98" t="s">
        <v>41</v>
      </c>
      <c r="F192" s="98" t="s">
        <v>178</v>
      </c>
      <c r="G192" s="98" t="s">
        <v>821</v>
      </c>
      <c r="H192" s="99">
        <v>5228</v>
      </c>
      <c r="I192" s="97">
        <v>4</v>
      </c>
      <c r="J192" s="100">
        <f>อุดรธานี!F20</f>
        <v>56019.839999999997</v>
      </c>
      <c r="K192" s="101">
        <f>อุดรธานี!AP20</f>
        <v>443844.73000000004</v>
      </c>
      <c r="L192" s="101">
        <f>อุดรธานี!AQ20</f>
        <v>184623</v>
      </c>
      <c r="M192" s="101">
        <f>อุดรธานี!AR20</f>
        <v>279685.26</v>
      </c>
      <c r="N192" s="98"/>
      <c r="O192" s="98"/>
      <c r="P192" s="98"/>
      <c r="Q192" s="90">
        <f t="shared" si="5"/>
        <v>-95062.260000000009</v>
      </c>
      <c r="R192" s="91">
        <f t="shared" si="6"/>
        <v>35.314269319051263</v>
      </c>
    </row>
    <row r="193" spans="1:18" x14ac:dyDescent="0.7">
      <c r="A193" s="97">
        <v>14</v>
      </c>
      <c r="B193" s="98" t="s">
        <v>62</v>
      </c>
      <c r="C193" s="98" t="s">
        <v>300</v>
      </c>
      <c r="D193" s="98" t="s">
        <v>301</v>
      </c>
      <c r="E193" s="98" t="s">
        <v>41</v>
      </c>
      <c r="F193" s="98" t="s">
        <v>178</v>
      </c>
      <c r="G193" s="98" t="s">
        <v>822</v>
      </c>
      <c r="H193" s="99">
        <v>10722</v>
      </c>
      <c r="I193" s="97">
        <v>5</v>
      </c>
      <c r="J193" s="100">
        <f>อุดรธานี!F21</f>
        <v>1443254.88</v>
      </c>
      <c r="K193" s="101">
        <f>อุดรธานี!AP21</f>
        <v>1884288.8499999999</v>
      </c>
      <c r="L193" s="101">
        <f>อุดรธานี!AQ21</f>
        <v>466857.62</v>
      </c>
      <c r="M193" s="101">
        <f>อุดรธานี!AR21</f>
        <v>598934.53</v>
      </c>
      <c r="N193" s="98"/>
      <c r="O193" s="98"/>
      <c r="P193" s="98"/>
      <c r="Q193" s="90">
        <f t="shared" si="5"/>
        <v>-132076.91000000003</v>
      </c>
      <c r="R193" s="91">
        <f t="shared" si="6"/>
        <v>43.54202760678978</v>
      </c>
    </row>
    <row r="194" spans="1:18" x14ac:dyDescent="0.7">
      <c r="A194" s="97">
        <v>15</v>
      </c>
      <c r="B194" s="98" t="s">
        <v>62</v>
      </c>
      <c r="C194" s="98" t="s">
        <v>300</v>
      </c>
      <c r="D194" s="98" t="s">
        <v>301</v>
      </c>
      <c r="E194" s="98" t="s">
        <v>41</v>
      </c>
      <c r="F194" s="98" t="s">
        <v>178</v>
      </c>
      <c r="G194" s="98" t="s">
        <v>823</v>
      </c>
      <c r="H194" s="99">
        <v>9139</v>
      </c>
      <c r="I194" s="97">
        <v>5</v>
      </c>
      <c r="J194" s="100">
        <f>อุดรธานี!F22</f>
        <v>254214.85</v>
      </c>
      <c r="K194" s="101">
        <f>อุดรธานี!AP22</f>
        <v>880019.54999999993</v>
      </c>
      <c r="L194" s="101">
        <f>อุดรธานี!AQ22</f>
        <v>389697</v>
      </c>
      <c r="M194" s="101">
        <f>อุดรธานี!AR22</f>
        <v>550519.31000000006</v>
      </c>
      <c r="N194" s="98"/>
      <c r="O194" s="98"/>
      <c r="P194" s="98"/>
      <c r="Q194" s="90">
        <f t="shared" si="5"/>
        <v>-160822.31000000006</v>
      </c>
      <c r="R194" s="91">
        <f t="shared" si="6"/>
        <v>42.64109858846701</v>
      </c>
    </row>
    <row r="195" spans="1:18" x14ac:dyDescent="0.7">
      <c r="A195" s="97">
        <v>16</v>
      </c>
      <c r="B195" s="98" t="s">
        <v>62</v>
      </c>
      <c r="C195" s="98" t="s">
        <v>300</v>
      </c>
      <c r="D195" s="98" t="s">
        <v>301</v>
      </c>
      <c r="E195" s="98" t="s">
        <v>41</v>
      </c>
      <c r="F195" s="98" t="s">
        <v>178</v>
      </c>
      <c r="G195" s="98" t="s">
        <v>824</v>
      </c>
      <c r="H195" s="99">
        <v>13991</v>
      </c>
      <c r="I195" s="97">
        <v>5</v>
      </c>
      <c r="J195" s="100">
        <f>อุดรธานี!F23</f>
        <v>660087.99</v>
      </c>
      <c r="K195" s="101">
        <f>อุดรธานี!AP23</f>
        <v>1767469.56</v>
      </c>
      <c r="L195" s="101">
        <f>อุดรธานี!AQ23</f>
        <v>570932.98</v>
      </c>
      <c r="M195" s="101">
        <f>อุดรธานี!AR23</f>
        <v>630385.87</v>
      </c>
      <c r="N195" s="98"/>
      <c r="O195" s="98"/>
      <c r="P195" s="98"/>
      <c r="Q195" s="90">
        <f t="shared" si="5"/>
        <v>-59452.890000000014</v>
      </c>
      <c r="R195" s="91">
        <f t="shared" si="6"/>
        <v>40.807160317346863</v>
      </c>
    </row>
    <row r="196" spans="1:18" x14ac:dyDescent="0.7">
      <c r="A196" s="97">
        <v>17</v>
      </c>
      <c r="B196" s="98" t="s">
        <v>62</v>
      </c>
      <c r="C196" s="98" t="s">
        <v>300</v>
      </c>
      <c r="D196" s="98" t="s">
        <v>301</v>
      </c>
      <c r="E196" s="98" t="s">
        <v>41</v>
      </c>
      <c r="F196" s="98" t="s">
        <v>178</v>
      </c>
      <c r="G196" s="98" t="s">
        <v>825</v>
      </c>
      <c r="H196" s="99">
        <v>6392</v>
      </c>
      <c r="I196" s="97">
        <v>5</v>
      </c>
      <c r="J196" s="100">
        <f>อุดรธานี!F24</f>
        <v>502968.39</v>
      </c>
      <c r="K196" s="101">
        <f>อุดรธานี!AP24</f>
        <v>1039712.79</v>
      </c>
      <c r="L196" s="101">
        <f>อุดรธานี!AQ24</f>
        <v>368431</v>
      </c>
      <c r="M196" s="101">
        <f>อุดรธานี!AR24</f>
        <v>417884.79</v>
      </c>
      <c r="N196" s="98"/>
      <c r="O196" s="98"/>
      <c r="P196" s="98"/>
      <c r="Q196" s="90">
        <f t="shared" si="5"/>
        <v>-49453.789999999979</v>
      </c>
      <c r="R196" s="91">
        <f t="shared" si="6"/>
        <v>57.639392991239049</v>
      </c>
    </row>
    <row r="197" spans="1:18" x14ac:dyDescent="0.7">
      <c r="A197" s="97">
        <v>18</v>
      </c>
      <c r="B197" s="98" t="s">
        <v>62</v>
      </c>
      <c r="C197" s="98" t="s">
        <v>300</v>
      </c>
      <c r="D197" s="98" t="s">
        <v>301</v>
      </c>
      <c r="E197" s="98" t="s">
        <v>41</v>
      </c>
      <c r="F197" s="98" t="s">
        <v>178</v>
      </c>
      <c r="G197" s="98" t="s">
        <v>826</v>
      </c>
      <c r="H197" s="99">
        <v>4858</v>
      </c>
      <c r="I197" s="97">
        <v>4</v>
      </c>
      <c r="J197" s="100">
        <f>อุดรธานี!F25</f>
        <v>717381.41</v>
      </c>
      <c r="K197" s="101">
        <f>อุดรธานี!AP25</f>
        <v>1178193.42</v>
      </c>
      <c r="L197" s="101">
        <f>อุดรธานี!AQ25</f>
        <v>188429</v>
      </c>
      <c r="M197" s="101">
        <f>อุดรธานี!AR25</f>
        <v>248420.34</v>
      </c>
      <c r="N197" s="98"/>
      <c r="O197" s="98"/>
      <c r="P197" s="98"/>
      <c r="Q197" s="90">
        <f t="shared" si="5"/>
        <v>-59991.34</v>
      </c>
      <c r="R197" s="91">
        <f t="shared" si="6"/>
        <v>38.787361053931662</v>
      </c>
    </row>
    <row r="198" spans="1:18" x14ac:dyDescent="0.7">
      <c r="A198" s="97">
        <v>19</v>
      </c>
      <c r="B198" s="98" t="s">
        <v>62</v>
      </c>
      <c r="C198" s="98" t="s">
        <v>300</v>
      </c>
      <c r="D198" s="98" t="s">
        <v>301</v>
      </c>
      <c r="E198" s="98" t="s">
        <v>41</v>
      </c>
      <c r="F198" s="98" t="s">
        <v>178</v>
      </c>
      <c r="G198" s="98" t="s">
        <v>827</v>
      </c>
      <c r="H198" s="99">
        <v>5038</v>
      </c>
      <c r="I198" s="97">
        <v>4</v>
      </c>
      <c r="J198" s="100">
        <f>อุดรธานี!F26</f>
        <v>84617.919999999998</v>
      </c>
      <c r="K198" s="101">
        <f>อุดรธานี!AP26</f>
        <v>391854.4</v>
      </c>
      <c r="L198" s="101">
        <f>อุดรธานี!AQ26</f>
        <v>190411.5</v>
      </c>
      <c r="M198" s="101">
        <f>อุดรธานี!AR26</f>
        <v>331620.27</v>
      </c>
      <c r="N198" s="98"/>
      <c r="O198" s="98"/>
      <c r="P198" s="98"/>
      <c r="Q198" s="90">
        <f t="shared" ref="Q198:Q260" si="8">L198-M198</f>
        <v>-141208.77000000002</v>
      </c>
      <c r="R198" s="91">
        <f t="shared" ref="R198:R260" si="9">L198/H198</f>
        <v>37.795057562524811</v>
      </c>
    </row>
    <row r="199" spans="1:18" x14ac:dyDescent="0.7">
      <c r="A199" s="97">
        <v>20</v>
      </c>
      <c r="B199" s="98" t="s">
        <v>62</v>
      </c>
      <c r="C199" s="98" t="s">
        <v>300</v>
      </c>
      <c r="D199" s="98" t="s">
        <v>301</v>
      </c>
      <c r="E199" s="98" t="s">
        <v>41</v>
      </c>
      <c r="F199" s="98" t="s">
        <v>178</v>
      </c>
      <c r="G199" s="98" t="s">
        <v>828</v>
      </c>
      <c r="H199" s="99">
        <v>5026</v>
      </c>
      <c r="I199" s="97">
        <v>4</v>
      </c>
      <c r="J199" s="100">
        <f>อุดรธานี!F27</f>
        <v>596293.37</v>
      </c>
      <c r="K199" s="101">
        <f>อุดรธานี!AP27</f>
        <v>1005816.71</v>
      </c>
      <c r="L199" s="101">
        <f>อุดรธานี!AQ27</f>
        <v>301425.34999999998</v>
      </c>
      <c r="M199" s="101">
        <f>อุดรธานี!AR27</f>
        <v>350732.09</v>
      </c>
      <c r="N199" s="98"/>
      <c r="O199" s="98"/>
      <c r="P199" s="98"/>
      <c r="Q199" s="90">
        <f t="shared" si="8"/>
        <v>-49306.740000000049</v>
      </c>
      <c r="R199" s="91">
        <f t="shared" si="9"/>
        <v>59.97320931157978</v>
      </c>
    </row>
    <row r="200" spans="1:18" x14ac:dyDescent="0.7">
      <c r="A200" s="97">
        <v>21</v>
      </c>
      <c r="B200" s="98" t="s">
        <v>62</v>
      </c>
      <c r="C200" s="98" t="s">
        <v>300</v>
      </c>
      <c r="D200" s="98" t="s">
        <v>301</v>
      </c>
      <c r="E200" s="98" t="s">
        <v>41</v>
      </c>
      <c r="F200" s="98" t="s">
        <v>178</v>
      </c>
      <c r="G200" s="98" t="s">
        <v>829</v>
      </c>
      <c r="H200" s="99">
        <v>4590</v>
      </c>
      <c r="I200" s="97">
        <v>4</v>
      </c>
      <c r="J200" s="100">
        <f>อุดรธานี!F28</f>
        <v>16018.91</v>
      </c>
      <c r="K200" s="101">
        <f>อุดรธานี!AP28</f>
        <v>24590.340000000004</v>
      </c>
      <c r="L200" s="101">
        <f>อุดรธานี!AQ28</f>
        <v>223730.5</v>
      </c>
      <c r="M200" s="101">
        <f>อุดรธานี!AR28</f>
        <v>307245.18</v>
      </c>
      <c r="N200" s="98"/>
      <c r="O200" s="98"/>
      <c r="P200" s="98"/>
      <c r="Q200" s="90">
        <f t="shared" si="8"/>
        <v>-83514.679999999993</v>
      </c>
      <c r="R200" s="91">
        <f t="shared" si="9"/>
        <v>48.74302832244009</v>
      </c>
    </row>
    <row r="201" spans="1:18" x14ac:dyDescent="0.7">
      <c r="A201" s="97">
        <v>22</v>
      </c>
      <c r="B201" s="98" t="s">
        <v>62</v>
      </c>
      <c r="C201" s="98" t="s">
        <v>300</v>
      </c>
      <c r="D201" s="98" t="s">
        <v>301</v>
      </c>
      <c r="E201" s="98" t="s">
        <v>41</v>
      </c>
      <c r="F201" s="98" t="s">
        <v>178</v>
      </c>
      <c r="G201" s="98" t="s">
        <v>830</v>
      </c>
      <c r="H201" s="99">
        <v>7725</v>
      </c>
      <c r="I201" s="97">
        <v>5</v>
      </c>
      <c r="J201" s="100">
        <f>อุดรธานี!F29</f>
        <v>174695.83</v>
      </c>
      <c r="K201" s="101">
        <f>อุดรธานี!AP29</f>
        <v>443964.19999999995</v>
      </c>
      <c r="L201" s="101">
        <f>อุดรธานี!AQ29</f>
        <v>212455</v>
      </c>
      <c r="M201" s="101">
        <f>อุดรธานี!AR29</f>
        <v>318457.95</v>
      </c>
      <c r="N201" s="98"/>
      <c r="O201" s="98"/>
      <c r="P201" s="98"/>
      <c r="Q201" s="90">
        <f t="shared" si="8"/>
        <v>-106002.95000000001</v>
      </c>
      <c r="R201" s="91">
        <f t="shared" si="9"/>
        <v>27.502265372168285</v>
      </c>
    </row>
    <row r="202" spans="1:18" x14ac:dyDescent="0.7">
      <c r="A202" s="97">
        <v>23</v>
      </c>
      <c r="B202" s="98" t="s">
        <v>62</v>
      </c>
      <c r="C202" s="98" t="s">
        <v>300</v>
      </c>
      <c r="D202" s="98" t="s">
        <v>301</v>
      </c>
      <c r="E202" s="98" t="s">
        <v>41</v>
      </c>
      <c r="F202" s="98" t="s">
        <v>178</v>
      </c>
      <c r="G202" s="98" t="s">
        <v>831</v>
      </c>
      <c r="H202" s="99">
        <v>5622</v>
      </c>
      <c r="I202" s="97">
        <v>4</v>
      </c>
      <c r="J202" s="100">
        <f>อุดรธานี!F30</f>
        <v>1471708.07</v>
      </c>
      <c r="K202" s="101">
        <f>อุดรธานี!AP30</f>
        <v>1776769.62</v>
      </c>
      <c r="L202" s="101">
        <f>อุดรธานี!AQ30</f>
        <v>129415.5</v>
      </c>
      <c r="M202" s="101">
        <f>อุดรธานี!AR30</f>
        <v>213581.49000000002</v>
      </c>
      <c r="N202" s="98"/>
      <c r="O202" s="98"/>
      <c r="P202" s="98"/>
      <c r="Q202" s="90">
        <f t="shared" si="8"/>
        <v>-84165.99000000002</v>
      </c>
      <c r="R202" s="91">
        <f t="shared" si="9"/>
        <v>23.019477054429029</v>
      </c>
    </row>
    <row r="203" spans="1:18" x14ac:dyDescent="0.7">
      <c r="A203" s="97">
        <v>24</v>
      </c>
      <c r="B203" s="98" t="s">
        <v>62</v>
      </c>
      <c r="C203" s="98" t="s">
        <v>300</v>
      </c>
      <c r="D203" s="98" t="s">
        <v>301</v>
      </c>
      <c r="E203" s="98" t="s">
        <v>41</v>
      </c>
      <c r="F203" s="98" t="s">
        <v>178</v>
      </c>
      <c r="G203" s="98" t="s">
        <v>832</v>
      </c>
      <c r="H203" s="99">
        <v>5752</v>
      </c>
      <c r="I203" s="97">
        <v>4</v>
      </c>
      <c r="J203" s="100">
        <f>อุดรธานี!F31</f>
        <v>460575.87</v>
      </c>
      <c r="K203" s="101">
        <f>อุดรธานี!AP31</f>
        <v>732320.25</v>
      </c>
      <c r="L203" s="101">
        <f>อุดรธานี!AQ31</f>
        <v>191862.5</v>
      </c>
      <c r="M203" s="101">
        <f>อุดรธานี!AR31</f>
        <v>240295.91</v>
      </c>
      <c r="N203" s="98"/>
      <c r="O203" s="98"/>
      <c r="P203" s="98"/>
      <c r="Q203" s="90">
        <f t="shared" si="8"/>
        <v>-48433.41</v>
      </c>
      <c r="R203" s="91">
        <f t="shared" si="9"/>
        <v>33.3557892906815</v>
      </c>
    </row>
    <row r="204" spans="1:18" x14ac:dyDescent="0.7">
      <c r="A204" s="97">
        <v>25</v>
      </c>
      <c r="B204" s="98" t="s">
        <v>62</v>
      </c>
      <c r="C204" s="98" t="s">
        <v>300</v>
      </c>
      <c r="D204" s="98" t="s">
        <v>301</v>
      </c>
      <c r="E204" s="98" t="s">
        <v>41</v>
      </c>
      <c r="F204" s="98" t="s">
        <v>178</v>
      </c>
      <c r="G204" s="98" t="s">
        <v>833</v>
      </c>
      <c r="H204" s="99">
        <v>3706</v>
      </c>
      <c r="I204" s="97">
        <v>3</v>
      </c>
      <c r="J204" s="100">
        <f>อุดรธานี!F32</f>
        <v>733418.09</v>
      </c>
      <c r="K204" s="101">
        <f>อุดรธานี!AP32</f>
        <v>908123</v>
      </c>
      <c r="L204" s="101">
        <f>อุดรธานี!AQ32</f>
        <v>192938.5</v>
      </c>
      <c r="M204" s="101">
        <f>อุดรธานี!AR32</f>
        <v>245474.83000000002</v>
      </c>
      <c r="N204" s="98"/>
      <c r="O204" s="98"/>
      <c r="P204" s="98"/>
      <c r="Q204" s="90">
        <f t="shared" si="8"/>
        <v>-52536.330000000016</v>
      </c>
      <c r="R204" s="91">
        <f t="shared" si="9"/>
        <v>52.061117107393414</v>
      </c>
    </row>
    <row r="205" spans="1:18" x14ac:dyDescent="0.7">
      <c r="A205" s="97">
        <v>26</v>
      </c>
      <c r="B205" s="98" t="s">
        <v>62</v>
      </c>
      <c r="C205" s="98" t="s">
        <v>300</v>
      </c>
      <c r="D205" s="98" t="s">
        <v>301</v>
      </c>
      <c r="E205" s="98" t="s">
        <v>41</v>
      </c>
      <c r="F205" s="98" t="s">
        <v>178</v>
      </c>
      <c r="G205" s="98" t="s">
        <v>834</v>
      </c>
      <c r="H205" s="99">
        <v>6469</v>
      </c>
      <c r="I205" s="97">
        <v>5</v>
      </c>
      <c r="J205" s="100">
        <f>อุดรธานี!F33</f>
        <v>240171.14</v>
      </c>
      <c r="K205" s="101">
        <f>อุดรธานี!AP33</f>
        <v>720992.76</v>
      </c>
      <c r="L205" s="101">
        <f>อุดรธานี!AQ33</f>
        <v>265891.99</v>
      </c>
      <c r="M205" s="101">
        <f>อุดรธานี!AR33</f>
        <v>341455.62</v>
      </c>
      <c r="N205" s="98"/>
      <c r="O205" s="98"/>
      <c r="P205" s="98"/>
      <c r="Q205" s="90">
        <f t="shared" si="8"/>
        <v>-75563.63</v>
      </c>
      <c r="R205" s="91">
        <f t="shared" si="9"/>
        <v>41.102487246869686</v>
      </c>
    </row>
    <row r="206" spans="1:18" x14ac:dyDescent="0.7">
      <c r="A206" s="97">
        <v>27</v>
      </c>
      <c r="B206" s="98" t="s">
        <v>62</v>
      </c>
      <c r="C206" s="98" t="s">
        <v>300</v>
      </c>
      <c r="D206" s="98" t="s">
        <v>301</v>
      </c>
      <c r="E206" s="98" t="s">
        <v>41</v>
      </c>
      <c r="F206" s="98" t="s">
        <v>178</v>
      </c>
      <c r="G206" s="98" t="s">
        <v>835</v>
      </c>
      <c r="H206" s="99">
        <v>8575</v>
      </c>
      <c r="I206" s="97">
        <v>5</v>
      </c>
      <c r="J206" s="100">
        <f>อุดรธานี!F34</f>
        <v>290039.23</v>
      </c>
      <c r="K206" s="101">
        <f>อุดรธานี!AP34</f>
        <v>800777.97</v>
      </c>
      <c r="L206" s="101">
        <f>อุดรธานี!AQ34</f>
        <v>162695.5</v>
      </c>
      <c r="M206" s="101">
        <f>อุดรธานี!AR34</f>
        <v>288451.12</v>
      </c>
      <c r="N206" s="98"/>
      <c r="O206" s="98"/>
      <c r="P206" s="98"/>
      <c r="Q206" s="90">
        <f t="shared" si="8"/>
        <v>-125755.62</v>
      </c>
      <c r="R206" s="91">
        <f t="shared" si="9"/>
        <v>18.973236151603498</v>
      </c>
    </row>
    <row r="207" spans="1:18" x14ac:dyDescent="0.7">
      <c r="A207" s="97">
        <v>28</v>
      </c>
      <c r="B207" s="98" t="s">
        <v>62</v>
      </c>
      <c r="C207" s="98" t="s">
        <v>300</v>
      </c>
      <c r="D207" s="98" t="s">
        <v>301</v>
      </c>
      <c r="E207" s="98" t="s">
        <v>41</v>
      </c>
      <c r="F207" s="98" t="s">
        <v>178</v>
      </c>
      <c r="G207" s="98" t="s">
        <v>836</v>
      </c>
      <c r="H207" s="99">
        <v>2704</v>
      </c>
      <c r="I207" s="97">
        <v>2</v>
      </c>
      <c r="J207" s="100">
        <f>อุดรธานี!F35</f>
        <v>230893.24</v>
      </c>
      <c r="K207" s="101">
        <f>อุดรธานี!AP35</f>
        <v>399005.61</v>
      </c>
      <c r="L207" s="101">
        <f>อุดรธานี!AQ35</f>
        <v>220721</v>
      </c>
      <c r="M207" s="101">
        <f>อุดรธานี!AR35</f>
        <v>234524.91999999998</v>
      </c>
      <c r="N207" s="98"/>
      <c r="O207" s="98"/>
      <c r="P207" s="98"/>
      <c r="Q207" s="90">
        <f t="shared" si="8"/>
        <v>-13803.919999999984</v>
      </c>
      <c r="R207" s="91">
        <f t="shared" si="9"/>
        <v>81.627588757396452</v>
      </c>
    </row>
    <row r="208" spans="1:18" x14ac:dyDescent="0.7">
      <c r="A208" s="97">
        <v>29</v>
      </c>
      <c r="B208" s="98" t="s">
        <v>62</v>
      </c>
      <c r="C208" s="98" t="s">
        <v>300</v>
      </c>
      <c r="D208" s="98" t="s">
        <v>301</v>
      </c>
      <c r="E208" s="98" t="s">
        <v>41</v>
      </c>
      <c r="F208" s="98" t="s">
        <v>178</v>
      </c>
      <c r="G208" s="98" t="s">
        <v>837</v>
      </c>
      <c r="H208" s="99">
        <v>5541</v>
      </c>
      <c r="I208" s="97">
        <v>4</v>
      </c>
      <c r="J208" s="100">
        <f>อุดรธานี!F36</f>
        <v>319799.78999999998</v>
      </c>
      <c r="K208" s="101">
        <f>อุดรธานี!AP36</f>
        <v>682523.97</v>
      </c>
      <c r="L208" s="101">
        <f>อุดรธานี!AQ36</f>
        <v>71773.5</v>
      </c>
      <c r="M208" s="101">
        <f>อุดรธานี!AR36</f>
        <v>176190.42</v>
      </c>
      <c r="N208" s="98"/>
      <c r="O208" s="98"/>
      <c r="P208" s="98"/>
      <c r="Q208" s="90">
        <f t="shared" si="8"/>
        <v>-104416.92000000001</v>
      </c>
      <c r="R208" s="91">
        <f t="shared" si="9"/>
        <v>12.953167298321603</v>
      </c>
    </row>
    <row r="209" spans="1:18" s="109" customFormat="1" x14ac:dyDescent="0.7">
      <c r="A209" s="103">
        <v>1</v>
      </c>
      <c r="B209" s="104" t="s">
        <v>62</v>
      </c>
      <c r="C209" s="104"/>
      <c r="D209" s="104"/>
      <c r="E209" s="104" t="s">
        <v>75</v>
      </c>
      <c r="F209" s="104"/>
      <c r="G209" s="104" t="s">
        <v>303</v>
      </c>
      <c r="H209" s="110">
        <f>SUM(H181:H208)</f>
        <v>181962</v>
      </c>
      <c r="I209" s="103"/>
      <c r="J209" s="106">
        <f>SUM(J181:J208)</f>
        <v>13102460.539999999</v>
      </c>
      <c r="K209" s="141">
        <f>SUM(K181:K208)</f>
        <v>24877000.229999997</v>
      </c>
      <c r="L209" s="106">
        <f>SUM(L181:L208)</f>
        <v>6911686.1199999992</v>
      </c>
      <c r="M209" s="106">
        <f>SUM(M181:M208)</f>
        <v>9480955.549999997</v>
      </c>
      <c r="N209" s="104">
        <v>28</v>
      </c>
      <c r="O209" s="104">
        <v>28</v>
      </c>
      <c r="P209" s="104">
        <f>N209-O209</f>
        <v>0</v>
      </c>
      <c r="Q209" s="107">
        <f t="shared" si="8"/>
        <v>-2569269.4299999978</v>
      </c>
      <c r="R209" s="108">
        <f>L209/H209</f>
        <v>37.984228135544782</v>
      </c>
    </row>
    <row r="210" spans="1:18" x14ac:dyDescent="0.7">
      <c r="A210" s="97">
        <v>1</v>
      </c>
      <c r="B210" s="98" t="s">
        <v>62</v>
      </c>
      <c r="C210" s="98" t="s">
        <v>304</v>
      </c>
      <c r="D210" s="98" t="s">
        <v>83</v>
      </c>
      <c r="E210" s="98" t="s">
        <v>42</v>
      </c>
      <c r="F210" s="98" t="s">
        <v>208</v>
      </c>
      <c r="G210" s="98" t="s">
        <v>305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x14ac:dyDescent="0.7">
      <c r="A211" s="97">
        <v>2</v>
      </c>
      <c r="B211" s="98" t="s">
        <v>62</v>
      </c>
      <c r="C211" s="98" t="s">
        <v>304</v>
      </c>
      <c r="D211" s="98" t="s">
        <v>83</v>
      </c>
      <c r="E211" s="98" t="s">
        <v>42</v>
      </c>
      <c r="F211" s="98" t="s">
        <v>178</v>
      </c>
      <c r="G211" s="98" t="s">
        <v>838</v>
      </c>
      <c r="H211" s="99">
        <v>3427</v>
      </c>
      <c r="I211" s="97">
        <v>3</v>
      </c>
      <c r="J211" s="100">
        <f>อุดรธานี!F37</f>
        <v>987380.35</v>
      </c>
      <c r="K211" s="101">
        <f>อุดรธานี!AP37</f>
        <v>1056591.55</v>
      </c>
      <c r="L211" s="101">
        <f>อุดรธานี!AQ37</f>
        <v>250795.1</v>
      </c>
      <c r="M211" s="101">
        <f>อุดรธานี!AR37</f>
        <v>200812.28</v>
      </c>
      <c r="N211" s="98"/>
      <c r="O211" s="98"/>
      <c r="P211" s="98"/>
      <c r="Q211" s="90">
        <f t="shared" si="8"/>
        <v>49982.820000000007</v>
      </c>
      <c r="R211" s="91">
        <f t="shared" si="9"/>
        <v>73.18211263495769</v>
      </c>
    </row>
    <row r="212" spans="1:18" x14ac:dyDescent="0.7">
      <c r="A212" s="97">
        <v>3</v>
      </c>
      <c r="B212" s="98" t="s">
        <v>62</v>
      </c>
      <c r="C212" s="98" t="s">
        <v>304</v>
      </c>
      <c r="D212" s="98" t="s">
        <v>83</v>
      </c>
      <c r="E212" s="98" t="s">
        <v>42</v>
      </c>
      <c r="F212" s="98" t="s">
        <v>178</v>
      </c>
      <c r="G212" s="98" t="s">
        <v>839</v>
      </c>
      <c r="H212" s="99">
        <v>4040</v>
      </c>
      <c r="I212" s="97">
        <v>3</v>
      </c>
      <c r="J212" s="100">
        <f>อุดรธานี!F38</f>
        <v>1451600.08</v>
      </c>
      <c r="K212" s="101">
        <f>อุดรธานี!AP38</f>
        <v>1409793.0400000003</v>
      </c>
      <c r="L212" s="101">
        <f>อุดรธานี!AQ38</f>
        <v>399723.43</v>
      </c>
      <c r="M212" s="101">
        <f>อุดรธานี!AR38</f>
        <v>270047.68</v>
      </c>
      <c r="N212" s="98"/>
      <c r="O212" s="98"/>
      <c r="P212" s="98"/>
      <c r="Q212" s="90">
        <f t="shared" si="8"/>
        <v>129675.75</v>
      </c>
      <c r="R212" s="91">
        <f t="shared" si="9"/>
        <v>98.941443069306928</v>
      </c>
    </row>
    <row r="213" spans="1:18" x14ac:dyDescent="0.7">
      <c r="A213" s="97">
        <v>4</v>
      </c>
      <c r="B213" s="98" t="s">
        <v>62</v>
      </c>
      <c r="C213" s="98" t="s">
        <v>304</v>
      </c>
      <c r="D213" s="98" t="s">
        <v>83</v>
      </c>
      <c r="E213" s="98" t="s">
        <v>42</v>
      </c>
      <c r="F213" s="98" t="s">
        <v>178</v>
      </c>
      <c r="G213" s="98" t="s">
        <v>840</v>
      </c>
      <c r="H213" s="99">
        <v>3777</v>
      </c>
      <c r="I213" s="97">
        <v>3</v>
      </c>
      <c r="J213" s="100">
        <f>อุดรธานี!F39</f>
        <v>690650.3</v>
      </c>
      <c r="K213" s="101">
        <f>อุดรธานี!AP39</f>
        <v>808802.71000000008</v>
      </c>
      <c r="L213" s="101">
        <f>อุดรธานี!AQ39</f>
        <v>423728.9</v>
      </c>
      <c r="M213" s="101">
        <f>อุดรธานี!AR39</f>
        <v>420604.69</v>
      </c>
      <c r="N213" s="98"/>
      <c r="O213" s="98"/>
      <c r="P213" s="98"/>
      <c r="Q213" s="90">
        <f t="shared" si="8"/>
        <v>3124.210000000021</v>
      </c>
      <c r="R213" s="91">
        <f t="shared" si="9"/>
        <v>112.18662960021182</v>
      </c>
    </row>
    <row r="214" spans="1:18" x14ac:dyDescent="0.7">
      <c r="A214" s="97">
        <v>5</v>
      </c>
      <c r="B214" s="98" t="s">
        <v>62</v>
      </c>
      <c r="C214" s="98" t="s">
        <v>304</v>
      </c>
      <c r="D214" s="98" t="s">
        <v>83</v>
      </c>
      <c r="E214" s="98" t="s">
        <v>42</v>
      </c>
      <c r="F214" s="98" t="s">
        <v>178</v>
      </c>
      <c r="G214" s="98" t="s">
        <v>841</v>
      </c>
      <c r="H214" s="99">
        <v>3629</v>
      </c>
      <c r="I214" s="97">
        <v>3</v>
      </c>
      <c r="J214" s="100">
        <f>อุดรธานี!F40</f>
        <v>490886.35</v>
      </c>
      <c r="K214" s="101">
        <f>อุดรธานี!AP40</f>
        <v>621496.11</v>
      </c>
      <c r="L214" s="101">
        <f>อุดรธานี!AQ40</f>
        <v>255556.91</v>
      </c>
      <c r="M214" s="101">
        <f>อุดรธานี!AR40</f>
        <v>244112.84000000003</v>
      </c>
      <c r="N214" s="98"/>
      <c r="O214" s="98"/>
      <c r="P214" s="98"/>
      <c r="Q214" s="90">
        <f t="shared" si="8"/>
        <v>11444.069999999978</v>
      </c>
      <c r="R214" s="91">
        <f t="shared" si="9"/>
        <v>70.420752273353543</v>
      </c>
    </row>
    <row r="215" spans="1:18" x14ac:dyDescent="0.7">
      <c r="A215" s="97">
        <v>6</v>
      </c>
      <c r="B215" s="98" t="s">
        <v>62</v>
      </c>
      <c r="C215" s="98" t="s">
        <v>304</v>
      </c>
      <c r="D215" s="98" t="s">
        <v>83</v>
      </c>
      <c r="E215" s="98" t="s">
        <v>42</v>
      </c>
      <c r="F215" s="98" t="s">
        <v>178</v>
      </c>
      <c r="G215" s="98" t="s">
        <v>842</v>
      </c>
      <c r="H215" s="99">
        <v>7375</v>
      </c>
      <c r="I215" s="97">
        <v>5</v>
      </c>
      <c r="J215" s="100">
        <f>อุดรธานี!F41</f>
        <v>929765.13</v>
      </c>
      <c r="K215" s="101">
        <f>อุดรธานี!AP41</f>
        <v>1088251.99</v>
      </c>
      <c r="L215" s="101">
        <f>อุดรธานี!AQ41</f>
        <v>423367.45</v>
      </c>
      <c r="M215" s="101">
        <f>อุดรธานี!AR41</f>
        <v>428428.12</v>
      </c>
      <c r="N215" s="98"/>
      <c r="O215" s="98"/>
      <c r="P215" s="98"/>
      <c r="Q215" s="90">
        <f t="shared" si="8"/>
        <v>-5060.6699999999837</v>
      </c>
      <c r="R215" s="91">
        <f t="shared" si="9"/>
        <v>57.405755932203391</v>
      </c>
    </row>
    <row r="216" spans="1:18" x14ac:dyDescent="0.7">
      <c r="A216" s="97">
        <v>7</v>
      </c>
      <c r="B216" s="98" t="s">
        <v>62</v>
      </c>
      <c r="C216" s="98" t="s">
        <v>304</v>
      </c>
      <c r="D216" s="98" t="s">
        <v>83</v>
      </c>
      <c r="E216" s="98" t="s">
        <v>42</v>
      </c>
      <c r="F216" s="98" t="s">
        <v>178</v>
      </c>
      <c r="G216" s="98" t="s">
        <v>843</v>
      </c>
      <c r="H216" s="99">
        <v>7220</v>
      </c>
      <c r="I216" s="97">
        <v>5</v>
      </c>
      <c r="J216" s="100">
        <f>อุดรธานี!F42</f>
        <v>1070187.69</v>
      </c>
      <c r="K216" s="101">
        <f>อุดรธานี!AP42</f>
        <v>1202625.46</v>
      </c>
      <c r="L216" s="101">
        <f>อุดรธานี!AQ42</f>
        <v>358701.27</v>
      </c>
      <c r="M216" s="101">
        <f>อุดรธานี!AR42</f>
        <v>483620.67999999993</v>
      </c>
      <c r="N216" s="98"/>
      <c r="O216" s="98"/>
      <c r="P216" s="98"/>
      <c r="Q216" s="90">
        <f t="shared" si="8"/>
        <v>-124919.40999999992</v>
      </c>
      <c r="R216" s="91">
        <f t="shared" si="9"/>
        <v>49.681616343490305</v>
      </c>
    </row>
    <row r="217" spans="1:18" x14ac:dyDescent="0.7">
      <c r="A217" s="97">
        <v>8</v>
      </c>
      <c r="B217" s="98" t="s">
        <v>62</v>
      </c>
      <c r="C217" s="98" t="s">
        <v>304</v>
      </c>
      <c r="D217" s="98" t="s">
        <v>83</v>
      </c>
      <c r="E217" s="98" t="s">
        <v>42</v>
      </c>
      <c r="F217" s="98" t="s">
        <v>178</v>
      </c>
      <c r="G217" s="98" t="s">
        <v>844</v>
      </c>
      <c r="H217" s="99">
        <v>2933</v>
      </c>
      <c r="I217" s="97">
        <v>2</v>
      </c>
      <c r="J217" s="100">
        <f>อุดรธานี!F43</f>
        <v>298890</v>
      </c>
      <c r="K217" s="101">
        <f>อุดรธานี!AP43</f>
        <v>400590.92</v>
      </c>
      <c r="L217" s="101">
        <f>อุดรธานี!AQ43</f>
        <v>233840.58000000002</v>
      </c>
      <c r="M217" s="101">
        <f>อุดรธานี!AR43</f>
        <v>194509.03999999998</v>
      </c>
      <c r="N217" s="98"/>
      <c r="O217" s="98"/>
      <c r="P217" s="98"/>
      <c r="Q217" s="90">
        <f t="shared" si="8"/>
        <v>39331.540000000037</v>
      </c>
      <c r="R217" s="91">
        <f t="shared" si="9"/>
        <v>79.727439481759291</v>
      </c>
    </row>
    <row r="218" spans="1:18" x14ac:dyDescent="0.7">
      <c r="A218" s="97">
        <v>9</v>
      </c>
      <c r="B218" s="98" t="s">
        <v>62</v>
      </c>
      <c r="C218" s="98" t="s">
        <v>304</v>
      </c>
      <c r="D218" s="98" t="s">
        <v>83</v>
      </c>
      <c r="E218" s="98" t="s">
        <v>42</v>
      </c>
      <c r="F218" s="98" t="s">
        <v>178</v>
      </c>
      <c r="G218" s="98" t="s">
        <v>845</v>
      </c>
      <c r="H218" s="99">
        <v>3400</v>
      </c>
      <c r="I218" s="97">
        <v>3</v>
      </c>
      <c r="J218" s="100">
        <f>อุดรธานี!F44</f>
        <v>380562.02</v>
      </c>
      <c r="K218" s="101">
        <f>อุดรธานี!AP44</f>
        <v>445520.77</v>
      </c>
      <c r="L218" s="101">
        <f>อุดรธานี!AQ44</f>
        <v>364987.60000000003</v>
      </c>
      <c r="M218" s="101">
        <f>อุดรธานี!AR44</f>
        <v>309204.11000000004</v>
      </c>
      <c r="N218" s="98"/>
      <c r="O218" s="98"/>
      <c r="P218" s="98"/>
      <c r="Q218" s="90">
        <f t="shared" si="8"/>
        <v>55783.489999999991</v>
      </c>
      <c r="R218" s="91">
        <f t="shared" si="9"/>
        <v>107.34929411764706</v>
      </c>
    </row>
    <row r="219" spans="1:18" x14ac:dyDescent="0.7">
      <c r="A219" s="97">
        <v>10</v>
      </c>
      <c r="B219" s="98" t="s">
        <v>62</v>
      </c>
      <c r="C219" s="98" t="s">
        <v>304</v>
      </c>
      <c r="D219" s="98" t="s">
        <v>83</v>
      </c>
      <c r="E219" s="98" t="s">
        <v>42</v>
      </c>
      <c r="F219" s="98" t="s">
        <v>178</v>
      </c>
      <c r="G219" s="98" t="s">
        <v>846</v>
      </c>
      <c r="H219" s="99">
        <v>2041</v>
      </c>
      <c r="I219" s="97">
        <v>2</v>
      </c>
      <c r="J219" s="100">
        <f>อุดรธานี!F45</f>
        <v>546122.69999999995</v>
      </c>
      <c r="K219" s="101">
        <f>อุดรธานี!AP45</f>
        <v>610890.12</v>
      </c>
      <c r="L219" s="101">
        <f>อุดรธานี!AQ45</f>
        <v>279694.39</v>
      </c>
      <c r="M219" s="101">
        <f>อุดรธานี!AR45</f>
        <v>240047.50000000003</v>
      </c>
      <c r="N219" s="98"/>
      <c r="O219" s="98"/>
      <c r="P219" s="98"/>
      <c r="Q219" s="90">
        <f t="shared" si="8"/>
        <v>39646.889999999985</v>
      </c>
      <c r="R219" s="91">
        <f t="shared" si="9"/>
        <v>137.03791768740814</v>
      </c>
    </row>
    <row r="220" spans="1:18" x14ac:dyDescent="0.7">
      <c r="A220" s="97">
        <v>11</v>
      </c>
      <c r="B220" s="98" t="s">
        <v>62</v>
      </c>
      <c r="C220" s="98" t="s">
        <v>304</v>
      </c>
      <c r="D220" s="98" t="s">
        <v>83</v>
      </c>
      <c r="E220" s="98" t="s">
        <v>42</v>
      </c>
      <c r="F220" s="98" t="s">
        <v>178</v>
      </c>
      <c r="G220" s="98" t="s">
        <v>847</v>
      </c>
      <c r="H220" s="99">
        <v>3738</v>
      </c>
      <c r="I220" s="97">
        <v>3</v>
      </c>
      <c r="J220" s="100">
        <f>อุดรธานี!F46</f>
        <v>809457.39</v>
      </c>
      <c r="K220" s="101">
        <f>อุดรธานี!AP46</f>
        <v>873404.58000000007</v>
      </c>
      <c r="L220" s="101">
        <f>อุดรธานี!AQ46</f>
        <v>124374.98</v>
      </c>
      <c r="M220" s="101">
        <f>อุดรธานี!AR46</f>
        <v>213670.15000000002</v>
      </c>
      <c r="N220" s="98"/>
      <c r="O220" s="98"/>
      <c r="P220" s="98"/>
      <c r="Q220" s="90">
        <f t="shared" si="8"/>
        <v>-89295.170000000027</v>
      </c>
      <c r="R220" s="91">
        <f t="shared" si="9"/>
        <v>33.273135366506153</v>
      </c>
    </row>
    <row r="221" spans="1:18" x14ac:dyDescent="0.7">
      <c r="A221" s="97">
        <v>12</v>
      </c>
      <c r="B221" s="98" t="s">
        <v>62</v>
      </c>
      <c r="C221" s="98" t="s">
        <v>304</v>
      </c>
      <c r="D221" s="98" t="s">
        <v>83</v>
      </c>
      <c r="E221" s="98" t="s">
        <v>42</v>
      </c>
      <c r="F221" s="98" t="s">
        <v>178</v>
      </c>
      <c r="G221" s="98" t="s">
        <v>848</v>
      </c>
      <c r="H221" s="99">
        <v>3574</v>
      </c>
      <c r="I221" s="97">
        <v>3</v>
      </c>
      <c r="J221" s="100">
        <f>อุดรธานี!F47</f>
        <v>1095903.02</v>
      </c>
      <c r="K221" s="101">
        <f>อุดรธานี!AP47</f>
        <v>1202225.9500000002</v>
      </c>
      <c r="L221" s="101">
        <f>อุดรธานี!AQ47</f>
        <v>195042.53</v>
      </c>
      <c r="M221" s="101">
        <f>อุดรธานี!AR47</f>
        <v>247523.52000000002</v>
      </c>
      <c r="N221" s="98"/>
      <c r="O221" s="98"/>
      <c r="P221" s="98"/>
      <c r="Q221" s="90">
        <f t="shared" si="8"/>
        <v>-52480.99000000002</v>
      </c>
      <c r="R221" s="91">
        <f t="shared" si="9"/>
        <v>54.572616116396198</v>
      </c>
    </row>
    <row r="222" spans="1:18" s="109" customFormat="1" x14ac:dyDescent="0.7">
      <c r="A222" s="103">
        <v>2</v>
      </c>
      <c r="B222" s="104" t="s">
        <v>62</v>
      </c>
      <c r="C222" s="104"/>
      <c r="D222" s="104"/>
      <c r="E222" s="104" t="s">
        <v>75</v>
      </c>
      <c r="F222" s="104"/>
      <c r="G222" s="104" t="s">
        <v>306</v>
      </c>
      <c r="H222" s="110">
        <f>SUM(H210:H221)</f>
        <v>45154</v>
      </c>
      <c r="I222" s="103"/>
      <c r="J222" s="106">
        <f>SUM(J210:J221)</f>
        <v>8751405.0299999993</v>
      </c>
      <c r="K222" s="106">
        <f>SUM(K210:K221)</f>
        <v>9720193.1999999993</v>
      </c>
      <c r="L222" s="106">
        <f>SUM(L210:L221)</f>
        <v>3309813.14</v>
      </c>
      <c r="M222" s="106">
        <f>SUM(M210:M221)</f>
        <v>3252580.6099999994</v>
      </c>
      <c r="N222" s="104">
        <v>11</v>
      </c>
      <c r="O222" s="104">
        <v>11</v>
      </c>
      <c r="P222" s="104">
        <f>N222-O222</f>
        <v>0</v>
      </c>
      <c r="Q222" s="107">
        <f t="shared" si="8"/>
        <v>57232.530000000726</v>
      </c>
      <c r="R222" s="108">
        <f>L222/H222</f>
        <v>73.300552332019308</v>
      </c>
    </row>
    <row r="223" spans="1:18" x14ac:dyDescent="0.7">
      <c r="A223" s="97">
        <v>1</v>
      </c>
      <c r="B223" s="98" t="s">
        <v>62</v>
      </c>
      <c r="C223" s="98" t="s">
        <v>29</v>
      </c>
      <c r="D223" s="98" t="s">
        <v>90</v>
      </c>
      <c r="E223" s="98" t="s">
        <v>30</v>
      </c>
      <c r="F223" s="98" t="s">
        <v>208</v>
      </c>
      <c r="G223" s="98" t="s">
        <v>307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x14ac:dyDescent="0.7">
      <c r="A224" s="97">
        <v>2</v>
      </c>
      <c r="B224" s="98" t="s">
        <v>62</v>
      </c>
      <c r="C224" s="98" t="s">
        <v>29</v>
      </c>
      <c r="D224" s="98" t="s">
        <v>90</v>
      </c>
      <c r="E224" s="98" t="s">
        <v>30</v>
      </c>
      <c r="F224" s="98" t="s">
        <v>178</v>
      </c>
      <c r="G224" s="98" t="s">
        <v>849</v>
      </c>
      <c r="H224" s="99">
        <v>3277</v>
      </c>
      <c r="I224" s="97">
        <v>3</v>
      </c>
      <c r="J224" s="100">
        <f>อุดรธานี!F48</f>
        <v>91673.42</v>
      </c>
      <c r="K224" s="101">
        <f>อุดรธานี!AP48</f>
        <v>376097.01999999996</v>
      </c>
      <c r="L224" s="101">
        <f>อุดรธานี!AQ48</f>
        <v>190697.84</v>
      </c>
      <c r="M224" s="101">
        <f>อุดรธานี!AR48</f>
        <v>198400.94</v>
      </c>
      <c r="N224" s="98"/>
      <c r="O224" s="98"/>
      <c r="P224" s="98"/>
      <c r="Q224" s="90">
        <f t="shared" si="8"/>
        <v>-7703.1000000000058</v>
      </c>
      <c r="R224" s="91">
        <f t="shared" si="9"/>
        <v>58.192810497406164</v>
      </c>
    </row>
    <row r="225" spans="1:18" x14ac:dyDescent="0.7">
      <c r="A225" s="97">
        <v>3</v>
      </c>
      <c r="B225" s="98" t="s">
        <v>62</v>
      </c>
      <c r="C225" s="98" t="s">
        <v>29</v>
      </c>
      <c r="D225" s="98" t="s">
        <v>90</v>
      </c>
      <c r="E225" s="98" t="s">
        <v>30</v>
      </c>
      <c r="F225" s="98" t="s">
        <v>178</v>
      </c>
      <c r="G225" s="98" t="s">
        <v>850</v>
      </c>
      <c r="H225" s="99">
        <v>3411</v>
      </c>
      <c r="I225" s="97">
        <v>3</v>
      </c>
      <c r="J225" s="100">
        <f>อุดรธานี!F49</f>
        <v>159445.32999999999</v>
      </c>
      <c r="K225" s="101">
        <f>อุดรธานี!AP49</f>
        <v>81290.799999999988</v>
      </c>
      <c r="L225" s="101">
        <f>อุดรธานี!AQ49</f>
        <v>250012.79999999999</v>
      </c>
      <c r="M225" s="101">
        <f>อุดรธานี!AR49</f>
        <v>274664.92</v>
      </c>
      <c r="N225" s="98"/>
      <c r="O225" s="98"/>
      <c r="P225" s="98"/>
      <c r="Q225" s="90">
        <f t="shared" si="8"/>
        <v>-24652.119999999995</v>
      </c>
      <c r="R225" s="91">
        <f t="shared" si="9"/>
        <v>73.296042216358842</v>
      </c>
    </row>
    <row r="226" spans="1:18" s="148" customFormat="1" x14ac:dyDescent="0.7">
      <c r="A226" s="142">
        <v>4</v>
      </c>
      <c r="B226" s="143" t="s">
        <v>62</v>
      </c>
      <c r="C226" s="143" t="s">
        <v>29</v>
      </c>
      <c r="D226" s="143" t="s">
        <v>90</v>
      </c>
      <c r="E226" s="143" t="s">
        <v>30</v>
      </c>
      <c r="F226" s="143" t="s">
        <v>178</v>
      </c>
      <c r="G226" s="143" t="s">
        <v>851</v>
      </c>
      <c r="H226" s="144">
        <v>2894</v>
      </c>
      <c r="I226" s="145">
        <v>2</v>
      </c>
      <c r="J226" s="100">
        <f>อุดรธานี!F50</f>
        <v>36236.54</v>
      </c>
      <c r="K226" s="101">
        <f>อุดรธานี!AP50</f>
        <v>100377.74</v>
      </c>
      <c r="L226" s="101">
        <f>อุดรธานี!AQ50</f>
        <v>237942.82</v>
      </c>
      <c r="M226" s="101">
        <f>อุดรธานี!AR50</f>
        <v>271982.19999999995</v>
      </c>
      <c r="N226" s="143"/>
      <c r="O226" s="143"/>
      <c r="P226" s="143"/>
      <c r="Q226" s="147">
        <f t="shared" si="8"/>
        <v>-34039.379999999946</v>
      </c>
      <c r="R226" s="147">
        <f t="shared" si="9"/>
        <v>82.219357290946789</v>
      </c>
    </row>
    <row r="227" spans="1:18" s="148" customFormat="1" x14ac:dyDescent="0.7">
      <c r="A227" s="142">
        <v>5</v>
      </c>
      <c r="B227" s="143" t="s">
        <v>62</v>
      </c>
      <c r="C227" s="143" t="s">
        <v>29</v>
      </c>
      <c r="D227" s="143" t="s">
        <v>90</v>
      </c>
      <c r="E227" s="143" t="s">
        <v>30</v>
      </c>
      <c r="F227" s="143" t="s">
        <v>178</v>
      </c>
      <c r="G227" s="143" t="s">
        <v>852</v>
      </c>
      <c r="H227" s="144">
        <v>2458</v>
      </c>
      <c r="I227" s="145">
        <v>2</v>
      </c>
      <c r="J227" s="100">
        <f>อุดรธานี!F51</f>
        <v>114761.71</v>
      </c>
      <c r="K227" s="101">
        <f>อุดรธานี!AP51</f>
        <v>357712.97</v>
      </c>
      <c r="L227" s="101">
        <f>อุดรธานี!AQ51</f>
        <v>71751.48000000001</v>
      </c>
      <c r="M227" s="101">
        <f>อุดรธานี!AR51</f>
        <v>129033.51</v>
      </c>
      <c r="N227" s="143"/>
      <c r="O227" s="143"/>
      <c r="P227" s="143"/>
      <c r="Q227" s="147">
        <f t="shared" si="8"/>
        <v>-57282.029999999984</v>
      </c>
      <c r="R227" s="147">
        <f t="shared" si="9"/>
        <v>29.191000813669653</v>
      </c>
    </row>
    <row r="228" spans="1:18" s="148" customFormat="1" x14ac:dyDescent="0.7">
      <c r="A228" s="142">
        <v>6</v>
      </c>
      <c r="B228" s="143" t="s">
        <v>62</v>
      </c>
      <c r="C228" s="143" t="s">
        <v>29</v>
      </c>
      <c r="D228" s="143" t="s">
        <v>90</v>
      </c>
      <c r="E228" s="143" t="s">
        <v>30</v>
      </c>
      <c r="F228" s="143" t="s">
        <v>178</v>
      </c>
      <c r="G228" s="143" t="s">
        <v>853</v>
      </c>
      <c r="H228" s="144">
        <v>5253</v>
      </c>
      <c r="I228" s="145">
        <v>4</v>
      </c>
      <c r="J228" s="100">
        <f>อุดรธานี!F52</f>
        <v>167472.32999999999</v>
      </c>
      <c r="K228" s="101">
        <f>อุดรธานี!AP52</f>
        <v>514976.68</v>
      </c>
      <c r="L228" s="101">
        <f>อุดรธานี!AQ52</f>
        <v>205566.2</v>
      </c>
      <c r="M228" s="101">
        <f>อุดรธานี!AR52</f>
        <v>280394.57</v>
      </c>
      <c r="N228" s="143"/>
      <c r="O228" s="143"/>
      <c r="P228" s="143"/>
      <c r="Q228" s="147">
        <f t="shared" si="8"/>
        <v>-74828.37</v>
      </c>
      <c r="R228" s="147">
        <f t="shared" si="9"/>
        <v>39.133104892442418</v>
      </c>
    </row>
    <row r="229" spans="1:18" s="155" customFormat="1" x14ac:dyDescent="0.7">
      <c r="A229" s="149">
        <v>7</v>
      </c>
      <c r="B229" s="150" t="s">
        <v>62</v>
      </c>
      <c r="C229" s="150" t="s">
        <v>29</v>
      </c>
      <c r="D229" s="150" t="s">
        <v>90</v>
      </c>
      <c r="E229" s="150" t="s">
        <v>30</v>
      </c>
      <c r="F229" s="150" t="s">
        <v>178</v>
      </c>
      <c r="G229" s="150" t="s">
        <v>854</v>
      </c>
      <c r="H229" s="144">
        <v>2165</v>
      </c>
      <c r="I229" s="149">
        <v>2</v>
      </c>
      <c r="J229" s="100">
        <f>อุดรธานี!F53</f>
        <v>224649.87</v>
      </c>
      <c r="K229" s="101">
        <f>อุดรธานี!AP53</f>
        <v>472324.97000000003</v>
      </c>
      <c r="L229" s="101">
        <f>อุดรธานี!AQ53</f>
        <v>162186.16</v>
      </c>
      <c r="M229" s="101">
        <f>อุดรธานี!AR53</f>
        <v>232967.75</v>
      </c>
      <c r="N229" s="150"/>
      <c r="O229" s="150"/>
      <c r="P229" s="150"/>
      <c r="Q229" s="153">
        <f t="shared" si="8"/>
        <v>-70781.59</v>
      </c>
      <c r="R229" s="154">
        <f t="shared" si="9"/>
        <v>74.912775981524248</v>
      </c>
    </row>
    <row r="230" spans="1:18" s="155" customFormat="1" x14ac:dyDescent="0.7">
      <c r="A230" s="149">
        <v>8</v>
      </c>
      <c r="B230" s="150" t="s">
        <v>62</v>
      </c>
      <c r="C230" s="150" t="s">
        <v>29</v>
      </c>
      <c r="D230" s="150" t="s">
        <v>90</v>
      </c>
      <c r="E230" s="150" t="s">
        <v>30</v>
      </c>
      <c r="F230" s="150" t="s">
        <v>178</v>
      </c>
      <c r="G230" s="150" t="s">
        <v>855</v>
      </c>
      <c r="H230" s="144">
        <v>2520</v>
      </c>
      <c r="I230" s="149">
        <v>2</v>
      </c>
      <c r="J230" s="100">
        <f>อุดรธานี!F54</f>
        <v>186244.91</v>
      </c>
      <c r="K230" s="101">
        <f>อุดรธานี!AP54</f>
        <v>342298.83999999997</v>
      </c>
      <c r="L230" s="101">
        <f>อุดรธานี!AQ54</f>
        <v>248010.15</v>
      </c>
      <c r="M230" s="101">
        <f>อุดรธานี!AR54</f>
        <v>255590.7</v>
      </c>
      <c r="N230" s="150"/>
      <c r="O230" s="150"/>
      <c r="P230" s="150"/>
      <c r="Q230" s="153">
        <f t="shared" si="8"/>
        <v>-7580.5500000000175</v>
      </c>
      <c r="R230" s="154">
        <f t="shared" si="9"/>
        <v>98.416726190476183</v>
      </c>
    </row>
    <row r="231" spans="1:18" s="148" customFormat="1" x14ac:dyDescent="0.7">
      <c r="A231" s="142">
        <v>9</v>
      </c>
      <c r="B231" s="143" t="s">
        <v>62</v>
      </c>
      <c r="C231" s="143" t="s">
        <v>29</v>
      </c>
      <c r="D231" s="143" t="s">
        <v>90</v>
      </c>
      <c r="E231" s="143" t="s">
        <v>30</v>
      </c>
      <c r="F231" s="143" t="s">
        <v>178</v>
      </c>
      <c r="G231" s="143" t="s">
        <v>856</v>
      </c>
      <c r="H231" s="144">
        <v>7151</v>
      </c>
      <c r="I231" s="145">
        <v>5</v>
      </c>
      <c r="J231" s="100">
        <f>อุดรธานี!F55</f>
        <v>181823.07</v>
      </c>
      <c r="K231" s="101">
        <f>อุดรธานี!AP55</f>
        <v>452128.96</v>
      </c>
      <c r="L231" s="101">
        <f>อุดรธานี!AQ55</f>
        <v>369618.5</v>
      </c>
      <c r="M231" s="101">
        <f>อุดรธานี!AR55</f>
        <v>398391.48</v>
      </c>
      <c r="N231" s="143"/>
      <c r="O231" s="143"/>
      <c r="P231" s="143"/>
      <c r="Q231" s="147">
        <f t="shared" si="8"/>
        <v>-28772.979999999981</v>
      </c>
      <c r="R231" s="147">
        <f t="shared" si="9"/>
        <v>51.687666060690809</v>
      </c>
    </row>
    <row r="232" spans="1:18" s="155" customFormat="1" x14ac:dyDescent="0.7">
      <c r="A232" s="149">
        <v>10</v>
      </c>
      <c r="B232" s="150" t="s">
        <v>62</v>
      </c>
      <c r="C232" s="150" t="s">
        <v>29</v>
      </c>
      <c r="D232" s="150" t="s">
        <v>90</v>
      </c>
      <c r="E232" s="150" t="s">
        <v>30</v>
      </c>
      <c r="F232" s="150" t="s">
        <v>178</v>
      </c>
      <c r="G232" s="150" t="s">
        <v>857</v>
      </c>
      <c r="H232" s="144">
        <v>6762</v>
      </c>
      <c r="I232" s="149">
        <v>5</v>
      </c>
      <c r="J232" s="100">
        <f>อุดรธานี!F56</f>
        <v>180836.71</v>
      </c>
      <c r="K232" s="101">
        <f>อุดรธานี!AP56</f>
        <v>258799.96999999997</v>
      </c>
      <c r="L232" s="101">
        <f>อุดรธานี!AQ56</f>
        <v>243547.5</v>
      </c>
      <c r="M232" s="101">
        <f>อุดรธานี!AR56</f>
        <v>323208.86</v>
      </c>
      <c r="N232" s="150"/>
      <c r="O232" s="150"/>
      <c r="P232" s="150"/>
      <c r="Q232" s="153">
        <f t="shared" si="8"/>
        <v>-79661.359999999986</v>
      </c>
      <c r="R232" s="154">
        <f t="shared" si="9"/>
        <v>36.017080745341616</v>
      </c>
    </row>
    <row r="233" spans="1:18" s="148" customFormat="1" x14ac:dyDescent="0.7">
      <c r="A233" s="142">
        <v>11</v>
      </c>
      <c r="B233" s="143" t="s">
        <v>62</v>
      </c>
      <c r="C233" s="143" t="s">
        <v>29</v>
      </c>
      <c r="D233" s="143" t="s">
        <v>90</v>
      </c>
      <c r="E233" s="143" t="s">
        <v>30</v>
      </c>
      <c r="F233" s="143" t="s">
        <v>178</v>
      </c>
      <c r="G233" s="143" t="s">
        <v>858</v>
      </c>
      <c r="H233" s="144">
        <v>3820</v>
      </c>
      <c r="I233" s="145">
        <v>3</v>
      </c>
      <c r="J233" s="100">
        <f>อุดรธานี!F57</f>
        <v>184519.66</v>
      </c>
      <c r="K233" s="101">
        <f>อุดรธานี!AP57</f>
        <v>1054156.9300000002</v>
      </c>
      <c r="L233" s="101">
        <f>อุดรธานี!AQ57</f>
        <v>166118.22999999998</v>
      </c>
      <c r="M233" s="101">
        <f>อุดรธานี!AR57</f>
        <v>223997</v>
      </c>
      <c r="N233" s="143"/>
      <c r="O233" s="143"/>
      <c r="P233" s="143"/>
      <c r="Q233" s="147">
        <f t="shared" si="8"/>
        <v>-57878.770000000019</v>
      </c>
      <c r="R233" s="147">
        <f t="shared" si="9"/>
        <v>43.486447643979055</v>
      </c>
    </row>
    <row r="234" spans="1:18" s="148" customFormat="1" x14ac:dyDescent="0.7">
      <c r="A234" s="142">
        <v>12</v>
      </c>
      <c r="B234" s="143" t="s">
        <v>62</v>
      </c>
      <c r="C234" s="143" t="s">
        <v>29</v>
      </c>
      <c r="D234" s="143" t="s">
        <v>90</v>
      </c>
      <c r="E234" s="143" t="s">
        <v>30</v>
      </c>
      <c r="F234" s="143" t="s">
        <v>178</v>
      </c>
      <c r="G234" s="143" t="s">
        <v>859</v>
      </c>
      <c r="H234" s="144">
        <v>2779</v>
      </c>
      <c r="I234" s="145">
        <v>2</v>
      </c>
      <c r="J234" s="100">
        <f>อุดรธานี!F58</f>
        <v>181036.16</v>
      </c>
      <c r="K234" s="101">
        <f>อุดรธานี!AP58</f>
        <v>397035.5</v>
      </c>
      <c r="L234" s="101">
        <f>อุดรธานี!AQ58</f>
        <v>75281</v>
      </c>
      <c r="M234" s="101">
        <f>อุดรธานี!AR58</f>
        <v>184585.83000000002</v>
      </c>
      <c r="N234" s="143"/>
      <c r="O234" s="143"/>
      <c r="P234" s="143"/>
      <c r="Q234" s="147">
        <f t="shared" si="8"/>
        <v>-109304.83000000002</v>
      </c>
      <c r="R234" s="147">
        <f t="shared" si="9"/>
        <v>27.089240734077006</v>
      </c>
    </row>
    <row r="235" spans="1:18" s="109" customFormat="1" x14ac:dyDescent="0.7">
      <c r="A235" s="103">
        <v>3</v>
      </c>
      <c r="B235" s="104" t="s">
        <v>62</v>
      </c>
      <c r="C235" s="104"/>
      <c r="D235" s="104"/>
      <c r="E235" s="104" t="s">
        <v>75</v>
      </c>
      <c r="F235" s="104"/>
      <c r="G235" s="104" t="s">
        <v>308</v>
      </c>
      <c r="H235" s="110">
        <f>SUM(H223:H234)</f>
        <v>42490</v>
      </c>
      <c r="I235" s="103"/>
      <c r="J235" s="106">
        <f>SUM(J223:J234)</f>
        <v>1708699.7099999997</v>
      </c>
      <c r="K235" s="106">
        <f>SUM(K223:K234)</f>
        <v>4407200.3800000008</v>
      </c>
      <c r="L235" s="106">
        <f>SUM(L223:L234)</f>
        <v>2220732.6799999997</v>
      </c>
      <c r="M235" s="106">
        <f>SUM(M223:M234)</f>
        <v>2773217.76</v>
      </c>
      <c r="N235" s="104">
        <v>11</v>
      </c>
      <c r="O235" s="104">
        <v>11</v>
      </c>
      <c r="P235" s="104">
        <f>N235-O235</f>
        <v>0</v>
      </c>
      <c r="Q235" s="156">
        <f t="shared" si="8"/>
        <v>-552485.08000000007</v>
      </c>
      <c r="R235" s="108">
        <f>L235/H235</f>
        <v>52.264831254412798</v>
      </c>
    </row>
    <row r="236" spans="1:18" x14ac:dyDescent="0.7">
      <c r="A236" s="97">
        <v>1</v>
      </c>
      <c r="B236" s="98" t="s">
        <v>62</v>
      </c>
      <c r="C236" s="98" t="s">
        <v>31</v>
      </c>
      <c r="D236" s="98" t="s">
        <v>97</v>
      </c>
      <c r="E236" s="98" t="s">
        <v>32</v>
      </c>
      <c r="F236" s="98" t="s">
        <v>175</v>
      </c>
      <c r="G236" s="98" t="s">
        <v>309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x14ac:dyDescent="0.7">
      <c r="A237" s="111">
        <v>2</v>
      </c>
      <c r="B237" s="112" t="s">
        <v>62</v>
      </c>
      <c r="C237" s="112" t="s">
        <v>31</v>
      </c>
      <c r="D237" s="112" t="s">
        <v>97</v>
      </c>
      <c r="E237" s="112" t="s">
        <v>32</v>
      </c>
      <c r="F237" s="112" t="s">
        <v>178</v>
      </c>
      <c r="G237" s="112" t="s">
        <v>860</v>
      </c>
      <c r="H237" s="113">
        <v>4680</v>
      </c>
      <c r="I237" s="111">
        <v>4</v>
      </c>
      <c r="J237" s="100">
        <f>อุดรธานี!F59</f>
        <v>1984838.75</v>
      </c>
      <c r="K237" s="101">
        <f>อุดรธานี!AP59</f>
        <v>2086096.75</v>
      </c>
      <c r="L237" s="101">
        <f>อุดรธานี!AQ59</f>
        <v>661753.32000000007</v>
      </c>
      <c r="M237" s="101">
        <f>อุดรธานี!AR59</f>
        <v>275012.27999999997</v>
      </c>
      <c r="N237" s="157"/>
      <c r="O237" s="157"/>
      <c r="P237" s="157"/>
      <c r="Q237" s="115">
        <f t="shared" si="8"/>
        <v>386741.0400000001</v>
      </c>
      <c r="R237" s="116">
        <f t="shared" si="9"/>
        <v>141.40028205128206</v>
      </c>
    </row>
    <row r="238" spans="1:18" x14ac:dyDescent="0.7">
      <c r="A238" s="97">
        <v>3</v>
      </c>
      <c r="B238" s="98" t="s">
        <v>62</v>
      </c>
      <c r="C238" s="98" t="s">
        <v>31</v>
      </c>
      <c r="D238" s="98" t="s">
        <v>97</v>
      </c>
      <c r="E238" s="98" t="s">
        <v>32</v>
      </c>
      <c r="F238" s="98" t="s">
        <v>178</v>
      </c>
      <c r="G238" s="98" t="s">
        <v>861</v>
      </c>
      <c r="H238" s="99">
        <v>8548</v>
      </c>
      <c r="I238" s="97">
        <v>5</v>
      </c>
      <c r="J238" s="100">
        <f>อุดรธานี!F60</f>
        <v>3459435.87</v>
      </c>
      <c r="K238" s="101">
        <f>อุดรธานี!AP60</f>
        <v>3725751.74</v>
      </c>
      <c r="L238" s="101">
        <f>อุดรธานี!AQ60</f>
        <v>985755.74</v>
      </c>
      <c r="M238" s="101">
        <f>อุดรธานี!AR60</f>
        <v>531143.35</v>
      </c>
      <c r="N238" s="98"/>
      <c r="O238" s="98"/>
      <c r="P238" s="98"/>
      <c r="Q238" s="90">
        <f t="shared" si="8"/>
        <v>454612.39</v>
      </c>
      <c r="R238" s="91">
        <f t="shared" si="9"/>
        <v>115.32004445484324</v>
      </c>
    </row>
    <row r="239" spans="1:18" x14ac:dyDescent="0.7">
      <c r="A239" s="111">
        <v>4</v>
      </c>
      <c r="B239" s="98" t="s">
        <v>62</v>
      </c>
      <c r="C239" s="98" t="s">
        <v>31</v>
      </c>
      <c r="D239" s="98" t="s">
        <v>97</v>
      </c>
      <c r="E239" s="98" t="s">
        <v>32</v>
      </c>
      <c r="F239" s="98" t="s">
        <v>178</v>
      </c>
      <c r="G239" s="98" t="s">
        <v>862</v>
      </c>
      <c r="H239" s="99">
        <v>4511</v>
      </c>
      <c r="I239" s="97">
        <v>4</v>
      </c>
      <c r="J239" s="100">
        <f>อุดรธานี!F61</f>
        <v>713065.16</v>
      </c>
      <c r="K239" s="101">
        <f>อุดรธานี!AP61</f>
        <v>1406052.3900000001</v>
      </c>
      <c r="L239" s="101">
        <f>อุดรธานี!AQ61</f>
        <v>598476.33000000007</v>
      </c>
      <c r="M239" s="101">
        <f>อุดรธานี!AR61</f>
        <v>343805.8</v>
      </c>
      <c r="N239" s="98"/>
      <c r="O239" s="98"/>
      <c r="P239" s="98"/>
      <c r="Q239" s="90">
        <f t="shared" si="8"/>
        <v>254670.53000000009</v>
      </c>
      <c r="R239" s="91">
        <f t="shared" si="9"/>
        <v>132.67043449346045</v>
      </c>
    </row>
    <row r="240" spans="1:18" x14ac:dyDescent="0.7">
      <c r="A240" s="97">
        <v>5</v>
      </c>
      <c r="B240" s="98" t="s">
        <v>62</v>
      </c>
      <c r="C240" s="98" t="s">
        <v>31</v>
      </c>
      <c r="D240" s="98" t="s">
        <v>97</v>
      </c>
      <c r="E240" s="98" t="s">
        <v>32</v>
      </c>
      <c r="F240" s="98" t="s">
        <v>178</v>
      </c>
      <c r="G240" s="98" t="s">
        <v>863</v>
      </c>
      <c r="H240" s="99">
        <v>3134</v>
      </c>
      <c r="I240" s="97">
        <v>3</v>
      </c>
      <c r="J240" s="100">
        <f>อุดรธานี!F62</f>
        <v>877686.21</v>
      </c>
      <c r="K240" s="101">
        <f>อุดรธานี!AP62</f>
        <v>979451.05</v>
      </c>
      <c r="L240" s="101">
        <f>อุดรธานี!AQ62</f>
        <v>349727.99</v>
      </c>
      <c r="M240" s="101">
        <f>อุดรธานี!AR62</f>
        <v>278160.51</v>
      </c>
      <c r="N240" s="98"/>
      <c r="O240" s="98"/>
      <c r="P240" s="98"/>
      <c r="Q240" s="90">
        <f t="shared" si="8"/>
        <v>71567.479999999981</v>
      </c>
      <c r="R240" s="91">
        <f t="shared" si="9"/>
        <v>111.59157306955967</v>
      </c>
    </row>
    <row r="241" spans="1:18" x14ac:dyDescent="0.7">
      <c r="A241" s="111">
        <v>6</v>
      </c>
      <c r="B241" s="98" t="s">
        <v>62</v>
      </c>
      <c r="C241" s="98" t="s">
        <v>31</v>
      </c>
      <c r="D241" s="98" t="s">
        <v>97</v>
      </c>
      <c r="E241" s="98" t="s">
        <v>32</v>
      </c>
      <c r="F241" s="98" t="s">
        <v>178</v>
      </c>
      <c r="G241" s="98" t="s">
        <v>864</v>
      </c>
      <c r="H241" s="99">
        <v>7157</v>
      </c>
      <c r="I241" s="97">
        <v>5</v>
      </c>
      <c r="J241" s="100">
        <f>อุดรธานี!F63</f>
        <v>1209285.77</v>
      </c>
      <c r="K241" s="101">
        <f>อุดรธานี!AP63</f>
        <v>1503495.62</v>
      </c>
      <c r="L241" s="101">
        <f>อุดรธานี!AQ63</f>
        <v>185879.29</v>
      </c>
      <c r="M241" s="101">
        <f>อุดรธานี!AR63</f>
        <v>230917.92</v>
      </c>
      <c r="N241" s="98"/>
      <c r="O241" s="98"/>
      <c r="P241" s="98"/>
      <c r="Q241" s="90">
        <f t="shared" si="8"/>
        <v>-45038.630000000005</v>
      </c>
      <c r="R241" s="91">
        <f t="shared" si="9"/>
        <v>25.971676680173257</v>
      </c>
    </row>
    <row r="242" spans="1:18" x14ac:dyDescent="0.7">
      <c r="A242" s="97">
        <v>7</v>
      </c>
      <c r="B242" s="98" t="s">
        <v>62</v>
      </c>
      <c r="C242" s="98" t="s">
        <v>31</v>
      </c>
      <c r="D242" s="98" t="s">
        <v>97</v>
      </c>
      <c r="E242" s="98" t="s">
        <v>32</v>
      </c>
      <c r="F242" s="98" t="s">
        <v>178</v>
      </c>
      <c r="G242" s="98" t="s">
        <v>865</v>
      </c>
      <c r="H242" s="99">
        <v>5769</v>
      </c>
      <c r="I242" s="97">
        <v>4</v>
      </c>
      <c r="J242" s="100">
        <f>อุดรธานี!F64</f>
        <v>970444.25</v>
      </c>
      <c r="K242" s="101">
        <f>อุดรธานี!AP64</f>
        <v>1183724.24</v>
      </c>
      <c r="L242" s="101">
        <f>อุดรธานี!AQ64</f>
        <v>382036.52</v>
      </c>
      <c r="M242" s="101">
        <f>อุดรธานี!AR64</f>
        <v>430412.07</v>
      </c>
      <c r="N242" s="98"/>
      <c r="O242" s="98"/>
      <c r="P242" s="98"/>
      <c r="Q242" s="90">
        <f t="shared" si="8"/>
        <v>-48375.549999999988</v>
      </c>
      <c r="R242" s="91">
        <f t="shared" si="9"/>
        <v>66.222312359161037</v>
      </c>
    </row>
    <row r="243" spans="1:18" x14ac:dyDescent="0.7">
      <c r="A243" s="111">
        <v>8</v>
      </c>
      <c r="B243" s="98" t="s">
        <v>62</v>
      </c>
      <c r="C243" s="98" t="s">
        <v>31</v>
      </c>
      <c r="D243" s="98" t="s">
        <v>97</v>
      </c>
      <c r="E243" s="98" t="s">
        <v>32</v>
      </c>
      <c r="F243" s="98" t="s">
        <v>178</v>
      </c>
      <c r="G243" s="98" t="s">
        <v>867</v>
      </c>
      <c r="H243" s="99">
        <v>3401</v>
      </c>
      <c r="I243" s="97">
        <v>3</v>
      </c>
      <c r="J243" s="100">
        <f>อุดรธานี!F65</f>
        <v>1964435.19</v>
      </c>
      <c r="K243" s="101">
        <f>อุดรธานี!AP65</f>
        <v>2058548.95</v>
      </c>
      <c r="L243" s="101">
        <f>อุดรธานี!AQ65</f>
        <v>176260.64</v>
      </c>
      <c r="M243" s="101">
        <f>อุดรธานี!AR65</f>
        <v>246430.4</v>
      </c>
      <c r="N243" s="98"/>
      <c r="O243" s="98"/>
      <c r="P243" s="98"/>
      <c r="Q243" s="90">
        <f t="shared" si="8"/>
        <v>-70169.75999999998</v>
      </c>
      <c r="R243" s="91">
        <f t="shared" si="9"/>
        <v>51.826121728903267</v>
      </c>
    </row>
    <row r="244" spans="1:18" x14ac:dyDescent="0.7">
      <c r="A244" s="97">
        <v>9</v>
      </c>
      <c r="B244" s="98" t="s">
        <v>62</v>
      </c>
      <c r="C244" s="98" t="s">
        <v>31</v>
      </c>
      <c r="D244" s="98" t="s">
        <v>97</v>
      </c>
      <c r="E244" s="98" t="s">
        <v>32</v>
      </c>
      <c r="F244" s="98" t="s">
        <v>178</v>
      </c>
      <c r="G244" s="98" t="s">
        <v>868</v>
      </c>
      <c r="H244" s="99">
        <v>4701</v>
      </c>
      <c r="I244" s="97">
        <v>4</v>
      </c>
      <c r="J244" s="100">
        <f>อุดรธานี!F67</f>
        <v>1092923.1599999999</v>
      </c>
      <c r="K244" s="101">
        <f>อุดรธานี!AP67</f>
        <v>1231740.8600000001</v>
      </c>
      <c r="L244" s="101">
        <f>อุดรธานี!AQ67</f>
        <v>645744.59</v>
      </c>
      <c r="M244" s="101">
        <f>อุดรธานี!AR67</f>
        <v>204004.45</v>
      </c>
      <c r="N244" s="98"/>
      <c r="O244" s="98"/>
      <c r="P244" s="98"/>
      <c r="Q244" s="90">
        <f t="shared" si="8"/>
        <v>441740.13999999996</v>
      </c>
      <c r="R244" s="91">
        <f t="shared" si="9"/>
        <v>137.36323973622632</v>
      </c>
    </row>
    <row r="245" spans="1:18" x14ac:dyDescent="0.7">
      <c r="A245" s="111">
        <v>10</v>
      </c>
      <c r="B245" s="98" t="s">
        <v>62</v>
      </c>
      <c r="C245" s="98" t="s">
        <v>31</v>
      </c>
      <c r="D245" s="98" t="s">
        <v>97</v>
      </c>
      <c r="E245" s="98" t="s">
        <v>32</v>
      </c>
      <c r="F245" s="98" t="s">
        <v>178</v>
      </c>
      <c r="G245" s="98" t="s">
        <v>869</v>
      </c>
      <c r="H245" s="99">
        <v>2949</v>
      </c>
      <c r="I245" s="97">
        <v>2</v>
      </c>
      <c r="J245" s="100">
        <f>อุดรธานี!F68</f>
        <v>219556.6</v>
      </c>
      <c r="K245" s="101">
        <f>อุดรธานี!AP67</f>
        <v>1231740.8600000001</v>
      </c>
      <c r="L245" s="101">
        <f>อุดรธานี!AQ67</f>
        <v>645744.59</v>
      </c>
      <c r="M245" s="101">
        <f>อุดรธานี!AR67</f>
        <v>204004.45</v>
      </c>
      <c r="N245" s="98"/>
      <c r="O245" s="98"/>
      <c r="P245" s="98"/>
      <c r="Q245" s="90">
        <f t="shared" si="8"/>
        <v>441740.13999999996</v>
      </c>
      <c r="R245" s="91">
        <f t="shared" si="9"/>
        <v>218.97069854187859</v>
      </c>
    </row>
    <row r="246" spans="1:18" x14ac:dyDescent="0.7">
      <c r="A246" s="97">
        <v>11</v>
      </c>
      <c r="B246" s="98" t="s">
        <v>62</v>
      </c>
      <c r="C246" s="98" t="s">
        <v>31</v>
      </c>
      <c r="D246" s="98" t="s">
        <v>97</v>
      </c>
      <c r="E246" s="98" t="s">
        <v>32</v>
      </c>
      <c r="F246" s="98" t="s">
        <v>178</v>
      </c>
      <c r="G246" s="98" t="s">
        <v>870</v>
      </c>
      <c r="H246" s="99">
        <v>4403</v>
      </c>
      <c r="I246" s="97">
        <v>3</v>
      </c>
      <c r="J246" s="100">
        <f>อุดรธานี!F69</f>
        <v>411338.27</v>
      </c>
      <c r="K246" s="101">
        <f>อุดรธานี!AP68</f>
        <v>281747.64</v>
      </c>
      <c r="L246" s="101">
        <f>อุดรธานี!AQ68</f>
        <v>146426.85</v>
      </c>
      <c r="M246" s="101">
        <f>อุดรธานี!AR68</f>
        <v>187383.6</v>
      </c>
      <c r="N246" s="98"/>
      <c r="O246" s="98"/>
      <c r="P246" s="98"/>
      <c r="Q246" s="90">
        <f t="shared" si="8"/>
        <v>-40956.75</v>
      </c>
      <c r="R246" s="91">
        <f t="shared" si="9"/>
        <v>33.256154894390193</v>
      </c>
    </row>
    <row r="247" spans="1:18" x14ac:dyDescent="0.7">
      <c r="A247" s="111">
        <v>12</v>
      </c>
      <c r="B247" s="98" t="s">
        <v>62</v>
      </c>
      <c r="C247" s="98" t="s">
        <v>31</v>
      </c>
      <c r="D247" s="98" t="s">
        <v>97</v>
      </c>
      <c r="E247" s="98" t="s">
        <v>32</v>
      </c>
      <c r="F247" s="98" t="s">
        <v>178</v>
      </c>
      <c r="G247" s="98" t="s">
        <v>871</v>
      </c>
      <c r="H247" s="99">
        <v>2617</v>
      </c>
      <c r="I247" s="97">
        <v>2</v>
      </c>
      <c r="J247" s="100">
        <f>อุดรธานี!F70</f>
        <v>743103.99</v>
      </c>
      <c r="K247" s="101">
        <f>อุดรธานี!AP69</f>
        <v>627527.85000000009</v>
      </c>
      <c r="L247" s="101">
        <f>อุดรธานี!AQ69</f>
        <v>231948.18</v>
      </c>
      <c r="M247" s="101">
        <f>อุดรธานี!AR69</f>
        <v>352068.01</v>
      </c>
      <c r="N247" s="98"/>
      <c r="O247" s="98"/>
      <c r="P247" s="98"/>
      <c r="Q247" s="90">
        <f t="shared" si="8"/>
        <v>-120119.83000000002</v>
      </c>
      <c r="R247" s="91">
        <f t="shared" si="9"/>
        <v>88.631325945739391</v>
      </c>
    </row>
    <row r="248" spans="1:18" x14ac:dyDescent="0.7">
      <c r="A248" s="97">
        <v>13</v>
      </c>
      <c r="B248" s="98" t="s">
        <v>62</v>
      </c>
      <c r="C248" s="98" t="s">
        <v>31</v>
      </c>
      <c r="D248" s="98" t="s">
        <v>97</v>
      </c>
      <c r="E248" s="98" t="s">
        <v>32</v>
      </c>
      <c r="F248" s="98" t="s">
        <v>178</v>
      </c>
      <c r="G248" s="98" t="s">
        <v>872</v>
      </c>
      <c r="H248" s="99">
        <v>4428</v>
      </c>
      <c r="I248" s="97">
        <v>3</v>
      </c>
      <c r="J248" s="100">
        <f>อุดรธานี!F71</f>
        <v>669483.88</v>
      </c>
      <c r="K248" s="101">
        <f>อุดรธานี!AP70</f>
        <v>838217.81</v>
      </c>
      <c r="L248" s="101">
        <f>อุดรธานี!AQ70</f>
        <v>318605.32</v>
      </c>
      <c r="M248" s="101">
        <f>อุดรธานี!AR70</f>
        <v>216508.99</v>
      </c>
      <c r="N248" s="98"/>
      <c r="O248" s="98"/>
      <c r="P248" s="98"/>
      <c r="Q248" s="90">
        <f t="shared" si="8"/>
        <v>102096.33000000002</v>
      </c>
      <c r="R248" s="91">
        <f t="shared" si="9"/>
        <v>71.952420957542913</v>
      </c>
    </row>
    <row r="249" spans="1:18" x14ac:dyDescent="0.7">
      <c r="A249" s="111">
        <v>14</v>
      </c>
      <c r="B249" s="98" t="s">
        <v>62</v>
      </c>
      <c r="C249" s="98" t="s">
        <v>31</v>
      </c>
      <c r="D249" s="98" t="s">
        <v>97</v>
      </c>
      <c r="E249" s="98" t="s">
        <v>32</v>
      </c>
      <c r="F249" s="98" t="s">
        <v>178</v>
      </c>
      <c r="G249" s="98" t="s">
        <v>873</v>
      </c>
      <c r="H249" s="99">
        <v>2607</v>
      </c>
      <c r="I249" s="97">
        <v>2</v>
      </c>
      <c r="J249" s="100">
        <f>อุดรธานี!F72</f>
        <v>546315.59</v>
      </c>
      <c r="K249" s="101">
        <f>อุดรธานี!AP71</f>
        <v>772557.33</v>
      </c>
      <c r="L249" s="101">
        <f>อุดรธานี!AQ71</f>
        <v>297531.69</v>
      </c>
      <c r="M249" s="101">
        <f>อุดรธานี!AR71</f>
        <v>171354.96</v>
      </c>
      <c r="N249" s="98"/>
      <c r="O249" s="98"/>
      <c r="P249" s="98"/>
      <c r="Q249" s="90">
        <f t="shared" si="8"/>
        <v>126176.73000000001</v>
      </c>
      <c r="R249" s="91">
        <f t="shared" si="9"/>
        <v>114.12799769850403</v>
      </c>
    </row>
    <row r="250" spans="1:18" x14ac:dyDescent="0.7">
      <c r="A250" s="97">
        <v>15</v>
      </c>
      <c r="B250" s="98" t="s">
        <v>62</v>
      </c>
      <c r="C250" s="98" t="s">
        <v>31</v>
      </c>
      <c r="D250" s="98" t="s">
        <v>97</v>
      </c>
      <c r="E250" s="98" t="s">
        <v>32</v>
      </c>
      <c r="F250" s="98" t="s">
        <v>178</v>
      </c>
      <c r="G250" s="98" t="s">
        <v>874</v>
      </c>
      <c r="H250" s="99">
        <v>5116</v>
      </c>
      <c r="I250" s="97">
        <v>4</v>
      </c>
      <c r="J250" s="100">
        <f>อุดรธานี!F73</f>
        <v>514667.44</v>
      </c>
      <c r="K250" s="101">
        <f>อุดรธานี!AP72</f>
        <v>957729.91999999993</v>
      </c>
      <c r="L250" s="101">
        <f>อุดรธานี!AQ72</f>
        <v>156085.04999999999</v>
      </c>
      <c r="M250" s="101">
        <f>อุดรธานี!AR72</f>
        <v>215231.49</v>
      </c>
      <c r="N250" s="98"/>
      <c r="O250" s="98"/>
      <c r="P250" s="98"/>
      <c r="Q250" s="90">
        <f t="shared" si="8"/>
        <v>-59146.44</v>
      </c>
      <c r="R250" s="91">
        <f t="shared" si="9"/>
        <v>30.509196637998436</v>
      </c>
    </row>
    <row r="251" spans="1:18" s="158" customFormat="1" x14ac:dyDescent="0.7">
      <c r="A251" s="111">
        <v>16</v>
      </c>
      <c r="B251" s="112" t="s">
        <v>62</v>
      </c>
      <c r="C251" s="112" t="s">
        <v>31</v>
      </c>
      <c r="D251" s="112" t="s">
        <v>97</v>
      </c>
      <c r="E251" s="112" t="s">
        <v>32</v>
      </c>
      <c r="F251" s="112" t="s">
        <v>178</v>
      </c>
      <c r="G251" s="112" t="s">
        <v>875</v>
      </c>
      <c r="H251" s="113">
        <v>5558</v>
      </c>
      <c r="I251" s="111">
        <v>4</v>
      </c>
      <c r="J251" s="100">
        <f>อุดรธานี!F74</f>
        <v>1063463.24</v>
      </c>
      <c r="K251" s="101">
        <f>อุดรธานี!AP73</f>
        <v>1267551.51</v>
      </c>
      <c r="L251" s="101">
        <f>อุดรธานี!AQ73</f>
        <v>505374.58</v>
      </c>
      <c r="M251" s="101">
        <f>อุดรธานี!AR73</f>
        <v>199310.44</v>
      </c>
      <c r="N251" s="112"/>
      <c r="O251" s="112"/>
      <c r="P251" s="112"/>
      <c r="Q251" s="90">
        <f t="shared" si="8"/>
        <v>306064.14</v>
      </c>
      <c r="R251" s="91">
        <f t="shared" si="9"/>
        <v>90.927416336811802</v>
      </c>
    </row>
    <row r="252" spans="1:18" x14ac:dyDescent="0.7">
      <c r="A252" s="97">
        <v>17</v>
      </c>
      <c r="B252" s="98" t="s">
        <v>62</v>
      </c>
      <c r="C252" s="98" t="s">
        <v>31</v>
      </c>
      <c r="D252" s="98" t="s">
        <v>97</v>
      </c>
      <c r="E252" s="98" t="s">
        <v>32</v>
      </c>
      <c r="F252" s="98" t="s">
        <v>178</v>
      </c>
      <c r="G252" s="98" t="s">
        <v>876</v>
      </c>
      <c r="H252" s="99">
        <v>2827</v>
      </c>
      <c r="I252" s="97">
        <v>2</v>
      </c>
      <c r="J252" s="100">
        <f>อุดรธานี!F75</f>
        <v>1056171.93</v>
      </c>
      <c r="K252" s="101">
        <f>อุดรธานี!AP74</f>
        <v>1403750.6500000001</v>
      </c>
      <c r="L252" s="101">
        <f>อุดรธานี!AQ74</f>
        <v>545967.79</v>
      </c>
      <c r="M252" s="101">
        <f>อุดรธานี!AR74</f>
        <v>247051.93</v>
      </c>
      <c r="N252" s="98"/>
      <c r="O252" s="98"/>
      <c r="P252" s="98"/>
      <c r="Q252" s="90">
        <f t="shared" si="8"/>
        <v>298915.86000000004</v>
      </c>
      <c r="R252" s="91">
        <f t="shared" si="9"/>
        <v>193.12620799434029</v>
      </c>
    </row>
    <row r="253" spans="1:18" s="109" customFormat="1" x14ac:dyDescent="0.7">
      <c r="A253" s="103">
        <v>4</v>
      </c>
      <c r="B253" s="104" t="s">
        <v>62</v>
      </c>
      <c r="C253" s="104"/>
      <c r="D253" s="104"/>
      <c r="E253" s="104" t="s">
        <v>75</v>
      </c>
      <c r="F253" s="104"/>
      <c r="G253" s="104" t="s">
        <v>310</v>
      </c>
      <c r="H253" s="110">
        <f>SUM(H236:H251)</f>
        <v>69579</v>
      </c>
      <c r="I253" s="103"/>
      <c r="J253" s="106">
        <f>SUM(J236:J251)</f>
        <v>16440043.369999999</v>
      </c>
      <c r="K253" s="106">
        <f>SUM(K236:K251)</f>
        <v>20151934.52</v>
      </c>
      <c r="L253" s="106">
        <f>SUM(L236:L251)</f>
        <v>6287350.6799999997</v>
      </c>
      <c r="M253" s="106">
        <f>SUM(M236:M251)</f>
        <v>4085748.7200000011</v>
      </c>
      <c r="N253" s="104">
        <v>16</v>
      </c>
      <c r="O253" s="104">
        <v>16</v>
      </c>
      <c r="P253" s="104">
        <f>N253-O253</f>
        <v>0</v>
      </c>
      <c r="Q253" s="107">
        <f t="shared" si="8"/>
        <v>2201601.9599999986</v>
      </c>
      <c r="R253" s="108">
        <f>L253/H253</f>
        <v>90.362762902599911</v>
      </c>
    </row>
    <row r="254" spans="1:18" x14ac:dyDescent="0.7">
      <c r="A254" s="97">
        <v>1</v>
      </c>
      <c r="B254" s="98" t="s">
        <v>62</v>
      </c>
      <c r="C254" s="98" t="s">
        <v>33</v>
      </c>
      <c r="D254" s="98" t="s">
        <v>111</v>
      </c>
      <c r="E254" s="98" t="s">
        <v>34</v>
      </c>
      <c r="F254" s="98" t="s">
        <v>208</v>
      </c>
      <c r="G254" s="98" t="s">
        <v>311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x14ac:dyDescent="0.7">
      <c r="A255" s="97">
        <v>2</v>
      </c>
      <c r="B255" s="98" t="s">
        <v>62</v>
      </c>
      <c r="C255" s="98" t="s">
        <v>33</v>
      </c>
      <c r="D255" s="98" t="s">
        <v>111</v>
      </c>
      <c r="E255" s="98" t="s">
        <v>34</v>
      </c>
      <c r="F255" s="98" t="s">
        <v>178</v>
      </c>
      <c r="G255" s="98" t="s">
        <v>877</v>
      </c>
      <c r="H255" s="99">
        <v>3712</v>
      </c>
      <c r="I255" s="97">
        <v>3</v>
      </c>
      <c r="J255" s="100">
        <f>อุดรธานี!F76</f>
        <v>95480.73</v>
      </c>
      <c r="K255" s="101">
        <f>อุดรธานี!AP76</f>
        <v>282494.68</v>
      </c>
      <c r="L255" s="101">
        <f>อุดรธานี!AQ76</f>
        <v>109444</v>
      </c>
      <c r="M255" s="101">
        <f>อุดรธานี!AR76</f>
        <v>202872.31</v>
      </c>
      <c r="N255" s="98"/>
      <c r="O255" s="98"/>
      <c r="P255" s="98"/>
      <c r="Q255" s="90">
        <f t="shared" si="8"/>
        <v>-93428.31</v>
      </c>
      <c r="R255" s="91">
        <f t="shared" si="9"/>
        <v>29.483836206896552</v>
      </c>
    </row>
    <row r="256" spans="1:18" x14ac:dyDescent="0.7">
      <c r="A256" s="97">
        <v>3</v>
      </c>
      <c r="B256" s="98" t="s">
        <v>62</v>
      </c>
      <c r="C256" s="98" t="s">
        <v>33</v>
      </c>
      <c r="D256" s="98" t="s">
        <v>111</v>
      </c>
      <c r="E256" s="98" t="s">
        <v>34</v>
      </c>
      <c r="F256" s="98" t="s">
        <v>178</v>
      </c>
      <c r="G256" s="98" t="s">
        <v>878</v>
      </c>
      <c r="H256" s="99">
        <v>4941</v>
      </c>
      <c r="I256" s="97">
        <v>4</v>
      </c>
      <c r="J256" s="100">
        <f>อุดรธานี!F77</f>
        <v>1152525.07</v>
      </c>
      <c r="K256" s="101">
        <f>อุดรธานี!AP77</f>
        <v>1241170.76</v>
      </c>
      <c r="L256" s="101">
        <f>อุดรธานี!AQ77</f>
        <v>1081652.3</v>
      </c>
      <c r="M256" s="101">
        <f>อุดรธานี!AR77</f>
        <v>280983.59999999998</v>
      </c>
      <c r="N256" s="98"/>
      <c r="O256" s="98"/>
      <c r="P256" s="98"/>
      <c r="Q256" s="90">
        <f t="shared" si="8"/>
        <v>800668.70000000007</v>
      </c>
      <c r="R256" s="91">
        <f t="shared" si="9"/>
        <v>218.91364096336775</v>
      </c>
    </row>
    <row r="257" spans="1:18" x14ac:dyDescent="0.7">
      <c r="A257" s="97">
        <v>4</v>
      </c>
      <c r="B257" s="98" t="s">
        <v>62</v>
      </c>
      <c r="C257" s="98" t="s">
        <v>33</v>
      </c>
      <c r="D257" s="98" t="s">
        <v>111</v>
      </c>
      <c r="E257" s="98" t="s">
        <v>34</v>
      </c>
      <c r="F257" s="98" t="s">
        <v>178</v>
      </c>
      <c r="G257" s="98" t="s">
        <v>879</v>
      </c>
      <c r="H257" s="99">
        <v>3161</v>
      </c>
      <c r="I257" s="97">
        <v>3</v>
      </c>
      <c r="J257" s="100">
        <f>อุดรธานี!F78</f>
        <v>805063.95</v>
      </c>
      <c r="K257" s="101">
        <f>อุดรธานี!AP78</f>
        <v>670914.79999999993</v>
      </c>
      <c r="L257" s="101">
        <f>อุดรธานี!AQ78</f>
        <v>883715.84</v>
      </c>
      <c r="M257" s="101">
        <f>อุดรธานี!AR78</f>
        <v>106966.9</v>
      </c>
      <c r="N257" s="98"/>
      <c r="O257" s="98"/>
      <c r="P257" s="98"/>
      <c r="Q257" s="90">
        <f t="shared" si="8"/>
        <v>776748.94</v>
      </c>
      <c r="R257" s="91">
        <f t="shared" si="9"/>
        <v>279.56844036697248</v>
      </c>
    </row>
    <row r="258" spans="1:18" x14ac:dyDescent="0.7">
      <c r="A258" s="97">
        <v>5</v>
      </c>
      <c r="B258" s="98" t="s">
        <v>62</v>
      </c>
      <c r="C258" s="98" t="s">
        <v>33</v>
      </c>
      <c r="D258" s="98" t="s">
        <v>111</v>
      </c>
      <c r="E258" s="98" t="s">
        <v>34</v>
      </c>
      <c r="F258" s="98" t="s">
        <v>178</v>
      </c>
      <c r="G258" s="98" t="s">
        <v>880</v>
      </c>
      <c r="H258" s="99">
        <v>6087</v>
      </c>
      <c r="I258" s="97">
        <v>5</v>
      </c>
      <c r="J258" s="100">
        <f>อุดรธานี!F79</f>
        <v>1212163.6499999999</v>
      </c>
      <c r="K258" s="101">
        <f>อุดรธานี!AP79</f>
        <v>1281247.96</v>
      </c>
      <c r="L258" s="101">
        <f>อุดรธานี!AQ79</f>
        <v>1286240.08</v>
      </c>
      <c r="M258" s="101">
        <f>อุดรธานี!AR79</f>
        <v>267835.8</v>
      </c>
      <c r="N258" s="98"/>
      <c r="O258" s="98"/>
      <c r="P258" s="98"/>
      <c r="Q258" s="90">
        <f t="shared" si="8"/>
        <v>1018404.28</v>
      </c>
      <c r="R258" s="91">
        <f t="shared" si="9"/>
        <v>211.30936093313619</v>
      </c>
    </row>
    <row r="259" spans="1:18" x14ac:dyDescent="0.7">
      <c r="A259" s="97">
        <v>6</v>
      </c>
      <c r="B259" s="98" t="s">
        <v>62</v>
      </c>
      <c r="C259" s="98" t="s">
        <v>33</v>
      </c>
      <c r="D259" s="98" t="s">
        <v>111</v>
      </c>
      <c r="E259" s="98" t="s">
        <v>34</v>
      </c>
      <c r="F259" s="98" t="s">
        <v>178</v>
      </c>
      <c r="G259" s="98" t="s">
        <v>881</v>
      </c>
      <c r="H259" s="99">
        <v>3252</v>
      </c>
      <c r="I259" s="97">
        <v>3</v>
      </c>
      <c r="J259" s="100">
        <f>อุดรธานี!F80</f>
        <v>642655</v>
      </c>
      <c r="K259" s="101">
        <f>อุดรธานี!AP80</f>
        <v>712812.89</v>
      </c>
      <c r="L259" s="101">
        <f>อุดรธานี!AQ80</f>
        <v>681761.11</v>
      </c>
      <c r="M259" s="101">
        <f>อุดรธานี!AR80</f>
        <v>168165.13</v>
      </c>
      <c r="N259" s="98"/>
      <c r="O259" s="98"/>
      <c r="P259" s="98"/>
      <c r="Q259" s="90">
        <f t="shared" si="8"/>
        <v>513595.98</v>
      </c>
      <c r="R259" s="91">
        <f t="shared" si="9"/>
        <v>209.64363776137762</v>
      </c>
    </row>
    <row r="260" spans="1:18" x14ac:dyDescent="0.7">
      <c r="A260" s="97">
        <v>7</v>
      </c>
      <c r="B260" s="98" t="s">
        <v>62</v>
      </c>
      <c r="C260" s="98" t="s">
        <v>33</v>
      </c>
      <c r="D260" s="98" t="s">
        <v>111</v>
      </c>
      <c r="E260" s="98" t="s">
        <v>34</v>
      </c>
      <c r="F260" s="98" t="s">
        <v>178</v>
      </c>
      <c r="G260" s="98" t="s">
        <v>882</v>
      </c>
      <c r="H260" s="99">
        <v>2430</v>
      </c>
      <c r="I260" s="97">
        <v>2</v>
      </c>
      <c r="J260" s="100">
        <f>อุดรธานี!F81</f>
        <v>605849.44999999995</v>
      </c>
      <c r="K260" s="101">
        <f>อุดรธานี!AP81</f>
        <v>581260.94999999995</v>
      </c>
      <c r="L260" s="101">
        <f>อุดรธานี!AQ81</f>
        <v>630958.88</v>
      </c>
      <c r="M260" s="101">
        <f>อุดรธานี!AR81</f>
        <v>117774.64</v>
      </c>
      <c r="N260" s="98"/>
      <c r="O260" s="98"/>
      <c r="P260" s="98"/>
      <c r="Q260" s="90">
        <f t="shared" si="8"/>
        <v>513184.24</v>
      </c>
      <c r="R260" s="91">
        <f t="shared" si="9"/>
        <v>259.6538600823045</v>
      </c>
    </row>
    <row r="261" spans="1:18" x14ac:dyDescent="0.7">
      <c r="A261" s="97">
        <v>8</v>
      </c>
      <c r="B261" s="98" t="s">
        <v>62</v>
      </c>
      <c r="C261" s="98" t="s">
        <v>33</v>
      </c>
      <c r="D261" s="98" t="s">
        <v>111</v>
      </c>
      <c r="E261" s="98" t="s">
        <v>34</v>
      </c>
      <c r="F261" s="98" t="s">
        <v>178</v>
      </c>
      <c r="G261" s="98" t="s">
        <v>883</v>
      </c>
      <c r="H261" s="99">
        <v>2703</v>
      </c>
      <c r="I261" s="97">
        <v>2</v>
      </c>
      <c r="J261" s="100">
        <f>อุดรธานี!F82</f>
        <v>744717.66</v>
      </c>
      <c r="K261" s="101">
        <f>อุดรธานี!AP82</f>
        <v>645184.46</v>
      </c>
      <c r="L261" s="101">
        <f>อุดรธานี!AQ82</f>
        <v>846395.11</v>
      </c>
      <c r="M261" s="101">
        <f>อุดรธานี!AR82</f>
        <v>145607.02000000002</v>
      </c>
      <c r="N261" s="98"/>
      <c r="O261" s="98"/>
      <c r="P261" s="98"/>
      <c r="Q261" s="90">
        <f t="shared" ref="Q261:Q324" si="10">L261-M261</f>
        <v>700788.09</v>
      </c>
      <c r="R261" s="91">
        <f t="shared" ref="R261:R324" si="11">L261/H261</f>
        <v>313.1317462079171</v>
      </c>
    </row>
    <row r="262" spans="1:18" x14ac:dyDescent="0.7">
      <c r="A262" s="97">
        <v>9</v>
      </c>
      <c r="B262" s="98" t="s">
        <v>62</v>
      </c>
      <c r="C262" s="98" t="s">
        <v>33</v>
      </c>
      <c r="D262" s="98" t="s">
        <v>111</v>
      </c>
      <c r="E262" s="98" t="s">
        <v>34</v>
      </c>
      <c r="F262" s="98" t="s">
        <v>178</v>
      </c>
      <c r="G262" s="98" t="s">
        <v>884</v>
      </c>
      <c r="H262" s="99">
        <v>1657</v>
      </c>
      <c r="I262" s="97">
        <v>2</v>
      </c>
      <c r="J262" s="100">
        <f>อุดรธานี!F83</f>
        <v>402870.04</v>
      </c>
      <c r="K262" s="101">
        <f>อุดรธานี!AP83</f>
        <v>552986.41999999993</v>
      </c>
      <c r="L262" s="101">
        <f>อุดรธานี!AQ83</f>
        <v>583419.79</v>
      </c>
      <c r="M262" s="101">
        <f>อุดรธานี!AR83</f>
        <v>175720.06</v>
      </c>
      <c r="N262" s="98"/>
      <c r="O262" s="98"/>
      <c r="P262" s="98"/>
      <c r="Q262" s="90">
        <f t="shared" si="10"/>
        <v>407699.73000000004</v>
      </c>
      <c r="R262" s="91">
        <f t="shared" si="11"/>
        <v>352.09401931200966</v>
      </c>
    </row>
    <row r="263" spans="1:18" x14ac:dyDescent="0.7">
      <c r="A263" s="97">
        <v>10</v>
      </c>
      <c r="B263" s="98" t="s">
        <v>62</v>
      </c>
      <c r="C263" s="98" t="s">
        <v>33</v>
      </c>
      <c r="D263" s="98" t="s">
        <v>111</v>
      </c>
      <c r="E263" s="98" t="s">
        <v>34</v>
      </c>
      <c r="F263" s="98" t="s">
        <v>178</v>
      </c>
      <c r="G263" s="98" t="s">
        <v>885</v>
      </c>
      <c r="H263" s="99">
        <v>2487</v>
      </c>
      <c r="I263" s="97">
        <v>2</v>
      </c>
      <c r="J263" s="100">
        <f>อุดรธานี!F84</f>
        <v>512708.77</v>
      </c>
      <c r="K263" s="101">
        <f>อุดรธานี!AP84</f>
        <v>534600.76</v>
      </c>
      <c r="L263" s="101">
        <f>อุดรธานี!AQ84</f>
        <v>526140.22</v>
      </c>
      <c r="M263" s="101">
        <f>อุดรธานี!AR84</f>
        <v>128066.03</v>
      </c>
      <c r="N263" s="98"/>
      <c r="O263" s="98"/>
      <c r="P263" s="98"/>
      <c r="Q263" s="90">
        <f t="shared" si="10"/>
        <v>398074.18999999994</v>
      </c>
      <c r="R263" s="91">
        <f t="shared" si="11"/>
        <v>211.55618013671088</v>
      </c>
    </row>
    <row r="264" spans="1:18" s="109" customFormat="1" x14ac:dyDescent="0.7">
      <c r="A264" s="103">
        <v>5</v>
      </c>
      <c r="B264" s="104" t="s">
        <v>62</v>
      </c>
      <c r="C264" s="104"/>
      <c r="D264" s="104"/>
      <c r="E264" s="104" t="s">
        <v>75</v>
      </c>
      <c r="F264" s="104"/>
      <c r="G264" s="104" t="s">
        <v>312</v>
      </c>
      <c r="H264" s="110">
        <f>SUM(H246:H262)</f>
        <v>125078</v>
      </c>
      <c r="I264" s="103"/>
      <c r="J264" s="106">
        <f>SUM(J254:J263)</f>
        <v>6174034.3200000003</v>
      </c>
      <c r="K264" s="106">
        <f>SUM(K254:K263)</f>
        <v>6502673.6799999997</v>
      </c>
      <c r="L264" s="106">
        <f>SUM(L254:L263)</f>
        <v>6629727.3300000001</v>
      </c>
      <c r="M264" s="106">
        <f>SUM(M254:M263)</f>
        <v>1593991.49</v>
      </c>
      <c r="N264" s="104">
        <v>9</v>
      </c>
      <c r="O264" s="104">
        <v>9</v>
      </c>
      <c r="P264" s="104">
        <f>N264-O264</f>
        <v>0</v>
      </c>
      <c r="Q264" s="107">
        <f t="shared" si="10"/>
        <v>5035735.84</v>
      </c>
      <c r="R264" s="108">
        <f>L264/H264</f>
        <v>53.004743679943715</v>
      </c>
    </row>
    <row r="265" spans="1:18" x14ac:dyDescent="0.7">
      <c r="A265" s="97">
        <v>1</v>
      </c>
      <c r="B265" s="98" t="s">
        <v>62</v>
      </c>
      <c r="C265" s="98" t="s">
        <v>313</v>
      </c>
      <c r="D265" s="98" t="s">
        <v>118</v>
      </c>
      <c r="E265" s="98" t="s">
        <v>44</v>
      </c>
      <c r="F265" s="98" t="s">
        <v>208</v>
      </c>
      <c r="G265" s="98" t="s">
        <v>314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x14ac:dyDescent="0.7">
      <c r="A266" s="97">
        <v>2</v>
      </c>
      <c r="B266" s="98" t="s">
        <v>62</v>
      </c>
      <c r="C266" s="98" t="s">
        <v>313</v>
      </c>
      <c r="D266" s="98" t="s">
        <v>118</v>
      </c>
      <c r="E266" s="98" t="s">
        <v>44</v>
      </c>
      <c r="F266" s="98" t="s">
        <v>178</v>
      </c>
      <c r="G266" s="98" t="s">
        <v>886</v>
      </c>
      <c r="H266" s="99">
        <v>3840</v>
      </c>
      <c r="I266" s="97">
        <v>3</v>
      </c>
      <c r="J266" s="100">
        <f>อุดรธานี!F85</f>
        <v>1031588.55</v>
      </c>
      <c r="K266" s="101">
        <f>อุดรธานี!AP85</f>
        <v>1126044.32</v>
      </c>
      <c r="L266" s="101">
        <f>อุดรธานี!AQ85</f>
        <v>182840.98</v>
      </c>
      <c r="M266" s="101">
        <f>อุดรธานี!AR85</f>
        <v>215004.51</v>
      </c>
      <c r="N266" s="98"/>
      <c r="O266" s="98"/>
      <c r="P266" s="98"/>
      <c r="Q266" s="90">
        <f t="shared" si="10"/>
        <v>-32163.53</v>
      </c>
      <c r="R266" s="91">
        <f t="shared" si="11"/>
        <v>47.614838541666671</v>
      </c>
    </row>
    <row r="267" spans="1:18" x14ac:dyDescent="0.7">
      <c r="A267" s="97">
        <v>3</v>
      </c>
      <c r="B267" s="98" t="s">
        <v>62</v>
      </c>
      <c r="C267" s="98" t="s">
        <v>313</v>
      </c>
      <c r="D267" s="98" t="s">
        <v>118</v>
      </c>
      <c r="E267" s="98" t="s">
        <v>44</v>
      </c>
      <c r="F267" s="98" t="s">
        <v>178</v>
      </c>
      <c r="G267" s="98" t="s">
        <v>887</v>
      </c>
      <c r="H267" s="99">
        <v>7884</v>
      </c>
      <c r="I267" s="97">
        <v>5</v>
      </c>
      <c r="J267" s="100">
        <f>อุดรธานี!F86</f>
        <v>3041945.15</v>
      </c>
      <c r="K267" s="101">
        <f>อุดรธานี!AP86</f>
        <v>2823969.21</v>
      </c>
      <c r="L267" s="101">
        <f>อุดรธานี!AQ86</f>
        <v>380437.51</v>
      </c>
      <c r="M267" s="101">
        <f>อุดรธานี!AR86</f>
        <v>485590.75</v>
      </c>
      <c r="N267" s="98"/>
      <c r="O267" s="98"/>
      <c r="P267" s="98"/>
      <c r="Q267" s="90">
        <f t="shared" si="10"/>
        <v>-105153.23999999999</v>
      </c>
      <c r="R267" s="91">
        <f t="shared" si="11"/>
        <v>48.254377219685438</v>
      </c>
    </row>
    <row r="268" spans="1:18" x14ac:dyDescent="0.7">
      <c r="A268" s="97">
        <v>4</v>
      </c>
      <c r="B268" s="98" t="s">
        <v>62</v>
      </c>
      <c r="C268" s="98" t="s">
        <v>313</v>
      </c>
      <c r="D268" s="98" t="s">
        <v>118</v>
      </c>
      <c r="E268" s="98" t="s">
        <v>44</v>
      </c>
      <c r="F268" s="98" t="s">
        <v>178</v>
      </c>
      <c r="G268" s="98" t="s">
        <v>888</v>
      </c>
      <c r="H268" s="99">
        <v>7845</v>
      </c>
      <c r="I268" s="97">
        <v>5</v>
      </c>
      <c r="J268" s="100">
        <f>อุดรธานี!F87</f>
        <v>1684374.59</v>
      </c>
      <c r="K268" s="101">
        <f>อุดรธานี!AP87</f>
        <v>1733833.88</v>
      </c>
      <c r="L268" s="101">
        <f>อุดรธานี!AQ87</f>
        <v>301502.59999999998</v>
      </c>
      <c r="M268" s="101">
        <f>อุดรธานี!AR87</f>
        <v>474166.23000000004</v>
      </c>
      <c r="N268" s="98"/>
      <c r="O268" s="98"/>
      <c r="P268" s="98"/>
      <c r="Q268" s="90">
        <f t="shared" si="10"/>
        <v>-172663.63000000006</v>
      </c>
      <c r="R268" s="91">
        <f t="shared" si="11"/>
        <v>38.432453792224344</v>
      </c>
    </row>
    <row r="269" spans="1:18" x14ac:dyDescent="0.7">
      <c r="A269" s="97">
        <v>5</v>
      </c>
      <c r="B269" s="98" t="s">
        <v>62</v>
      </c>
      <c r="C269" s="98" t="s">
        <v>313</v>
      </c>
      <c r="D269" s="98" t="s">
        <v>118</v>
      </c>
      <c r="E269" s="98" t="s">
        <v>44</v>
      </c>
      <c r="F269" s="98" t="s">
        <v>178</v>
      </c>
      <c r="G269" s="98" t="s">
        <v>889</v>
      </c>
      <c r="H269" s="99">
        <v>6347</v>
      </c>
      <c r="I269" s="97">
        <v>5</v>
      </c>
      <c r="J269" s="100">
        <f>อุดรธานี!F88</f>
        <v>2148024.9500000002</v>
      </c>
      <c r="K269" s="101">
        <f>อุดรธานี!AP88</f>
        <v>2351069.73</v>
      </c>
      <c r="L269" s="101">
        <f>อุดรธานี!AQ88</f>
        <v>238726.39999999999</v>
      </c>
      <c r="M269" s="101">
        <f>อุดรธานี!AR88</f>
        <v>285087</v>
      </c>
      <c r="N269" s="98"/>
      <c r="O269" s="98"/>
      <c r="P269" s="98"/>
      <c r="Q269" s="90">
        <f t="shared" si="10"/>
        <v>-46360.600000000006</v>
      </c>
      <c r="R269" s="91">
        <f t="shared" si="11"/>
        <v>37.612478336221834</v>
      </c>
    </row>
    <row r="270" spans="1:18" x14ac:dyDescent="0.7">
      <c r="A270" s="97">
        <v>6</v>
      </c>
      <c r="B270" s="98" t="s">
        <v>62</v>
      </c>
      <c r="C270" s="98" t="s">
        <v>313</v>
      </c>
      <c r="D270" s="98" t="s">
        <v>118</v>
      </c>
      <c r="E270" s="98" t="s">
        <v>44</v>
      </c>
      <c r="F270" s="98" t="s">
        <v>178</v>
      </c>
      <c r="G270" s="98" t="s">
        <v>890</v>
      </c>
      <c r="H270" s="99">
        <v>4084</v>
      </c>
      <c r="I270" s="97">
        <v>3</v>
      </c>
      <c r="J270" s="100">
        <f>อุดรธานี!F89</f>
        <v>1319299.94</v>
      </c>
      <c r="K270" s="101">
        <f>อุดรธานี!AP89</f>
        <v>1469384.05</v>
      </c>
      <c r="L270" s="101">
        <f>อุดรธานี!AQ89</f>
        <v>153854.95000000001</v>
      </c>
      <c r="M270" s="101">
        <f>อุดรธานี!AR89</f>
        <v>213462.29</v>
      </c>
      <c r="N270" s="98"/>
      <c r="O270" s="98"/>
      <c r="P270" s="98"/>
      <c r="Q270" s="90">
        <f t="shared" si="10"/>
        <v>-59607.34</v>
      </c>
      <c r="R270" s="91">
        <f t="shared" si="11"/>
        <v>37.672612634671893</v>
      </c>
    </row>
    <row r="271" spans="1:18" x14ac:dyDescent="0.7">
      <c r="A271" s="97">
        <v>7</v>
      </c>
      <c r="B271" s="98" t="s">
        <v>62</v>
      </c>
      <c r="C271" s="98" t="s">
        <v>313</v>
      </c>
      <c r="D271" s="98" t="s">
        <v>118</v>
      </c>
      <c r="E271" s="98" t="s">
        <v>44</v>
      </c>
      <c r="F271" s="98" t="s">
        <v>178</v>
      </c>
      <c r="G271" s="98" t="s">
        <v>891</v>
      </c>
      <c r="H271" s="99">
        <v>8111</v>
      </c>
      <c r="I271" s="97">
        <v>5</v>
      </c>
      <c r="J271" s="100">
        <f>อุดรธานี!F90</f>
        <v>2267548.12</v>
      </c>
      <c r="K271" s="101">
        <f>อุดรธานี!AP90</f>
        <v>2358215.16</v>
      </c>
      <c r="L271" s="101">
        <f>อุดรธานี!AQ90</f>
        <v>298589.78000000003</v>
      </c>
      <c r="M271" s="101">
        <f>อุดรธานี!AR90</f>
        <v>355569.47</v>
      </c>
      <c r="N271" s="98"/>
      <c r="O271" s="98"/>
      <c r="P271" s="98"/>
      <c r="Q271" s="90">
        <f t="shared" si="10"/>
        <v>-56979.689999999944</v>
      </c>
      <c r="R271" s="91">
        <f t="shared" si="11"/>
        <v>36.812942917026263</v>
      </c>
    </row>
    <row r="272" spans="1:18" x14ac:dyDescent="0.7">
      <c r="A272" s="97">
        <v>8</v>
      </c>
      <c r="B272" s="98" t="s">
        <v>62</v>
      </c>
      <c r="C272" s="98" t="s">
        <v>313</v>
      </c>
      <c r="D272" s="98" t="s">
        <v>118</v>
      </c>
      <c r="E272" s="98" t="s">
        <v>44</v>
      </c>
      <c r="F272" s="98" t="s">
        <v>178</v>
      </c>
      <c r="G272" s="98" t="s">
        <v>892</v>
      </c>
      <c r="H272" s="99">
        <v>4084</v>
      </c>
      <c r="I272" s="97">
        <v>3</v>
      </c>
      <c r="J272" s="100">
        <f>อุดรธานี!F91</f>
        <v>1211740.06</v>
      </c>
      <c r="K272" s="101">
        <f>อุดรธานี!AP91</f>
        <v>1234521.8400000001</v>
      </c>
      <c r="L272" s="101">
        <f>อุดรธานี!AQ91</f>
        <v>57107.16</v>
      </c>
      <c r="M272" s="101">
        <f>อุดรธานี!AR91</f>
        <v>98864.57</v>
      </c>
      <c r="N272" s="98"/>
      <c r="O272" s="98"/>
      <c r="P272" s="98"/>
      <c r="Q272" s="90">
        <f t="shared" si="10"/>
        <v>-41757.410000000003</v>
      </c>
      <c r="R272" s="91">
        <f t="shared" si="11"/>
        <v>13.983143976493634</v>
      </c>
    </row>
    <row r="273" spans="1:18" x14ac:dyDescent="0.7">
      <c r="A273" s="97">
        <v>9</v>
      </c>
      <c r="B273" s="98" t="s">
        <v>62</v>
      </c>
      <c r="C273" s="98" t="s">
        <v>313</v>
      </c>
      <c r="D273" s="98" t="s">
        <v>118</v>
      </c>
      <c r="E273" s="98" t="s">
        <v>44</v>
      </c>
      <c r="F273" s="98" t="s">
        <v>178</v>
      </c>
      <c r="G273" s="98" t="s">
        <v>893</v>
      </c>
      <c r="H273" s="99">
        <v>6194</v>
      </c>
      <c r="I273" s="97">
        <v>5</v>
      </c>
      <c r="J273" s="100">
        <f>อุดรธานี!F92</f>
        <v>1699770.18</v>
      </c>
      <c r="K273" s="101">
        <f>อุดรธานี!AP92</f>
        <v>1544906.24</v>
      </c>
      <c r="L273" s="101">
        <f>อุดรธานี!AQ92</f>
        <v>730194.65999999992</v>
      </c>
      <c r="M273" s="101">
        <f>อุดรธานี!AR92</f>
        <v>416578.05</v>
      </c>
      <c r="N273" s="98"/>
      <c r="O273" s="98"/>
      <c r="P273" s="98"/>
      <c r="Q273" s="90">
        <f t="shared" si="10"/>
        <v>313616.60999999993</v>
      </c>
      <c r="R273" s="91">
        <f t="shared" si="11"/>
        <v>117.88741685502097</v>
      </c>
    </row>
    <row r="274" spans="1:18" x14ac:dyDescent="0.7">
      <c r="A274" s="97">
        <v>10</v>
      </c>
      <c r="B274" s="98" t="s">
        <v>62</v>
      </c>
      <c r="C274" s="98" t="s">
        <v>313</v>
      </c>
      <c r="D274" s="98" t="s">
        <v>118</v>
      </c>
      <c r="E274" s="98" t="s">
        <v>44</v>
      </c>
      <c r="F274" s="98" t="s">
        <v>178</v>
      </c>
      <c r="G274" s="98" t="s">
        <v>894</v>
      </c>
      <c r="H274" s="99">
        <v>4841</v>
      </c>
      <c r="I274" s="97">
        <v>4</v>
      </c>
      <c r="J274" s="100">
        <f>อุดรธานี!F93</f>
        <v>791016.53</v>
      </c>
      <c r="K274" s="101">
        <f>อุดรธานี!AP93</f>
        <v>826518.17</v>
      </c>
      <c r="L274" s="101">
        <f>อุดรธานี!AQ93</f>
        <v>248349.19</v>
      </c>
      <c r="M274" s="101">
        <f>อุดรธานี!AR93</f>
        <v>302840.18</v>
      </c>
      <c r="N274" s="98"/>
      <c r="O274" s="98"/>
      <c r="P274" s="98"/>
      <c r="Q274" s="90">
        <f t="shared" si="10"/>
        <v>-54490.989999999991</v>
      </c>
      <c r="R274" s="91">
        <f t="shared" si="11"/>
        <v>51.301216690766374</v>
      </c>
    </row>
    <row r="275" spans="1:18" x14ac:dyDescent="0.7">
      <c r="A275" s="97">
        <v>11</v>
      </c>
      <c r="B275" s="98" t="s">
        <v>62</v>
      </c>
      <c r="C275" s="98" t="s">
        <v>313</v>
      </c>
      <c r="D275" s="98" t="s">
        <v>118</v>
      </c>
      <c r="E275" s="98" t="s">
        <v>44</v>
      </c>
      <c r="F275" s="98" t="s">
        <v>178</v>
      </c>
      <c r="G275" s="98" t="s">
        <v>895</v>
      </c>
      <c r="H275" s="99">
        <v>6531</v>
      </c>
      <c r="I275" s="97">
        <v>5</v>
      </c>
      <c r="J275" s="100">
        <f>อุดรธานี!F94</f>
        <v>944314.73</v>
      </c>
      <c r="K275" s="101">
        <f>อุดรธานี!AP94</f>
        <v>994169.84</v>
      </c>
      <c r="L275" s="101">
        <f>อุดรธานี!AQ94</f>
        <v>156502.39000000001</v>
      </c>
      <c r="M275" s="101">
        <f>อุดรธานี!AR94</f>
        <v>251403.27</v>
      </c>
      <c r="N275" s="98"/>
      <c r="O275" s="98"/>
      <c r="P275" s="98"/>
      <c r="Q275" s="90">
        <f t="shared" si="10"/>
        <v>-94900.879999999976</v>
      </c>
      <c r="R275" s="91">
        <f t="shared" si="11"/>
        <v>23.963005665288627</v>
      </c>
    </row>
    <row r="276" spans="1:18" x14ac:dyDescent="0.7">
      <c r="A276" s="97">
        <v>12</v>
      </c>
      <c r="B276" s="98" t="s">
        <v>62</v>
      </c>
      <c r="C276" s="98" t="s">
        <v>313</v>
      </c>
      <c r="D276" s="98" t="s">
        <v>118</v>
      </c>
      <c r="E276" s="98" t="s">
        <v>44</v>
      </c>
      <c r="F276" s="98" t="s">
        <v>178</v>
      </c>
      <c r="G276" s="98" t="s">
        <v>896</v>
      </c>
      <c r="H276" s="99">
        <v>4091</v>
      </c>
      <c r="I276" s="97">
        <v>3</v>
      </c>
      <c r="J276" s="100">
        <f>อุดรธานี!F95</f>
        <v>1210490.3999999999</v>
      </c>
      <c r="K276" s="101">
        <f>อุดรธานี!AP95</f>
        <v>1330795.26</v>
      </c>
      <c r="L276" s="101">
        <f>อุดรธานี!AQ95</f>
        <v>213992</v>
      </c>
      <c r="M276" s="101">
        <f>อุดรธานี!AR95</f>
        <v>289008.45</v>
      </c>
      <c r="N276" s="98"/>
      <c r="O276" s="98"/>
      <c r="P276" s="98"/>
      <c r="Q276" s="90">
        <f t="shared" si="10"/>
        <v>-75016.450000000012</v>
      </c>
      <c r="R276" s="91">
        <f t="shared" si="11"/>
        <v>52.307993155707649</v>
      </c>
    </row>
    <row r="277" spans="1:18" x14ac:dyDescent="0.7">
      <c r="A277" s="97">
        <v>13</v>
      </c>
      <c r="B277" s="98" t="s">
        <v>62</v>
      </c>
      <c r="C277" s="98" t="s">
        <v>313</v>
      </c>
      <c r="D277" s="98" t="s">
        <v>118</v>
      </c>
      <c r="E277" s="98" t="s">
        <v>44</v>
      </c>
      <c r="F277" s="98" t="s">
        <v>178</v>
      </c>
      <c r="G277" s="98" t="s">
        <v>897</v>
      </c>
      <c r="H277" s="99">
        <v>5373</v>
      </c>
      <c r="I277" s="97">
        <v>4</v>
      </c>
      <c r="J277" s="100">
        <f>อุดรธานี!F96</f>
        <v>982690.43</v>
      </c>
      <c r="K277" s="101">
        <f>อุดรธานี!AP96</f>
        <v>1032811.7400000001</v>
      </c>
      <c r="L277" s="101">
        <f>อุดรธานี!AQ96</f>
        <v>214924.66</v>
      </c>
      <c r="M277" s="101">
        <f>อุดรธานี!AR96</f>
        <v>271618.24</v>
      </c>
      <c r="N277" s="98"/>
      <c r="O277" s="98"/>
      <c r="P277" s="98"/>
      <c r="Q277" s="90">
        <f t="shared" si="10"/>
        <v>-56693.579999999987</v>
      </c>
      <c r="R277" s="91">
        <f t="shared" si="11"/>
        <v>40.000867299460268</v>
      </c>
    </row>
    <row r="278" spans="1:18" x14ac:dyDescent="0.7">
      <c r="A278" s="97">
        <v>14</v>
      </c>
      <c r="B278" s="98" t="s">
        <v>62</v>
      </c>
      <c r="C278" s="98" t="s">
        <v>313</v>
      </c>
      <c r="D278" s="98" t="s">
        <v>118</v>
      </c>
      <c r="E278" s="98" t="s">
        <v>44</v>
      </c>
      <c r="F278" s="98" t="s">
        <v>178</v>
      </c>
      <c r="G278" s="98" t="s">
        <v>898</v>
      </c>
      <c r="H278" s="99">
        <v>4225</v>
      </c>
      <c r="I278" s="97">
        <v>3</v>
      </c>
      <c r="J278" s="100">
        <f>อุดรธานี!F97</f>
        <v>1109210.98</v>
      </c>
      <c r="K278" s="101">
        <f>อุดรธานี!AP97</f>
        <v>1257605.4200000002</v>
      </c>
      <c r="L278" s="101">
        <f>อุดรธานี!AQ97</f>
        <v>225837.11</v>
      </c>
      <c r="M278" s="101">
        <f>อุดรธานี!AR97</f>
        <v>372903.66000000003</v>
      </c>
      <c r="N278" s="98"/>
      <c r="O278" s="98"/>
      <c r="P278" s="98"/>
      <c r="Q278" s="90">
        <f t="shared" si="10"/>
        <v>-147066.55000000005</v>
      </c>
      <c r="R278" s="91">
        <f t="shared" si="11"/>
        <v>53.452570414201183</v>
      </c>
    </row>
    <row r="279" spans="1:18" x14ac:dyDescent="0.7">
      <c r="A279" s="97">
        <v>15</v>
      </c>
      <c r="B279" s="98" t="s">
        <v>62</v>
      </c>
      <c r="C279" s="98" t="s">
        <v>313</v>
      </c>
      <c r="D279" s="98" t="s">
        <v>118</v>
      </c>
      <c r="E279" s="98" t="s">
        <v>44</v>
      </c>
      <c r="F279" s="98" t="s">
        <v>178</v>
      </c>
      <c r="G279" s="98" t="s">
        <v>899</v>
      </c>
      <c r="H279" s="99">
        <v>3361</v>
      </c>
      <c r="I279" s="97">
        <v>3</v>
      </c>
      <c r="J279" s="100">
        <f>อุดรธานี!F98</f>
        <v>1036628.13</v>
      </c>
      <c r="K279" s="101">
        <f>อุดรธานี!AP98</f>
        <v>951438.06999999983</v>
      </c>
      <c r="L279" s="101">
        <f>อุดรธานี!AQ98</f>
        <v>423918.23</v>
      </c>
      <c r="M279" s="101">
        <f>อุดรธานี!AR98</f>
        <v>171550.4</v>
      </c>
      <c r="N279" s="98"/>
      <c r="O279" s="98"/>
      <c r="P279" s="98"/>
      <c r="Q279" s="90">
        <f t="shared" si="10"/>
        <v>252367.83</v>
      </c>
      <c r="R279" s="91">
        <f t="shared" si="11"/>
        <v>126.12860160666467</v>
      </c>
    </row>
    <row r="280" spans="1:18" s="109" customFormat="1" x14ac:dyDescent="0.7">
      <c r="A280" s="103">
        <v>6</v>
      </c>
      <c r="B280" s="104" t="s">
        <v>62</v>
      </c>
      <c r="C280" s="104"/>
      <c r="D280" s="104"/>
      <c r="E280" s="104" t="s">
        <v>75</v>
      </c>
      <c r="F280" s="104"/>
      <c r="G280" s="104" t="s">
        <v>315</v>
      </c>
      <c r="H280" s="110">
        <f>SUM(H265:H279)</f>
        <v>76811</v>
      </c>
      <c r="I280" s="103"/>
      <c r="J280" s="106">
        <f>SUM(J265:J279)</f>
        <v>20478642.739999998</v>
      </c>
      <c r="K280" s="106">
        <f>SUM(K265:K279)</f>
        <v>21035282.930000003</v>
      </c>
      <c r="L280" s="106">
        <f>SUM(L265:L279)</f>
        <v>3826777.62</v>
      </c>
      <c r="M280" s="106">
        <f>SUM(M265:M279)</f>
        <v>4203647.07</v>
      </c>
      <c r="N280" s="104">
        <v>14</v>
      </c>
      <c r="O280" s="104">
        <v>14</v>
      </c>
      <c r="P280" s="104">
        <f>N280-O280</f>
        <v>0</v>
      </c>
      <c r="Q280" s="107">
        <f t="shared" si="10"/>
        <v>-376869.45000000019</v>
      </c>
      <c r="R280" s="108">
        <f>L280/H280</f>
        <v>49.820697816718962</v>
      </c>
    </row>
    <row r="281" spans="1:18" x14ac:dyDescent="0.7">
      <c r="A281" s="97">
        <v>1</v>
      </c>
      <c r="B281" s="98" t="s">
        <v>62</v>
      </c>
      <c r="C281" s="98" t="s">
        <v>316</v>
      </c>
      <c r="D281" s="98" t="s">
        <v>124</v>
      </c>
      <c r="E281" s="98" t="s">
        <v>45</v>
      </c>
      <c r="F281" s="98" t="s">
        <v>208</v>
      </c>
      <c r="G281" s="98" t="s">
        <v>317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x14ac:dyDescent="0.7">
      <c r="A282" s="97">
        <v>2</v>
      </c>
      <c r="B282" s="98" t="s">
        <v>62</v>
      </c>
      <c r="C282" s="98" t="s">
        <v>316</v>
      </c>
      <c r="D282" s="98" t="s">
        <v>124</v>
      </c>
      <c r="E282" s="98" t="s">
        <v>45</v>
      </c>
      <c r="F282" s="98" t="s">
        <v>178</v>
      </c>
      <c r="G282" s="98" t="s">
        <v>900</v>
      </c>
      <c r="H282" s="99">
        <v>2519</v>
      </c>
      <c r="I282" s="97">
        <v>2</v>
      </c>
      <c r="J282" s="100">
        <f>อุดรธานี!F99</f>
        <v>254873.89</v>
      </c>
      <c r="K282" s="101">
        <f>อุดรธานี!AP99</f>
        <v>492501.1</v>
      </c>
      <c r="L282" s="101">
        <f>อุดรธานี!AQ99</f>
        <v>125587.36</v>
      </c>
      <c r="M282" s="101">
        <f>อุดรธานี!AR99</f>
        <v>175489.75999999998</v>
      </c>
      <c r="N282" s="98"/>
      <c r="O282" s="98"/>
      <c r="P282" s="98"/>
      <c r="Q282" s="90">
        <f t="shared" si="10"/>
        <v>-49902.39999999998</v>
      </c>
      <c r="R282" s="91">
        <f t="shared" si="11"/>
        <v>49.856038110361254</v>
      </c>
    </row>
    <row r="283" spans="1:18" x14ac:dyDescent="0.7">
      <c r="A283" s="97">
        <v>3</v>
      </c>
      <c r="B283" s="98" t="s">
        <v>62</v>
      </c>
      <c r="C283" s="98" t="s">
        <v>316</v>
      </c>
      <c r="D283" s="98" t="s">
        <v>124</v>
      </c>
      <c r="E283" s="98" t="s">
        <v>45</v>
      </c>
      <c r="F283" s="98" t="s">
        <v>178</v>
      </c>
      <c r="G283" s="98" t="s">
        <v>901</v>
      </c>
      <c r="H283" s="99">
        <v>5267</v>
      </c>
      <c r="I283" s="97">
        <v>4</v>
      </c>
      <c r="J283" s="100">
        <f>อุดรธานี!F100</f>
        <v>410874.31</v>
      </c>
      <c r="K283" s="101">
        <f>อุดรธานี!AP100</f>
        <v>775229.77999999991</v>
      </c>
      <c r="L283" s="101">
        <f>อุดรธานี!AQ100</f>
        <v>164524</v>
      </c>
      <c r="M283" s="101">
        <f>อุดรธานี!AR100</f>
        <v>248135.05</v>
      </c>
      <c r="N283" s="98"/>
      <c r="O283" s="98"/>
      <c r="P283" s="98"/>
      <c r="Q283" s="90">
        <f t="shared" si="10"/>
        <v>-83611.049999999988</v>
      </c>
      <c r="R283" s="91">
        <f t="shared" si="11"/>
        <v>31.236757167267893</v>
      </c>
    </row>
    <row r="284" spans="1:18" x14ac:dyDescent="0.7">
      <c r="A284" s="97">
        <v>4</v>
      </c>
      <c r="B284" s="98" t="s">
        <v>62</v>
      </c>
      <c r="C284" s="98" t="s">
        <v>316</v>
      </c>
      <c r="D284" s="98" t="s">
        <v>124</v>
      </c>
      <c r="E284" s="98" t="s">
        <v>45</v>
      </c>
      <c r="F284" s="98" t="s">
        <v>178</v>
      </c>
      <c r="G284" s="98" t="s">
        <v>902</v>
      </c>
      <c r="H284" s="99">
        <v>2857</v>
      </c>
      <c r="I284" s="97">
        <v>2</v>
      </c>
      <c r="J284" s="100">
        <f>อุดรธานี!F101</f>
        <v>247646.76</v>
      </c>
      <c r="K284" s="101">
        <f>อุดรธานี!AP101</f>
        <v>463516.04</v>
      </c>
      <c r="L284" s="101">
        <f>อุดรธานี!AQ101</f>
        <v>123600</v>
      </c>
      <c r="M284" s="101">
        <f>อุดรธานี!AR101</f>
        <v>200359.54</v>
      </c>
      <c r="N284" s="98"/>
      <c r="O284" s="98"/>
      <c r="P284" s="98"/>
      <c r="Q284" s="90">
        <f t="shared" si="10"/>
        <v>-76759.540000000008</v>
      </c>
      <c r="R284" s="91">
        <f t="shared" si="11"/>
        <v>43.262163108155406</v>
      </c>
    </row>
    <row r="285" spans="1:18" x14ac:dyDescent="0.7">
      <c r="A285" s="97">
        <v>5</v>
      </c>
      <c r="B285" s="98" t="s">
        <v>62</v>
      </c>
      <c r="C285" s="98" t="s">
        <v>316</v>
      </c>
      <c r="D285" s="98" t="s">
        <v>124</v>
      </c>
      <c r="E285" s="98" t="s">
        <v>45</v>
      </c>
      <c r="F285" s="98" t="s">
        <v>178</v>
      </c>
      <c r="G285" s="98" t="s">
        <v>903</v>
      </c>
      <c r="H285" s="99">
        <v>3224</v>
      </c>
      <c r="I285" s="97">
        <v>3</v>
      </c>
      <c r="J285" s="100">
        <f>อุดรธานี!F102</f>
        <v>159763.64000000001</v>
      </c>
      <c r="K285" s="101">
        <f>อุดรธานี!AP102</f>
        <v>401348.27</v>
      </c>
      <c r="L285" s="101">
        <f>อุดรธานี!AQ102</f>
        <v>124693.5</v>
      </c>
      <c r="M285" s="101">
        <f>อุดรธานี!AR102</f>
        <v>186261.40999999997</v>
      </c>
      <c r="N285" s="98"/>
      <c r="O285" s="98"/>
      <c r="P285" s="98"/>
      <c r="Q285" s="90">
        <f t="shared" si="10"/>
        <v>-61567.909999999974</v>
      </c>
      <c r="R285" s="91">
        <f t="shared" si="11"/>
        <v>38.676643920595531</v>
      </c>
    </row>
    <row r="286" spans="1:18" x14ac:dyDescent="0.7">
      <c r="A286" s="97">
        <v>6</v>
      </c>
      <c r="B286" s="98" t="s">
        <v>62</v>
      </c>
      <c r="C286" s="98" t="s">
        <v>316</v>
      </c>
      <c r="D286" s="98" t="s">
        <v>124</v>
      </c>
      <c r="E286" s="98" t="s">
        <v>45</v>
      </c>
      <c r="F286" s="98" t="s">
        <v>178</v>
      </c>
      <c r="G286" s="98" t="s">
        <v>904</v>
      </c>
      <c r="H286" s="99">
        <v>1708</v>
      </c>
      <c r="I286" s="97">
        <v>2</v>
      </c>
      <c r="J286" s="100">
        <f>อุดรธานี!F103</f>
        <v>132498.38</v>
      </c>
      <c r="K286" s="101">
        <f>อุดรธานี!AP103</f>
        <v>316413.37000000005</v>
      </c>
      <c r="L286" s="101">
        <f>อุดรธานี!AQ103</f>
        <v>99931</v>
      </c>
      <c r="M286" s="101">
        <f>อุดรธานี!AR103</f>
        <v>128497.28</v>
      </c>
      <c r="N286" s="98"/>
      <c r="O286" s="98"/>
      <c r="P286" s="98"/>
      <c r="Q286" s="90">
        <f t="shared" si="10"/>
        <v>-28566.28</v>
      </c>
      <c r="R286" s="91">
        <f t="shared" si="11"/>
        <v>58.507611241217802</v>
      </c>
    </row>
    <row r="287" spans="1:18" x14ac:dyDescent="0.7">
      <c r="A287" s="97">
        <v>7</v>
      </c>
      <c r="B287" s="98" t="s">
        <v>62</v>
      </c>
      <c r="C287" s="98" t="s">
        <v>316</v>
      </c>
      <c r="D287" s="98" t="s">
        <v>124</v>
      </c>
      <c r="E287" s="98" t="s">
        <v>45</v>
      </c>
      <c r="F287" s="98" t="s">
        <v>178</v>
      </c>
      <c r="G287" s="98" t="s">
        <v>905</v>
      </c>
      <c r="H287" s="99">
        <v>2127</v>
      </c>
      <c r="I287" s="97">
        <v>2</v>
      </c>
      <c r="J287" s="100">
        <f>อุดรธานี!F104</f>
        <v>45410.21</v>
      </c>
      <c r="K287" s="101">
        <f>อุดรธานี!AP104</f>
        <v>239899.2</v>
      </c>
      <c r="L287" s="101">
        <f>อุดรธานี!AQ104</f>
        <v>123529</v>
      </c>
      <c r="M287" s="101">
        <f>อุดรธานี!AR104</f>
        <v>164085.9</v>
      </c>
      <c r="N287" s="98"/>
      <c r="O287" s="98"/>
      <c r="P287" s="98"/>
      <c r="Q287" s="90">
        <f t="shared" si="10"/>
        <v>-40556.899999999994</v>
      </c>
      <c r="R287" s="91">
        <f t="shared" si="11"/>
        <v>58.076633756464503</v>
      </c>
    </row>
    <row r="288" spans="1:18" s="109" customFormat="1" x14ac:dyDescent="0.7">
      <c r="A288" s="103">
        <v>7</v>
      </c>
      <c r="B288" s="104" t="s">
        <v>62</v>
      </c>
      <c r="C288" s="104"/>
      <c r="D288" s="104"/>
      <c r="E288" s="104" t="s">
        <v>75</v>
      </c>
      <c r="F288" s="104"/>
      <c r="G288" s="104" t="s">
        <v>318</v>
      </c>
      <c r="H288" s="110">
        <f>SUM(H281:H287)</f>
        <v>17702</v>
      </c>
      <c r="I288" s="103"/>
      <c r="J288" s="106">
        <f>SUM(J281:J287)</f>
        <v>1251067.19</v>
      </c>
      <c r="K288" s="106">
        <f>SUM(K281:K287)</f>
        <v>2688907.7600000002</v>
      </c>
      <c r="L288" s="106">
        <f>SUM(L281:L287)</f>
        <v>761864.86</v>
      </c>
      <c r="M288" s="106">
        <f>SUM(M281:M287)</f>
        <v>1102828.94</v>
      </c>
      <c r="N288" s="104">
        <v>6</v>
      </c>
      <c r="O288" s="104">
        <v>6</v>
      </c>
      <c r="P288" s="104">
        <f>N288-O288</f>
        <v>0</v>
      </c>
      <c r="Q288" s="107">
        <f t="shared" si="10"/>
        <v>-340964.07999999996</v>
      </c>
      <c r="R288" s="108">
        <f>L288/H288</f>
        <v>43.038349339057731</v>
      </c>
    </row>
    <row r="289" spans="1:18" x14ac:dyDescent="0.7">
      <c r="A289" s="97">
        <v>1</v>
      </c>
      <c r="B289" s="98" t="s">
        <v>62</v>
      </c>
      <c r="C289" s="98" t="s">
        <v>35</v>
      </c>
      <c r="D289" s="98" t="s">
        <v>129</v>
      </c>
      <c r="E289" s="98" t="s">
        <v>36</v>
      </c>
      <c r="F289" s="98" t="s">
        <v>208</v>
      </c>
      <c r="G289" s="98" t="s">
        <v>319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x14ac:dyDescent="0.7">
      <c r="A290" s="97">
        <v>2</v>
      </c>
      <c r="B290" s="98" t="s">
        <v>62</v>
      </c>
      <c r="C290" s="98" t="s">
        <v>35</v>
      </c>
      <c r="D290" s="98" t="s">
        <v>129</v>
      </c>
      <c r="E290" s="98" t="s">
        <v>36</v>
      </c>
      <c r="F290" s="98" t="s">
        <v>178</v>
      </c>
      <c r="G290" s="98" t="s">
        <v>906</v>
      </c>
      <c r="H290" s="99">
        <v>2572</v>
      </c>
      <c r="I290" s="97">
        <v>2</v>
      </c>
      <c r="J290" s="100">
        <f>อุดรธานี!F105</f>
        <v>138428.9</v>
      </c>
      <c r="K290" s="101">
        <f>อุดรธานี!AP105</f>
        <v>158864.76999999999</v>
      </c>
      <c r="L290" s="101">
        <f>อุดรธานี!AQ105</f>
        <v>122242.04000000001</v>
      </c>
      <c r="M290" s="101">
        <f>อุดรธานี!AR105</f>
        <v>167728.08000000002</v>
      </c>
      <c r="N290" s="98"/>
      <c r="O290" s="98"/>
      <c r="P290" s="98"/>
      <c r="Q290" s="90">
        <f t="shared" si="10"/>
        <v>-45486.040000000008</v>
      </c>
      <c r="R290" s="91">
        <f t="shared" si="11"/>
        <v>47.528009331259724</v>
      </c>
    </row>
    <row r="291" spans="1:18" x14ac:dyDescent="0.7">
      <c r="A291" s="97">
        <v>3</v>
      </c>
      <c r="B291" s="98" t="s">
        <v>62</v>
      </c>
      <c r="C291" s="98" t="s">
        <v>35</v>
      </c>
      <c r="D291" s="98" t="s">
        <v>129</v>
      </c>
      <c r="E291" s="98" t="s">
        <v>36</v>
      </c>
      <c r="F291" s="98" t="s">
        <v>178</v>
      </c>
      <c r="G291" s="98" t="s">
        <v>907</v>
      </c>
      <c r="H291" s="99">
        <v>7137</v>
      </c>
      <c r="I291" s="97">
        <v>5</v>
      </c>
      <c r="J291" s="100">
        <f>อุดรธานี!F106</f>
        <v>114937.54</v>
      </c>
      <c r="K291" s="101">
        <f>อุดรธานี!AP106</f>
        <v>251566.08999999997</v>
      </c>
      <c r="L291" s="101">
        <f>อุดรธานี!AQ106</f>
        <v>252126.16999999998</v>
      </c>
      <c r="M291" s="101">
        <f>อุดรธานี!AR106</f>
        <v>372192.48000000004</v>
      </c>
      <c r="N291" s="98"/>
      <c r="O291" s="98"/>
      <c r="P291" s="98"/>
      <c r="Q291" s="90">
        <f t="shared" si="10"/>
        <v>-120066.31000000006</v>
      </c>
      <c r="R291" s="91">
        <f t="shared" si="11"/>
        <v>35.326631637943109</v>
      </c>
    </row>
    <row r="292" spans="1:18" x14ac:dyDescent="0.7">
      <c r="A292" s="97">
        <v>4</v>
      </c>
      <c r="B292" s="98" t="s">
        <v>62</v>
      </c>
      <c r="C292" s="98" t="s">
        <v>35</v>
      </c>
      <c r="D292" s="98" t="s">
        <v>129</v>
      </c>
      <c r="E292" s="98" t="s">
        <v>36</v>
      </c>
      <c r="F292" s="98" t="s">
        <v>178</v>
      </c>
      <c r="G292" s="98" t="s">
        <v>908</v>
      </c>
      <c r="H292" s="99">
        <v>6162</v>
      </c>
      <c r="I292" s="97">
        <v>5</v>
      </c>
      <c r="J292" s="100">
        <f>อุดรธานี!F107</f>
        <v>14669.52</v>
      </c>
      <c r="K292" s="101">
        <f>อุดรธานี!AP107</f>
        <v>39630.820000000007</v>
      </c>
      <c r="L292" s="101">
        <f>อุดรธานี!AQ107</f>
        <v>242224.75</v>
      </c>
      <c r="M292" s="101">
        <f>อุดรธานี!AR107</f>
        <v>359815.24</v>
      </c>
      <c r="N292" s="98"/>
      <c r="O292" s="98"/>
      <c r="P292" s="98"/>
      <c r="Q292" s="90">
        <f t="shared" si="10"/>
        <v>-117590.48999999999</v>
      </c>
      <c r="R292" s="91">
        <f t="shared" si="11"/>
        <v>39.309436871145735</v>
      </c>
    </row>
    <row r="293" spans="1:18" x14ac:dyDescent="0.7">
      <c r="A293" s="97">
        <v>5</v>
      </c>
      <c r="B293" s="98" t="s">
        <v>62</v>
      </c>
      <c r="C293" s="98" t="s">
        <v>35</v>
      </c>
      <c r="D293" s="98" t="s">
        <v>129</v>
      </c>
      <c r="E293" s="98" t="s">
        <v>36</v>
      </c>
      <c r="F293" s="98" t="s">
        <v>178</v>
      </c>
      <c r="G293" s="98" t="s">
        <v>909</v>
      </c>
      <c r="H293" s="99">
        <v>5550</v>
      </c>
      <c r="I293" s="97">
        <v>4</v>
      </c>
      <c r="J293" s="100">
        <f>อุดรธานี!F108</f>
        <v>137581.78</v>
      </c>
      <c r="K293" s="101">
        <f>อุดรธานี!AP108</f>
        <v>180730.58</v>
      </c>
      <c r="L293" s="101">
        <f>อุดรธานี!AQ108</f>
        <v>169397.12</v>
      </c>
      <c r="M293" s="101">
        <f>อุดรธานี!AR108</f>
        <v>286216.45</v>
      </c>
      <c r="N293" s="98"/>
      <c r="O293" s="98"/>
      <c r="P293" s="98"/>
      <c r="Q293" s="90">
        <f t="shared" si="10"/>
        <v>-116819.33000000002</v>
      </c>
      <c r="R293" s="91">
        <f t="shared" si="11"/>
        <v>30.522003603603604</v>
      </c>
    </row>
    <row r="294" spans="1:18" s="109" customFormat="1" x14ac:dyDescent="0.7">
      <c r="A294" s="103">
        <v>8</v>
      </c>
      <c r="B294" s="104" t="s">
        <v>62</v>
      </c>
      <c r="C294" s="104"/>
      <c r="D294" s="104"/>
      <c r="E294" s="104" t="s">
        <v>75</v>
      </c>
      <c r="F294" s="104"/>
      <c r="G294" s="104" t="s">
        <v>320</v>
      </c>
      <c r="H294" s="110">
        <f>SUM(H289:H293)</f>
        <v>21421</v>
      </c>
      <c r="I294" s="103"/>
      <c r="J294" s="106">
        <f>SUM(J289:J293)</f>
        <v>405617.74</v>
      </c>
      <c r="K294" s="106">
        <f>SUM(K289:K293)</f>
        <v>630792.26</v>
      </c>
      <c r="L294" s="106">
        <f>SUM(L289:L293)</f>
        <v>785990.08</v>
      </c>
      <c r="M294" s="106">
        <f>SUM(M289:M293)</f>
        <v>1185952.25</v>
      </c>
      <c r="N294" s="104">
        <v>4</v>
      </c>
      <c r="O294" s="104">
        <v>4</v>
      </c>
      <c r="P294" s="104">
        <f>N294-O294</f>
        <v>0</v>
      </c>
      <c r="Q294" s="107">
        <f t="shared" si="10"/>
        <v>-399962.17000000004</v>
      </c>
      <c r="R294" s="108">
        <f>L294/H294</f>
        <v>36.692501750618547</v>
      </c>
    </row>
    <row r="295" spans="1:18" x14ac:dyDescent="0.7">
      <c r="A295" s="97">
        <v>1</v>
      </c>
      <c r="B295" s="98" t="s">
        <v>62</v>
      </c>
      <c r="C295" s="98" t="s">
        <v>321</v>
      </c>
      <c r="D295" s="98" t="s">
        <v>133</v>
      </c>
      <c r="E295" s="98" t="s">
        <v>46</v>
      </c>
      <c r="F295" s="98" t="s">
        <v>208</v>
      </c>
      <c r="G295" s="98" t="s">
        <v>322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x14ac:dyDescent="0.7">
      <c r="A296" s="97">
        <v>2</v>
      </c>
      <c r="B296" s="98" t="s">
        <v>62</v>
      </c>
      <c r="C296" s="98" t="s">
        <v>321</v>
      </c>
      <c r="D296" s="98" t="s">
        <v>133</v>
      </c>
      <c r="E296" s="98" t="s">
        <v>46</v>
      </c>
      <c r="F296" s="98" t="s">
        <v>178</v>
      </c>
      <c r="G296" s="98" t="s">
        <v>910</v>
      </c>
      <c r="H296" s="99">
        <v>3386</v>
      </c>
      <c r="I296" s="97">
        <v>3</v>
      </c>
      <c r="J296" s="100">
        <f>อุดรธานี!F109</f>
        <v>397776.9</v>
      </c>
      <c r="K296" s="101">
        <f>อุดรธานี!AP109</f>
        <v>296531.25</v>
      </c>
      <c r="L296" s="101">
        <f>อุดรธานี!AQ109</f>
        <v>152802.07</v>
      </c>
      <c r="M296" s="101">
        <f>อุดรธานี!AR109</f>
        <v>223020.79999999999</v>
      </c>
      <c r="N296" s="98"/>
      <c r="O296" s="98"/>
      <c r="P296" s="98"/>
      <c r="Q296" s="90">
        <f t="shared" si="10"/>
        <v>-70218.729999999981</v>
      </c>
      <c r="R296" s="91">
        <f t="shared" si="11"/>
        <v>45.127604843473129</v>
      </c>
    </row>
    <row r="297" spans="1:18" x14ac:dyDescent="0.7">
      <c r="A297" s="97">
        <v>3</v>
      </c>
      <c r="B297" s="98" t="s">
        <v>62</v>
      </c>
      <c r="C297" s="98" t="s">
        <v>321</v>
      </c>
      <c r="D297" s="98" t="s">
        <v>133</v>
      </c>
      <c r="E297" s="98" t="s">
        <v>46</v>
      </c>
      <c r="F297" s="98" t="s">
        <v>178</v>
      </c>
      <c r="G297" s="98" t="s">
        <v>911</v>
      </c>
      <c r="H297" s="99">
        <v>2993</v>
      </c>
      <c r="I297" s="97">
        <v>2</v>
      </c>
      <c r="J297" s="100">
        <f>อุดรธานี!F110</f>
        <v>310057.25</v>
      </c>
      <c r="K297" s="101">
        <f>อุดรธานี!AP110</f>
        <v>492072.25000000006</v>
      </c>
      <c r="L297" s="101">
        <f>อุดรธานี!AQ110</f>
        <v>138996.99</v>
      </c>
      <c r="M297" s="101">
        <f>อุดรธานี!AR110</f>
        <v>187743.83000000002</v>
      </c>
      <c r="N297" s="98"/>
      <c r="O297" s="98"/>
      <c r="P297" s="98"/>
      <c r="Q297" s="90">
        <f t="shared" si="10"/>
        <v>-48746.840000000026</v>
      </c>
      <c r="R297" s="91">
        <f t="shared" si="11"/>
        <v>46.440691613765452</v>
      </c>
    </row>
    <row r="298" spans="1:18" x14ac:dyDescent="0.7">
      <c r="A298" s="97">
        <v>4</v>
      </c>
      <c r="B298" s="98" t="s">
        <v>62</v>
      </c>
      <c r="C298" s="98" t="s">
        <v>321</v>
      </c>
      <c r="D298" s="98" t="s">
        <v>133</v>
      </c>
      <c r="E298" s="98" t="s">
        <v>46</v>
      </c>
      <c r="F298" s="98" t="s">
        <v>178</v>
      </c>
      <c r="G298" s="98" t="s">
        <v>912</v>
      </c>
      <c r="H298" s="99">
        <v>1953</v>
      </c>
      <c r="I298" s="97">
        <v>2</v>
      </c>
      <c r="J298" s="100">
        <f>อุดรธานี!F111</f>
        <v>459418.62</v>
      </c>
      <c r="K298" s="101">
        <f>อุดรธานี!AP111</f>
        <v>700848.39999999991</v>
      </c>
      <c r="L298" s="101">
        <f>อุดรธานี!AQ111</f>
        <v>181479.4</v>
      </c>
      <c r="M298" s="101">
        <f>อุดรธานี!AR111</f>
        <v>230261.09999999998</v>
      </c>
      <c r="N298" s="98"/>
      <c r="O298" s="98"/>
      <c r="P298" s="98"/>
      <c r="Q298" s="90">
        <f t="shared" si="10"/>
        <v>-48781.699999999983</v>
      </c>
      <c r="R298" s="91">
        <f t="shared" si="11"/>
        <v>92.923399897593441</v>
      </c>
    </row>
    <row r="299" spans="1:18" x14ac:dyDescent="0.7">
      <c r="A299" s="97">
        <v>5</v>
      </c>
      <c r="B299" s="98" t="s">
        <v>62</v>
      </c>
      <c r="C299" s="98" t="s">
        <v>321</v>
      </c>
      <c r="D299" s="98" t="s">
        <v>133</v>
      </c>
      <c r="E299" s="98" t="s">
        <v>46</v>
      </c>
      <c r="F299" s="98" t="s">
        <v>178</v>
      </c>
      <c r="G299" s="98" t="s">
        <v>913</v>
      </c>
      <c r="H299" s="99">
        <v>1859</v>
      </c>
      <c r="I299" s="97">
        <v>2</v>
      </c>
      <c r="J299" s="100">
        <f>อุดรธานี!F112</f>
        <v>285175.83</v>
      </c>
      <c r="K299" s="101">
        <f>อุดรธานี!AP112</f>
        <v>628836.80000000005</v>
      </c>
      <c r="L299" s="101">
        <f>อุดรธานี!AQ112</f>
        <v>109748.45</v>
      </c>
      <c r="M299" s="101">
        <f>อุดรธานี!AR112</f>
        <v>168338.99999999997</v>
      </c>
      <c r="N299" s="98"/>
      <c r="O299" s="98"/>
      <c r="P299" s="98"/>
      <c r="Q299" s="90">
        <f t="shared" si="10"/>
        <v>-58590.549999999974</v>
      </c>
      <c r="R299" s="91">
        <f t="shared" si="11"/>
        <v>59.036282947821405</v>
      </c>
    </row>
    <row r="300" spans="1:18" x14ac:dyDescent="0.7">
      <c r="A300" s="97">
        <v>6</v>
      </c>
      <c r="B300" s="98" t="s">
        <v>62</v>
      </c>
      <c r="C300" s="98" t="s">
        <v>321</v>
      </c>
      <c r="D300" s="98" t="s">
        <v>133</v>
      </c>
      <c r="E300" s="98" t="s">
        <v>46</v>
      </c>
      <c r="F300" s="98" t="s">
        <v>178</v>
      </c>
      <c r="G300" s="98" t="s">
        <v>914</v>
      </c>
      <c r="H300" s="99">
        <v>3125</v>
      </c>
      <c r="I300" s="97">
        <v>3</v>
      </c>
      <c r="J300" s="100">
        <f>อุดรธานี!F113</f>
        <v>110835.61</v>
      </c>
      <c r="K300" s="101">
        <f>อุดรธานี!AP113</f>
        <v>477400.79</v>
      </c>
      <c r="L300" s="101">
        <f>อุดรธานี!AQ113</f>
        <v>172791.52</v>
      </c>
      <c r="M300" s="101">
        <f>อุดรธานี!AR113</f>
        <v>249208.19</v>
      </c>
      <c r="N300" s="98"/>
      <c r="O300" s="98"/>
      <c r="P300" s="98"/>
      <c r="Q300" s="90">
        <f t="shared" si="10"/>
        <v>-76416.670000000013</v>
      </c>
      <c r="R300" s="91">
        <f t="shared" si="11"/>
        <v>55.2932864</v>
      </c>
    </row>
    <row r="301" spans="1:18" x14ac:dyDescent="0.7">
      <c r="A301" s="97">
        <v>7</v>
      </c>
      <c r="B301" s="98" t="s">
        <v>62</v>
      </c>
      <c r="C301" s="98" t="s">
        <v>321</v>
      </c>
      <c r="D301" s="98" t="s">
        <v>133</v>
      </c>
      <c r="E301" s="98" t="s">
        <v>46</v>
      </c>
      <c r="F301" s="98" t="s">
        <v>178</v>
      </c>
      <c r="G301" s="98" t="s">
        <v>915</v>
      </c>
      <c r="H301" s="99">
        <v>2823</v>
      </c>
      <c r="I301" s="97">
        <v>2</v>
      </c>
      <c r="J301" s="100">
        <f>อุดรธานี!F114</f>
        <v>727839.63</v>
      </c>
      <c r="K301" s="101">
        <f>อุดรธานี!AP114</f>
        <v>994574</v>
      </c>
      <c r="L301" s="101">
        <f>อุดรธานี!AQ114</f>
        <v>130315.22</v>
      </c>
      <c r="M301" s="101">
        <f>อุดรธานี!AR114</f>
        <v>143467.21</v>
      </c>
      <c r="N301" s="98"/>
      <c r="O301" s="98"/>
      <c r="P301" s="98"/>
      <c r="Q301" s="90">
        <f t="shared" si="10"/>
        <v>-13151.989999999991</v>
      </c>
      <c r="R301" s="91">
        <f t="shared" si="11"/>
        <v>46.161962451292951</v>
      </c>
    </row>
    <row r="302" spans="1:18" x14ac:dyDescent="0.7">
      <c r="A302" s="97">
        <v>8</v>
      </c>
      <c r="B302" s="98" t="s">
        <v>62</v>
      </c>
      <c r="C302" s="98" t="s">
        <v>321</v>
      </c>
      <c r="D302" s="98" t="s">
        <v>133</v>
      </c>
      <c r="E302" s="98" t="s">
        <v>46</v>
      </c>
      <c r="F302" s="98" t="s">
        <v>178</v>
      </c>
      <c r="G302" s="98" t="s">
        <v>916</v>
      </c>
      <c r="H302" s="99">
        <v>3239</v>
      </c>
      <c r="I302" s="97">
        <v>3</v>
      </c>
      <c r="J302" s="100">
        <f>อุดรธานี!F115</f>
        <v>458346.69</v>
      </c>
      <c r="K302" s="101">
        <f>อุดรธานี!AP115</f>
        <v>945998.99</v>
      </c>
      <c r="L302" s="101">
        <f>อุดรธานี!AQ115</f>
        <v>181383.66999999998</v>
      </c>
      <c r="M302" s="101">
        <f>อุดรธานี!AR115</f>
        <v>206251.96</v>
      </c>
      <c r="N302" s="98"/>
      <c r="O302" s="98"/>
      <c r="P302" s="98"/>
      <c r="Q302" s="90">
        <f t="shared" si="10"/>
        <v>-24868.290000000008</v>
      </c>
      <c r="R302" s="91">
        <f t="shared" si="11"/>
        <v>55.999898116702681</v>
      </c>
    </row>
    <row r="303" spans="1:18" x14ac:dyDescent="0.7">
      <c r="A303" s="97">
        <v>9</v>
      </c>
      <c r="B303" s="98" t="s">
        <v>62</v>
      </c>
      <c r="C303" s="98" t="s">
        <v>321</v>
      </c>
      <c r="D303" s="98" t="s">
        <v>133</v>
      </c>
      <c r="E303" s="98" t="s">
        <v>46</v>
      </c>
      <c r="F303" s="98" t="s">
        <v>178</v>
      </c>
      <c r="G303" s="98" t="s">
        <v>917</v>
      </c>
      <c r="H303" s="99">
        <v>3478</v>
      </c>
      <c r="I303" s="97">
        <v>3</v>
      </c>
      <c r="J303" s="100">
        <f>อุดรธานี!F116</f>
        <v>942051.86</v>
      </c>
      <c r="K303" s="101">
        <f>อุดรธานี!AP116</f>
        <v>1316895.6299999999</v>
      </c>
      <c r="L303" s="101">
        <f>อุดรธานี!AQ116</f>
        <v>177724.59</v>
      </c>
      <c r="M303" s="101">
        <f>อุดรธานี!AR116</f>
        <v>202938.65</v>
      </c>
      <c r="N303" s="98"/>
      <c r="O303" s="98"/>
      <c r="P303" s="98"/>
      <c r="Q303" s="90">
        <f t="shared" si="10"/>
        <v>-25214.059999999998</v>
      </c>
      <c r="R303" s="91">
        <f t="shared" si="11"/>
        <v>51.09965209890742</v>
      </c>
    </row>
    <row r="304" spans="1:18" x14ac:dyDescent="0.7">
      <c r="A304" s="97">
        <v>10</v>
      </c>
      <c r="B304" s="98" t="s">
        <v>62</v>
      </c>
      <c r="C304" s="98" t="s">
        <v>321</v>
      </c>
      <c r="D304" s="98" t="s">
        <v>133</v>
      </c>
      <c r="E304" s="98" t="s">
        <v>46</v>
      </c>
      <c r="F304" s="98" t="s">
        <v>178</v>
      </c>
      <c r="G304" s="98" t="s">
        <v>918</v>
      </c>
      <c r="H304" s="99">
        <v>1780</v>
      </c>
      <c r="I304" s="97">
        <v>2</v>
      </c>
      <c r="J304" s="100">
        <f>อุดรธานี!F117</f>
        <v>225277.11</v>
      </c>
      <c r="K304" s="101">
        <f>อุดรธานี!AP117</f>
        <v>156891.90000000002</v>
      </c>
      <c r="L304" s="101">
        <f>อุดรธานี!AQ117</f>
        <v>307152.37</v>
      </c>
      <c r="M304" s="101">
        <f>อุดรธานี!AR117</f>
        <v>189811.25</v>
      </c>
      <c r="N304" s="98"/>
      <c r="O304" s="98"/>
      <c r="P304" s="98"/>
      <c r="Q304" s="90">
        <f t="shared" si="10"/>
        <v>117341.12</v>
      </c>
      <c r="R304" s="91">
        <f t="shared" si="11"/>
        <v>172.55751123595505</v>
      </c>
    </row>
    <row r="305" spans="1:18" x14ac:dyDescent="0.7">
      <c r="A305" s="97">
        <v>11</v>
      </c>
      <c r="B305" s="98" t="s">
        <v>62</v>
      </c>
      <c r="C305" s="98" t="s">
        <v>321</v>
      </c>
      <c r="D305" s="98" t="s">
        <v>133</v>
      </c>
      <c r="E305" s="98" t="s">
        <v>46</v>
      </c>
      <c r="F305" s="98" t="s">
        <v>178</v>
      </c>
      <c r="G305" s="98" t="s">
        <v>919</v>
      </c>
      <c r="H305" s="99">
        <v>1995</v>
      </c>
      <c r="I305" s="97">
        <v>2</v>
      </c>
      <c r="J305" s="100">
        <f>อุดรธานี!F118</f>
        <v>218870.16</v>
      </c>
      <c r="K305" s="101">
        <f>อุดรธานี!AP118</f>
        <v>270152.86</v>
      </c>
      <c r="L305" s="101">
        <f>อุดรธานี!AQ118</f>
        <v>68124.540000000008</v>
      </c>
      <c r="M305" s="101">
        <f>อุดรธานี!AR118</f>
        <v>120701.79</v>
      </c>
      <c r="N305" s="98"/>
      <c r="O305" s="98"/>
      <c r="P305" s="98"/>
      <c r="Q305" s="90">
        <f t="shared" si="10"/>
        <v>-52577.249999999985</v>
      </c>
      <c r="R305" s="91">
        <f t="shared" si="11"/>
        <v>34.147639097744367</v>
      </c>
    </row>
    <row r="306" spans="1:18" x14ac:dyDescent="0.7">
      <c r="A306" s="97">
        <v>12</v>
      </c>
      <c r="B306" s="98" t="s">
        <v>62</v>
      </c>
      <c r="C306" s="98" t="s">
        <v>321</v>
      </c>
      <c r="D306" s="98" t="s">
        <v>133</v>
      </c>
      <c r="E306" s="98" t="s">
        <v>46</v>
      </c>
      <c r="F306" s="98" t="s">
        <v>178</v>
      </c>
      <c r="G306" s="98" t="s">
        <v>920</v>
      </c>
      <c r="H306" s="99">
        <v>2686</v>
      </c>
      <c r="I306" s="97">
        <v>2</v>
      </c>
      <c r="J306" s="100">
        <f>อุดรธานี!F119</f>
        <v>484837.29</v>
      </c>
      <c r="K306" s="101">
        <f>อุดรธานี!AP119</f>
        <v>531604.55000000005</v>
      </c>
      <c r="L306" s="101">
        <f>อุดรธานี!AQ119</f>
        <v>254153.16</v>
      </c>
      <c r="M306" s="101">
        <f>อุดรธานี!AR119</f>
        <v>301622.96999999997</v>
      </c>
      <c r="N306" s="98"/>
      <c r="O306" s="98"/>
      <c r="P306" s="98"/>
      <c r="Q306" s="90">
        <f t="shared" si="10"/>
        <v>-47469.809999999969</v>
      </c>
      <c r="R306" s="91">
        <f t="shared" si="11"/>
        <v>94.621429635145205</v>
      </c>
    </row>
    <row r="307" spans="1:18" x14ac:dyDescent="0.7">
      <c r="A307" s="97">
        <v>13</v>
      </c>
      <c r="B307" s="98" t="s">
        <v>62</v>
      </c>
      <c r="C307" s="98" t="s">
        <v>321</v>
      </c>
      <c r="D307" s="98" t="s">
        <v>133</v>
      </c>
      <c r="E307" s="98" t="s">
        <v>46</v>
      </c>
      <c r="F307" s="98" t="s">
        <v>178</v>
      </c>
      <c r="G307" s="98" t="s">
        <v>921</v>
      </c>
      <c r="H307" s="99">
        <v>2814</v>
      </c>
      <c r="I307" s="97">
        <v>2</v>
      </c>
      <c r="J307" s="100">
        <f>อุดรธานี!F120</f>
        <v>337251</v>
      </c>
      <c r="K307" s="101">
        <f>อุดรธานี!AP120</f>
        <v>317083.28999999998</v>
      </c>
      <c r="L307" s="101">
        <f>อุดรธานี!AQ120</f>
        <v>63717.950000000004</v>
      </c>
      <c r="M307" s="101">
        <f>อุดรธานี!AR120</f>
        <v>126582.73000000001</v>
      </c>
      <c r="N307" s="98"/>
      <c r="O307" s="98"/>
      <c r="P307" s="98"/>
      <c r="Q307" s="90">
        <f t="shared" si="10"/>
        <v>-62864.780000000006</v>
      </c>
      <c r="R307" s="91">
        <f t="shared" si="11"/>
        <v>22.643194740582803</v>
      </c>
    </row>
    <row r="308" spans="1:18" s="109" customFormat="1" x14ac:dyDescent="0.7">
      <c r="A308" s="103">
        <v>9</v>
      </c>
      <c r="B308" s="104" t="s">
        <v>62</v>
      </c>
      <c r="C308" s="104"/>
      <c r="D308" s="104"/>
      <c r="E308" s="104" t="s">
        <v>75</v>
      </c>
      <c r="F308" s="104"/>
      <c r="G308" s="104" t="s">
        <v>323</v>
      </c>
      <c r="H308" s="110">
        <f>SUM(H295:H307)</f>
        <v>32131</v>
      </c>
      <c r="I308" s="103"/>
      <c r="J308" s="106">
        <f>SUM(J295:J307)</f>
        <v>4957737.95</v>
      </c>
      <c r="K308" s="106">
        <f>SUM(K295:K307)</f>
        <v>7128890.7100000009</v>
      </c>
      <c r="L308" s="106">
        <f>SUM(L295:L307)</f>
        <v>1938389.9299999997</v>
      </c>
      <c r="M308" s="106">
        <f>SUM(M295:M307)</f>
        <v>2349949.48</v>
      </c>
      <c r="N308" s="104">
        <v>12</v>
      </c>
      <c r="O308" s="104">
        <v>12</v>
      </c>
      <c r="P308" s="104">
        <f>N308-O308</f>
        <v>0</v>
      </c>
      <c r="Q308" s="107">
        <f t="shared" si="10"/>
        <v>-411559.55000000028</v>
      </c>
      <c r="R308" s="108">
        <f>L308/H308</f>
        <v>60.327718714014495</v>
      </c>
    </row>
    <row r="309" spans="1:18" x14ac:dyDescent="0.7">
      <c r="A309" s="97">
        <v>1</v>
      </c>
      <c r="B309" s="98" t="s">
        <v>62</v>
      </c>
      <c r="C309" s="98" t="s">
        <v>37</v>
      </c>
      <c r="D309" s="98" t="s">
        <v>137</v>
      </c>
      <c r="E309" s="98" t="s">
        <v>38</v>
      </c>
      <c r="F309" s="98" t="s">
        <v>208</v>
      </c>
      <c r="G309" s="98" t="s">
        <v>324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x14ac:dyDescent="0.7">
      <c r="A310" s="97">
        <v>2</v>
      </c>
      <c r="B310" s="98" t="s">
        <v>62</v>
      </c>
      <c r="C310" s="98" t="s">
        <v>37</v>
      </c>
      <c r="D310" s="98" t="s">
        <v>137</v>
      </c>
      <c r="E310" s="98" t="s">
        <v>38</v>
      </c>
      <c r="F310" s="98" t="s">
        <v>178</v>
      </c>
      <c r="G310" s="98" t="s">
        <v>922</v>
      </c>
      <c r="H310" s="99">
        <v>5966</v>
      </c>
      <c r="I310" s="97">
        <v>4</v>
      </c>
      <c r="J310" s="100">
        <f>อุดรธานี!F121</f>
        <v>146187.41</v>
      </c>
      <c r="K310" s="101">
        <f>อุดรธานี!AP121</f>
        <v>351531.2</v>
      </c>
      <c r="L310" s="101">
        <f>อุดรธานี!AQ121</f>
        <v>222706.5</v>
      </c>
      <c r="M310" s="101">
        <f>อุดรธานี!AR121</f>
        <v>223032.63</v>
      </c>
      <c r="N310" s="98"/>
      <c r="O310" s="98"/>
      <c r="P310" s="98"/>
      <c r="Q310" s="90">
        <f t="shared" si="10"/>
        <v>-326.13000000000466</v>
      </c>
      <c r="R310" s="91">
        <f t="shared" si="11"/>
        <v>37.329282601407975</v>
      </c>
    </row>
    <row r="311" spans="1:18" x14ac:dyDescent="0.7">
      <c r="A311" s="97">
        <v>3</v>
      </c>
      <c r="B311" s="98" t="s">
        <v>62</v>
      </c>
      <c r="C311" s="98" t="s">
        <v>37</v>
      </c>
      <c r="D311" s="98" t="s">
        <v>137</v>
      </c>
      <c r="E311" s="98" t="s">
        <v>38</v>
      </c>
      <c r="F311" s="98" t="s">
        <v>178</v>
      </c>
      <c r="G311" s="98" t="s">
        <v>923</v>
      </c>
      <c r="H311" s="99">
        <v>5210</v>
      </c>
      <c r="I311" s="97">
        <v>4</v>
      </c>
      <c r="J311" s="100">
        <f>อุดรธานี!F122</f>
        <v>518512.37</v>
      </c>
      <c r="K311" s="101">
        <f>อุดรธานี!AP122</f>
        <v>551373.12999999989</v>
      </c>
      <c r="L311" s="101">
        <f>อุดรธานี!AQ122</f>
        <v>272390.5</v>
      </c>
      <c r="M311" s="101">
        <f>อุดรธานี!AR122</f>
        <v>279724.52</v>
      </c>
      <c r="N311" s="98"/>
      <c r="O311" s="98"/>
      <c r="P311" s="98"/>
      <c r="Q311" s="90">
        <f t="shared" si="10"/>
        <v>-7334.0200000000186</v>
      </c>
      <c r="R311" s="91">
        <f t="shared" si="11"/>
        <v>52.282245681381958</v>
      </c>
    </row>
    <row r="312" spans="1:18" x14ac:dyDescent="0.7">
      <c r="A312" s="97">
        <v>4</v>
      </c>
      <c r="B312" s="98" t="s">
        <v>62</v>
      </c>
      <c r="C312" s="98" t="s">
        <v>37</v>
      </c>
      <c r="D312" s="98" t="s">
        <v>137</v>
      </c>
      <c r="E312" s="98" t="s">
        <v>38</v>
      </c>
      <c r="F312" s="98" t="s">
        <v>178</v>
      </c>
      <c r="G312" s="98" t="s">
        <v>924</v>
      </c>
      <c r="H312" s="99">
        <v>1442</v>
      </c>
      <c r="I312" s="97">
        <v>1</v>
      </c>
      <c r="J312" s="100">
        <f>อุดรธานี!F123</f>
        <v>250564.18</v>
      </c>
      <c r="K312" s="101">
        <f>อุดรธานี!AP123</f>
        <v>360105.1</v>
      </c>
      <c r="L312" s="101">
        <f>อุดรธานี!AQ123</f>
        <v>90072</v>
      </c>
      <c r="M312" s="101">
        <f>อุดรธานี!AR123</f>
        <v>69420.66</v>
      </c>
      <c r="N312" s="98"/>
      <c r="O312" s="98"/>
      <c r="P312" s="98"/>
      <c r="Q312" s="90">
        <f t="shared" si="10"/>
        <v>20651.339999999997</v>
      </c>
      <c r="R312" s="91">
        <f t="shared" si="11"/>
        <v>62.463245492371705</v>
      </c>
    </row>
    <row r="313" spans="1:18" x14ac:dyDescent="0.7">
      <c r="A313" s="97">
        <v>5</v>
      </c>
      <c r="B313" s="98" t="s">
        <v>62</v>
      </c>
      <c r="C313" s="98" t="s">
        <v>37</v>
      </c>
      <c r="D313" s="98" t="s">
        <v>137</v>
      </c>
      <c r="E313" s="98" t="s">
        <v>38</v>
      </c>
      <c r="F313" s="98" t="s">
        <v>178</v>
      </c>
      <c r="G313" s="98" t="s">
        <v>925</v>
      </c>
      <c r="H313" s="99">
        <v>2818</v>
      </c>
      <c r="I313" s="97">
        <v>2</v>
      </c>
      <c r="J313" s="100">
        <f>อุดรธานี!F124</f>
        <v>481743.12</v>
      </c>
      <c r="K313" s="101">
        <f>อุดรธานี!AP124</f>
        <v>481660.72</v>
      </c>
      <c r="L313" s="101">
        <f>อุดรธานี!AQ124</f>
        <v>175732</v>
      </c>
      <c r="M313" s="101">
        <f>อุดรธานี!AR124</f>
        <v>156825.84</v>
      </c>
      <c r="N313" s="98"/>
      <c r="O313" s="98"/>
      <c r="P313" s="98"/>
      <c r="Q313" s="90">
        <f t="shared" si="10"/>
        <v>18906.160000000003</v>
      </c>
      <c r="R313" s="91">
        <f t="shared" si="11"/>
        <v>62.360539389638042</v>
      </c>
    </row>
    <row r="314" spans="1:18" x14ac:dyDescent="0.7">
      <c r="A314" s="97">
        <v>6</v>
      </c>
      <c r="B314" s="98" t="s">
        <v>62</v>
      </c>
      <c r="C314" s="98" t="s">
        <v>37</v>
      </c>
      <c r="D314" s="98" t="s">
        <v>137</v>
      </c>
      <c r="E314" s="98" t="s">
        <v>38</v>
      </c>
      <c r="F314" s="98" t="s">
        <v>178</v>
      </c>
      <c r="G314" s="98" t="s">
        <v>926</v>
      </c>
      <c r="H314" s="99">
        <v>4638</v>
      </c>
      <c r="I314" s="97">
        <v>4</v>
      </c>
      <c r="J314" s="100">
        <f>อุดรธานี!F125</f>
        <v>824492.67</v>
      </c>
      <c r="K314" s="101">
        <f>อุดรธานี!AP125</f>
        <v>909421.98</v>
      </c>
      <c r="L314" s="101">
        <f>อุดรธานี!AQ125</f>
        <v>306508.36</v>
      </c>
      <c r="M314" s="101">
        <f>อุดรธานี!AR125</f>
        <v>265503.58</v>
      </c>
      <c r="N314" s="98"/>
      <c r="O314" s="98"/>
      <c r="P314" s="98"/>
      <c r="Q314" s="90">
        <f t="shared" si="10"/>
        <v>41004.77999999997</v>
      </c>
      <c r="R314" s="91">
        <f t="shared" si="11"/>
        <v>66.086321690383784</v>
      </c>
    </row>
    <row r="315" spans="1:18" x14ac:dyDescent="0.7">
      <c r="A315" s="97">
        <v>7</v>
      </c>
      <c r="B315" s="98" t="s">
        <v>62</v>
      </c>
      <c r="C315" s="98" t="s">
        <v>37</v>
      </c>
      <c r="D315" s="98" t="s">
        <v>137</v>
      </c>
      <c r="E315" s="98" t="s">
        <v>38</v>
      </c>
      <c r="F315" s="98" t="s">
        <v>178</v>
      </c>
      <c r="G315" s="98" t="s">
        <v>927</v>
      </c>
      <c r="H315" s="99">
        <v>3664</v>
      </c>
      <c r="I315" s="97">
        <v>3</v>
      </c>
      <c r="J315" s="100">
        <f>อุดรธานี!F126</f>
        <v>1031144.53</v>
      </c>
      <c r="K315" s="101">
        <f>อุดรธานี!AP126</f>
        <v>1105579.75</v>
      </c>
      <c r="L315" s="101">
        <f>อุดรธานี!AQ126</f>
        <v>189875</v>
      </c>
      <c r="M315" s="101">
        <f>อุดรธานี!AR126</f>
        <v>156910.88</v>
      </c>
      <c r="N315" s="98"/>
      <c r="O315" s="98"/>
      <c r="P315" s="98"/>
      <c r="Q315" s="90">
        <f t="shared" si="10"/>
        <v>32964.119999999995</v>
      </c>
      <c r="R315" s="91">
        <f t="shared" si="11"/>
        <v>51.821779475982531</v>
      </c>
    </row>
    <row r="316" spans="1:18" x14ac:dyDescent="0.7">
      <c r="A316" s="97">
        <v>8</v>
      </c>
      <c r="B316" s="98" t="s">
        <v>62</v>
      </c>
      <c r="C316" s="98" t="s">
        <v>37</v>
      </c>
      <c r="D316" s="98" t="s">
        <v>137</v>
      </c>
      <c r="E316" s="98" t="s">
        <v>38</v>
      </c>
      <c r="F316" s="98" t="s">
        <v>178</v>
      </c>
      <c r="G316" s="98" t="s">
        <v>928</v>
      </c>
      <c r="H316" s="99">
        <v>4102</v>
      </c>
      <c r="I316" s="97">
        <v>3</v>
      </c>
      <c r="J316" s="100">
        <f>อุดรธานี!F127</f>
        <v>317821.5</v>
      </c>
      <c r="K316" s="101">
        <f>อุดรธานี!AP127</f>
        <v>388355.73</v>
      </c>
      <c r="L316" s="101">
        <f>อุดรธานี!AQ127</f>
        <v>234470.5</v>
      </c>
      <c r="M316" s="101">
        <f>อุดรธานี!AR127</f>
        <v>230573.37</v>
      </c>
      <c r="N316" s="98"/>
      <c r="O316" s="98"/>
      <c r="P316" s="98"/>
      <c r="Q316" s="90">
        <f t="shared" si="10"/>
        <v>3897.1300000000047</v>
      </c>
      <c r="R316" s="91">
        <f t="shared" si="11"/>
        <v>57.160043881033644</v>
      </c>
    </row>
    <row r="317" spans="1:18" x14ac:dyDescent="0.7">
      <c r="A317" s="97">
        <v>9</v>
      </c>
      <c r="B317" s="98" t="s">
        <v>62</v>
      </c>
      <c r="C317" s="98" t="s">
        <v>37</v>
      </c>
      <c r="D317" s="98" t="s">
        <v>137</v>
      </c>
      <c r="E317" s="98" t="s">
        <v>38</v>
      </c>
      <c r="F317" s="98" t="s">
        <v>178</v>
      </c>
      <c r="G317" s="98" t="s">
        <v>929</v>
      </c>
      <c r="H317" s="99">
        <v>1926</v>
      </c>
      <c r="I317" s="97">
        <v>2</v>
      </c>
      <c r="J317" s="100">
        <f>อุดรธานี!F128</f>
        <v>1097894.48</v>
      </c>
      <c r="K317" s="101">
        <f>อุดรธานี!AP128</f>
        <v>953821.34000000008</v>
      </c>
      <c r="L317" s="101">
        <f>อุดรธานี!AQ128</f>
        <v>165891</v>
      </c>
      <c r="M317" s="101">
        <f>อุดรธานี!AR128</f>
        <v>140878.01999999999</v>
      </c>
      <c r="N317" s="98"/>
      <c r="O317" s="98"/>
      <c r="P317" s="98"/>
      <c r="Q317" s="90">
        <f t="shared" si="10"/>
        <v>25012.98000000001</v>
      </c>
      <c r="R317" s="91">
        <f t="shared" si="11"/>
        <v>86.13239875389408</v>
      </c>
    </row>
    <row r="318" spans="1:18" x14ac:dyDescent="0.7">
      <c r="A318" s="97">
        <v>10</v>
      </c>
      <c r="B318" s="98" t="s">
        <v>62</v>
      </c>
      <c r="C318" s="98" t="s">
        <v>37</v>
      </c>
      <c r="D318" s="98" t="s">
        <v>137</v>
      </c>
      <c r="E318" s="98" t="s">
        <v>38</v>
      </c>
      <c r="F318" s="98" t="s">
        <v>178</v>
      </c>
      <c r="G318" s="98" t="s">
        <v>930</v>
      </c>
      <c r="H318" s="99">
        <v>2908</v>
      </c>
      <c r="I318" s="97">
        <v>2</v>
      </c>
      <c r="J318" s="100">
        <f>อุดรธานี!F129</f>
        <v>444878.16</v>
      </c>
      <c r="K318" s="101">
        <f>อุดรธานี!AP129</f>
        <v>473340.02999999997</v>
      </c>
      <c r="L318" s="101">
        <f>อุดรธานี!AQ129</f>
        <v>174605.4</v>
      </c>
      <c r="M318" s="101">
        <f>อุดรธานี!AR129</f>
        <v>162426.4</v>
      </c>
      <c r="N318" s="98"/>
      <c r="O318" s="98"/>
      <c r="P318" s="98"/>
      <c r="Q318" s="90">
        <f t="shared" si="10"/>
        <v>12179</v>
      </c>
      <c r="R318" s="91">
        <f t="shared" si="11"/>
        <v>60.043122420907835</v>
      </c>
    </row>
    <row r="319" spans="1:18" x14ac:dyDescent="0.7">
      <c r="A319" s="97">
        <v>11</v>
      </c>
      <c r="B319" s="98" t="s">
        <v>62</v>
      </c>
      <c r="C319" s="98" t="s">
        <v>37</v>
      </c>
      <c r="D319" s="98" t="s">
        <v>137</v>
      </c>
      <c r="E319" s="98" t="s">
        <v>38</v>
      </c>
      <c r="F319" s="98" t="s">
        <v>178</v>
      </c>
      <c r="G319" s="98" t="s">
        <v>931</v>
      </c>
      <c r="H319" s="99">
        <v>3030</v>
      </c>
      <c r="I319" s="97">
        <v>3</v>
      </c>
      <c r="J319" s="100">
        <f>อุดรธานี!F130</f>
        <v>113186.5</v>
      </c>
      <c r="K319" s="101">
        <f>อุดรธานี!AP130</f>
        <v>85097.890000000014</v>
      </c>
      <c r="L319" s="101">
        <f>อุดรธานี!AQ130</f>
        <v>142913.9</v>
      </c>
      <c r="M319" s="101">
        <f>อุดรธานี!AR130</f>
        <v>157622.31000000003</v>
      </c>
      <c r="N319" s="98"/>
      <c r="O319" s="98"/>
      <c r="P319" s="98"/>
      <c r="Q319" s="90">
        <f t="shared" si="10"/>
        <v>-14708.410000000033</v>
      </c>
      <c r="R319" s="91">
        <f t="shared" si="11"/>
        <v>47.166303630363032</v>
      </c>
    </row>
    <row r="320" spans="1:18" s="109" customFormat="1" x14ac:dyDescent="0.7">
      <c r="A320" s="103">
        <v>10</v>
      </c>
      <c r="B320" s="104" t="s">
        <v>62</v>
      </c>
      <c r="C320" s="104"/>
      <c r="D320" s="104"/>
      <c r="E320" s="104" t="s">
        <v>75</v>
      </c>
      <c r="F320" s="104"/>
      <c r="G320" s="104" t="s">
        <v>325</v>
      </c>
      <c r="H320" s="110">
        <f>SUM(H309:H319)</f>
        <v>35704</v>
      </c>
      <c r="I320" s="103"/>
      <c r="J320" s="106">
        <f>SUM(J309:J319)</f>
        <v>5226424.92</v>
      </c>
      <c r="K320" s="106">
        <f>SUM(K309:K319)</f>
        <v>5660286.8700000001</v>
      </c>
      <c r="L320" s="106">
        <f>SUM(L309:L319)</f>
        <v>1975165.1599999997</v>
      </c>
      <c r="M320" s="106">
        <f>SUM(M309:M319)</f>
        <v>1842918.21</v>
      </c>
      <c r="N320" s="104">
        <v>10</v>
      </c>
      <c r="O320" s="104">
        <v>10</v>
      </c>
      <c r="P320" s="104">
        <f>N320-O320</f>
        <v>0</v>
      </c>
      <c r="Q320" s="107">
        <f t="shared" si="10"/>
        <v>132246.94999999972</v>
      </c>
      <c r="R320" s="108">
        <f>L320/H320</f>
        <v>55.320556800358496</v>
      </c>
    </row>
    <row r="321" spans="1:18" x14ac:dyDescent="0.7">
      <c r="A321" s="97">
        <v>1</v>
      </c>
      <c r="B321" s="98" t="s">
        <v>62</v>
      </c>
      <c r="C321" s="98" t="s">
        <v>326</v>
      </c>
      <c r="D321" s="98" t="s">
        <v>156</v>
      </c>
      <c r="E321" s="98" t="s">
        <v>47</v>
      </c>
      <c r="F321" s="98" t="s">
        <v>327</v>
      </c>
      <c r="G321" s="98" t="s">
        <v>328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x14ac:dyDescent="0.7">
      <c r="A322" s="97">
        <v>2</v>
      </c>
      <c r="B322" s="98" t="s">
        <v>62</v>
      </c>
      <c r="C322" s="98" t="s">
        <v>326</v>
      </c>
      <c r="D322" s="98" t="s">
        <v>156</v>
      </c>
      <c r="E322" s="98" t="s">
        <v>47</v>
      </c>
      <c r="F322" s="98" t="s">
        <v>178</v>
      </c>
      <c r="G322" s="98" t="s">
        <v>932</v>
      </c>
      <c r="H322" s="99">
        <v>8840</v>
      </c>
      <c r="I322" s="97">
        <v>5</v>
      </c>
      <c r="J322" s="100">
        <f>อุดรธานี!F131</f>
        <v>219471.75</v>
      </c>
      <c r="K322" s="101">
        <f>อุดรธานี!AP131</f>
        <v>628403.96</v>
      </c>
      <c r="L322" s="101">
        <f>อุดรธานี!AQ131</f>
        <v>356245.28</v>
      </c>
      <c r="M322" s="101">
        <f>อุดรธานี!AR131</f>
        <v>222875.06</v>
      </c>
      <c r="N322" s="98"/>
      <c r="O322" s="98"/>
      <c r="P322" s="98"/>
      <c r="Q322" s="90">
        <f t="shared" si="10"/>
        <v>133370.22000000003</v>
      </c>
      <c r="R322" s="91">
        <f t="shared" si="11"/>
        <v>40.299239819004526</v>
      </c>
    </row>
    <row r="323" spans="1:18" x14ac:dyDescent="0.7">
      <c r="A323" s="97">
        <v>3</v>
      </c>
      <c r="B323" s="98" t="s">
        <v>62</v>
      </c>
      <c r="C323" s="98" t="s">
        <v>326</v>
      </c>
      <c r="D323" s="98" t="s">
        <v>156</v>
      </c>
      <c r="E323" s="98" t="s">
        <v>47</v>
      </c>
      <c r="F323" s="98" t="s">
        <v>178</v>
      </c>
      <c r="G323" s="98" t="s">
        <v>933</v>
      </c>
      <c r="H323" s="99">
        <v>4792</v>
      </c>
      <c r="I323" s="97">
        <v>4</v>
      </c>
      <c r="J323" s="100">
        <f>อุดรธานี!F132</f>
        <v>542242.91</v>
      </c>
      <c r="K323" s="101">
        <f>อุดรธานี!AP132</f>
        <v>981859.78</v>
      </c>
      <c r="L323" s="101">
        <f>อุดรธานี!AQ132</f>
        <v>360769.49</v>
      </c>
      <c r="M323" s="101">
        <f>อุดรธานี!AR132</f>
        <v>231394.17</v>
      </c>
      <c r="N323" s="98"/>
      <c r="O323" s="98"/>
      <c r="P323" s="98"/>
      <c r="Q323" s="90">
        <f t="shared" si="10"/>
        <v>129375.31999999998</v>
      </c>
      <c r="R323" s="91">
        <f t="shared" si="11"/>
        <v>75.285786727879795</v>
      </c>
    </row>
    <row r="324" spans="1:18" x14ac:dyDescent="0.7">
      <c r="A324" s="97">
        <v>4</v>
      </c>
      <c r="B324" s="98" t="s">
        <v>62</v>
      </c>
      <c r="C324" s="98" t="s">
        <v>326</v>
      </c>
      <c r="D324" s="98" t="s">
        <v>156</v>
      </c>
      <c r="E324" s="98" t="s">
        <v>47</v>
      </c>
      <c r="F324" s="98" t="s">
        <v>178</v>
      </c>
      <c r="G324" s="98" t="s">
        <v>934</v>
      </c>
      <c r="H324" s="99">
        <v>8494</v>
      </c>
      <c r="I324" s="97">
        <v>5</v>
      </c>
      <c r="J324" s="100">
        <f>อุดรธานี!F133</f>
        <v>460587.5</v>
      </c>
      <c r="K324" s="101">
        <f>อุดรธานี!AP133</f>
        <v>826122.77</v>
      </c>
      <c r="L324" s="101">
        <f>อุดรธานี!AQ133</f>
        <v>586372.81000000006</v>
      </c>
      <c r="M324" s="101">
        <f>อุดรธานี!AR133</f>
        <v>429516.01999999996</v>
      </c>
      <c r="N324" s="98"/>
      <c r="O324" s="98"/>
      <c r="P324" s="98"/>
      <c r="Q324" s="90">
        <f t="shared" si="10"/>
        <v>156856.7900000001</v>
      </c>
      <c r="R324" s="91">
        <f t="shared" si="11"/>
        <v>69.033766187897342</v>
      </c>
    </row>
    <row r="325" spans="1:18" x14ac:dyDescent="0.7">
      <c r="A325" s="97">
        <v>5</v>
      </c>
      <c r="B325" s="98" t="s">
        <v>62</v>
      </c>
      <c r="C325" s="98" t="s">
        <v>326</v>
      </c>
      <c r="D325" s="98" t="s">
        <v>156</v>
      </c>
      <c r="E325" s="98" t="s">
        <v>47</v>
      </c>
      <c r="F325" s="98" t="s">
        <v>178</v>
      </c>
      <c r="G325" s="98" t="s">
        <v>935</v>
      </c>
      <c r="H325" s="99">
        <v>6351</v>
      </c>
      <c r="I325" s="97">
        <v>5</v>
      </c>
      <c r="J325" s="100">
        <f>อุดรธานี!F134</f>
        <v>545538.89</v>
      </c>
      <c r="K325" s="101">
        <f>อุดรธานี!AP134</f>
        <v>914260.73</v>
      </c>
      <c r="L325" s="101">
        <f>อุดรธานี!AQ134</f>
        <v>419816.95</v>
      </c>
      <c r="M325" s="101">
        <f>อุดรธานี!AR134</f>
        <v>251959.54</v>
      </c>
      <c r="N325" s="98"/>
      <c r="O325" s="98"/>
      <c r="P325" s="98"/>
      <c r="Q325" s="90">
        <f t="shared" ref="Q325:Q388" si="12">L325-M325</f>
        <v>167857.41</v>
      </c>
      <c r="R325" s="91">
        <f t="shared" ref="R325:R388" si="13">L325/H325</f>
        <v>66.102495669973237</v>
      </c>
    </row>
    <row r="326" spans="1:18" x14ac:dyDescent="0.7">
      <c r="A326" s="97">
        <v>6</v>
      </c>
      <c r="B326" s="98" t="s">
        <v>62</v>
      </c>
      <c r="C326" s="98" t="s">
        <v>326</v>
      </c>
      <c r="D326" s="98" t="s">
        <v>156</v>
      </c>
      <c r="E326" s="98" t="s">
        <v>47</v>
      </c>
      <c r="F326" s="98" t="s">
        <v>178</v>
      </c>
      <c r="G326" s="98" t="s">
        <v>936</v>
      </c>
      <c r="H326" s="99">
        <v>3830</v>
      </c>
      <c r="I326" s="97">
        <v>3</v>
      </c>
      <c r="J326" s="100">
        <f>อุดรธานี!F135</f>
        <v>572480.97</v>
      </c>
      <c r="K326" s="101">
        <f>อุดรธานี!AP135</f>
        <v>717262.77</v>
      </c>
      <c r="L326" s="101">
        <f>อุดรธานี!AQ135</f>
        <v>332034.13</v>
      </c>
      <c r="M326" s="101">
        <f>อุดรธานี!AR135</f>
        <v>288157.74000000005</v>
      </c>
      <c r="N326" s="98"/>
      <c r="O326" s="98"/>
      <c r="P326" s="98"/>
      <c r="Q326" s="90">
        <f t="shared" si="12"/>
        <v>43876.389999999956</v>
      </c>
      <c r="R326" s="91">
        <f t="shared" si="13"/>
        <v>86.692984334203658</v>
      </c>
    </row>
    <row r="327" spans="1:18" x14ac:dyDescent="0.7">
      <c r="A327" s="97">
        <v>7</v>
      </c>
      <c r="B327" s="98" t="s">
        <v>62</v>
      </c>
      <c r="C327" s="98" t="s">
        <v>326</v>
      </c>
      <c r="D327" s="98" t="s">
        <v>156</v>
      </c>
      <c r="E327" s="98" t="s">
        <v>47</v>
      </c>
      <c r="F327" s="98" t="s">
        <v>178</v>
      </c>
      <c r="G327" s="98" t="s">
        <v>937</v>
      </c>
      <c r="H327" s="99">
        <v>7121</v>
      </c>
      <c r="I327" s="97">
        <v>5</v>
      </c>
      <c r="J327" s="100">
        <f>อุดรธานี!F136</f>
        <v>711029.01</v>
      </c>
      <c r="K327" s="101">
        <f>อุดรธานี!AP136</f>
        <v>1689989.79</v>
      </c>
      <c r="L327" s="101">
        <f>อุดรธานี!AQ136</f>
        <v>405590.13</v>
      </c>
      <c r="M327" s="101">
        <f>อุดรธานี!AR136</f>
        <v>286088.46999999997</v>
      </c>
      <c r="N327" s="98"/>
      <c r="O327" s="98"/>
      <c r="P327" s="98"/>
      <c r="Q327" s="90">
        <f t="shared" si="12"/>
        <v>119501.66000000003</v>
      </c>
      <c r="R327" s="91">
        <f t="shared" si="13"/>
        <v>56.956906333380147</v>
      </c>
    </row>
    <row r="328" spans="1:18" x14ac:dyDescent="0.7">
      <c r="A328" s="97">
        <v>8</v>
      </c>
      <c r="B328" s="98" t="s">
        <v>62</v>
      </c>
      <c r="C328" s="98" t="s">
        <v>326</v>
      </c>
      <c r="D328" s="98" t="s">
        <v>156</v>
      </c>
      <c r="E328" s="98" t="s">
        <v>47</v>
      </c>
      <c r="F328" s="98" t="s">
        <v>178</v>
      </c>
      <c r="G328" s="98" t="s">
        <v>938</v>
      </c>
      <c r="H328" s="99">
        <v>3156</v>
      </c>
      <c r="I328" s="97">
        <v>3</v>
      </c>
      <c r="J328" s="100">
        <f>อุดรธานี!F137</f>
        <v>388975.55</v>
      </c>
      <c r="K328" s="101">
        <f>อุดรธานี!AP137</f>
        <v>586822.94999999995</v>
      </c>
      <c r="L328" s="101">
        <f>อุดรธานี!AQ137</f>
        <v>424282.87</v>
      </c>
      <c r="M328" s="101">
        <f>อุดรธานี!AR137</f>
        <v>235407.89</v>
      </c>
      <c r="N328" s="98"/>
      <c r="O328" s="98"/>
      <c r="P328" s="98"/>
      <c r="Q328" s="90">
        <f t="shared" si="12"/>
        <v>188874.97999999998</v>
      </c>
      <c r="R328" s="91">
        <f t="shared" si="13"/>
        <v>134.43690430925221</v>
      </c>
    </row>
    <row r="329" spans="1:18" x14ac:dyDescent="0.7">
      <c r="A329" s="97">
        <v>9</v>
      </c>
      <c r="B329" s="98" t="s">
        <v>62</v>
      </c>
      <c r="C329" s="98" t="s">
        <v>326</v>
      </c>
      <c r="D329" s="98" t="s">
        <v>156</v>
      </c>
      <c r="E329" s="98" t="s">
        <v>47</v>
      </c>
      <c r="F329" s="98" t="s">
        <v>178</v>
      </c>
      <c r="G329" s="98" t="s">
        <v>939</v>
      </c>
      <c r="H329" s="99">
        <v>3445</v>
      </c>
      <c r="I329" s="97">
        <v>3</v>
      </c>
      <c r="J329" s="100">
        <f>อุดรธานี!F138</f>
        <v>266423.08</v>
      </c>
      <c r="K329" s="101">
        <f>อุดรธานี!AP138</f>
        <v>534327.47</v>
      </c>
      <c r="L329" s="101">
        <f>อุดรธานี!AQ138</f>
        <v>359037.82</v>
      </c>
      <c r="M329" s="101">
        <f>อุดรธานี!AR138</f>
        <v>235815.06</v>
      </c>
      <c r="N329" s="98"/>
      <c r="O329" s="98"/>
      <c r="P329" s="98"/>
      <c r="Q329" s="90">
        <f t="shared" si="12"/>
        <v>123222.76000000001</v>
      </c>
      <c r="R329" s="91">
        <f t="shared" si="13"/>
        <v>104.21997677793904</v>
      </c>
    </row>
    <row r="330" spans="1:18" x14ac:dyDescent="0.7">
      <c r="A330" s="97">
        <v>10</v>
      </c>
      <c r="B330" s="98" t="s">
        <v>62</v>
      </c>
      <c r="C330" s="98" t="s">
        <v>326</v>
      </c>
      <c r="D330" s="98" t="s">
        <v>156</v>
      </c>
      <c r="E330" s="98" t="s">
        <v>47</v>
      </c>
      <c r="F330" s="98" t="s">
        <v>178</v>
      </c>
      <c r="G330" s="98" t="s">
        <v>940</v>
      </c>
      <c r="H330" s="99">
        <v>7922</v>
      </c>
      <c r="I330" s="97">
        <v>5</v>
      </c>
      <c r="J330" s="100">
        <f>อุดรธานี!F139</f>
        <v>119872.31</v>
      </c>
      <c r="K330" s="101">
        <f>อุดรธานี!AP139</f>
        <v>510547.51</v>
      </c>
      <c r="L330" s="101">
        <f>อุดรธานี!AQ139</f>
        <v>518870.04</v>
      </c>
      <c r="M330" s="101">
        <f>อุดรธานี!AR139</f>
        <v>382590.87</v>
      </c>
      <c r="N330" s="98"/>
      <c r="O330" s="98"/>
      <c r="P330" s="98"/>
      <c r="Q330" s="90">
        <f t="shared" si="12"/>
        <v>136279.16999999998</v>
      </c>
      <c r="R330" s="91">
        <f t="shared" si="13"/>
        <v>65.497354203483965</v>
      </c>
    </row>
    <row r="331" spans="1:18" x14ac:dyDescent="0.7">
      <c r="A331" s="97">
        <v>11</v>
      </c>
      <c r="B331" s="98" t="s">
        <v>62</v>
      </c>
      <c r="C331" s="98" t="s">
        <v>326</v>
      </c>
      <c r="D331" s="98" t="s">
        <v>156</v>
      </c>
      <c r="E331" s="98" t="s">
        <v>47</v>
      </c>
      <c r="F331" s="98" t="s">
        <v>178</v>
      </c>
      <c r="G331" s="98" t="s">
        <v>941</v>
      </c>
      <c r="H331" s="99">
        <v>4222</v>
      </c>
      <c r="I331" s="97">
        <v>3</v>
      </c>
      <c r="J331" s="100">
        <f>อุดรธานี!F140</f>
        <v>689254.85</v>
      </c>
      <c r="K331" s="101">
        <f>อุดรธานี!AP140</f>
        <v>952133.77</v>
      </c>
      <c r="L331" s="101">
        <f>อุดรธานี!AQ140</f>
        <v>687704.77</v>
      </c>
      <c r="M331" s="101">
        <f>อุดรธานี!AR140</f>
        <v>537281.1</v>
      </c>
      <c r="N331" s="98"/>
      <c r="O331" s="98"/>
      <c r="P331" s="98"/>
      <c r="Q331" s="90">
        <f t="shared" si="12"/>
        <v>150423.67000000004</v>
      </c>
      <c r="R331" s="91">
        <f t="shared" si="13"/>
        <v>162.88601847465657</v>
      </c>
    </row>
    <row r="332" spans="1:18" x14ac:dyDescent="0.7">
      <c r="A332" s="97">
        <v>12</v>
      </c>
      <c r="B332" s="98" t="s">
        <v>62</v>
      </c>
      <c r="C332" s="98" t="s">
        <v>326</v>
      </c>
      <c r="D332" s="98" t="s">
        <v>156</v>
      </c>
      <c r="E332" s="98" t="s">
        <v>47</v>
      </c>
      <c r="F332" s="98" t="s">
        <v>178</v>
      </c>
      <c r="G332" s="98" t="s">
        <v>942</v>
      </c>
      <c r="H332" s="99">
        <v>4359</v>
      </c>
      <c r="I332" s="97">
        <v>3</v>
      </c>
      <c r="J332" s="100">
        <f>อุดรธานี!F141</f>
        <v>258310</v>
      </c>
      <c r="K332" s="101">
        <f>อุดรธานี!AP141</f>
        <v>380965.36</v>
      </c>
      <c r="L332" s="101">
        <f>อุดรธานี!AQ141</f>
        <v>421644.92</v>
      </c>
      <c r="M332" s="101">
        <f>อุดรธานี!AR141</f>
        <v>298369.21999999997</v>
      </c>
      <c r="N332" s="98"/>
      <c r="O332" s="98"/>
      <c r="P332" s="98"/>
      <c r="Q332" s="90">
        <f t="shared" si="12"/>
        <v>123275.70000000001</v>
      </c>
      <c r="R332" s="91">
        <f t="shared" si="13"/>
        <v>96.729736178022478</v>
      </c>
    </row>
    <row r="333" spans="1:18" x14ac:dyDescent="0.7">
      <c r="A333" s="97">
        <v>13</v>
      </c>
      <c r="B333" s="98" t="s">
        <v>62</v>
      </c>
      <c r="C333" s="98" t="s">
        <v>326</v>
      </c>
      <c r="D333" s="98" t="s">
        <v>156</v>
      </c>
      <c r="E333" s="98" t="s">
        <v>47</v>
      </c>
      <c r="F333" s="98" t="s">
        <v>178</v>
      </c>
      <c r="G333" s="98" t="s">
        <v>943</v>
      </c>
      <c r="H333" s="99">
        <v>4175</v>
      </c>
      <c r="I333" s="97">
        <v>3</v>
      </c>
      <c r="J333" s="100">
        <f>อุดรธานี!F142</f>
        <v>352511.12</v>
      </c>
      <c r="K333" s="101">
        <f>อุดรธานี!AP142</f>
        <v>536955.18999999994</v>
      </c>
      <c r="L333" s="101">
        <f>อุดรธานี!AQ142</f>
        <v>394383.74</v>
      </c>
      <c r="M333" s="101">
        <f>อุดรธานี!AR142</f>
        <v>278872.8</v>
      </c>
      <c r="N333" s="98"/>
      <c r="O333" s="98"/>
      <c r="P333" s="98"/>
      <c r="Q333" s="90">
        <f t="shared" si="12"/>
        <v>115510.94</v>
      </c>
      <c r="R333" s="91">
        <f t="shared" si="13"/>
        <v>94.46317125748503</v>
      </c>
    </row>
    <row r="334" spans="1:18" x14ac:dyDescent="0.7">
      <c r="A334" s="97">
        <v>14</v>
      </c>
      <c r="B334" s="98" t="s">
        <v>62</v>
      </c>
      <c r="C334" s="98" t="s">
        <v>326</v>
      </c>
      <c r="D334" s="98" t="s">
        <v>156</v>
      </c>
      <c r="E334" s="98" t="s">
        <v>47</v>
      </c>
      <c r="F334" s="98" t="s">
        <v>178</v>
      </c>
      <c r="G334" s="98" t="s">
        <v>944</v>
      </c>
      <c r="H334" s="99">
        <v>2620</v>
      </c>
      <c r="I334" s="97">
        <v>2</v>
      </c>
      <c r="J334" s="100">
        <f>อุดรธานี!F143</f>
        <v>157083.85999999999</v>
      </c>
      <c r="K334" s="101">
        <f>อุดรธานี!AP143</f>
        <v>349380.66</v>
      </c>
      <c r="L334" s="101">
        <f>อุดรธานี!AQ143</f>
        <v>261618.17</v>
      </c>
      <c r="M334" s="101">
        <f>อุดรธานี!AR143</f>
        <v>211590.57</v>
      </c>
      <c r="N334" s="98"/>
      <c r="O334" s="98"/>
      <c r="P334" s="98"/>
      <c r="Q334" s="90">
        <f t="shared" si="12"/>
        <v>50027.600000000006</v>
      </c>
      <c r="R334" s="91">
        <f t="shared" si="13"/>
        <v>99.854263358778624</v>
      </c>
    </row>
    <row r="335" spans="1:18" x14ac:dyDescent="0.7">
      <c r="A335" s="97">
        <v>15</v>
      </c>
      <c r="B335" s="98" t="s">
        <v>62</v>
      </c>
      <c r="C335" s="98" t="s">
        <v>326</v>
      </c>
      <c r="D335" s="98" t="s">
        <v>156</v>
      </c>
      <c r="E335" s="98" t="s">
        <v>47</v>
      </c>
      <c r="F335" s="98" t="s">
        <v>178</v>
      </c>
      <c r="G335" s="98" t="s">
        <v>945</v>
      </c>
      <c r="H335" s="99">
        <v>5100</v>
      </c>
      <c r="I335" s="97">
        <v>4</v>
      </c>
      <c r="J335" s="100">
        <f>อุดรธานี!F144</f>
        <v>169024.29</v>
      </c>
      <c r="K335" s="101">
        <f>อุดรธานี!AP144</f>
        <v>808893.99</v>
      </c>
      <c r="L335" s="101">
        <f>อุดรธานี!AQ144</f>
        <v>481121.02</v>
      </c>
      <c r="M335" s="101">
        <f>อุดรธานี!AR144</f>
        <v>300157.57000000007</v>
      </c>
      <c r="N335" s="98"/>
      <c r="O335" s="98"/>
      <c r="P335" s="98"/>
      <c r="Q335" s="90">
        <f t="shared" si="12"/>
        <v>180963.44999999995</v>
      </c>
      <c r="R335" s="91">
        <f t="shared" si="13"/>
        <v>94.337454901960783</v>
      </c>
    </row>
    <row r="336" spans="1:18" x14ac:dyDescent="0.7">
      <c r="A336" s="97">
        <v>16</v>
      </c>
      <c r="B336" s="98" t="s">
        <v>62</v>
      </c>
      <c r="C336" s="98" t="s">
        <v>326</v>
      </c>
      <c r="D336" s="98" t="s">
        <v>156</v>
      </c>
      <c r="E336" s="98" t="s">
        <v>47</v>
      </c>
      <c r="F336" s="98" t="s">
        <v>178</v>
      </c>
      <c r="G336" s="98" t="s">
        <v>946</v>
      </c>
      <c r="H336" s="99">
        <v>7114</v>
      </c>
      <c r="I336" s="97">
        <v>5</v>
      </c>
      <c r="J336" s="100">
        <f>อุดรธานี!F145</f>
        <v>609295.56999999995</v>
      </c>
      <c r="K336" s="101">
        <f>อุดรธานี!AP145</f>
        <v>874919.52</v>
      </c>
      <c r="L336" s="101">
        <f>อุดรธานี!AQ145</f>
        <v>470082.38</v>
      </c>
      <c r="M336" s="101">
        <f>อุดรธานี!AR145</f>
        <v>330786.53999999998</v>
      </c>
      <c r="N336" s="98"/>
      <c r="O336" s="98"/>
      <c r="P336" s="98"/>
      <c r="Q336" s="90">
        <f t="shared" si="12"/>
        <v>139295.84000000003</v>
      </c>
      <c r="R336" s="91">
        <f t="shared" si="13"/>
        <v>66.07849030081529</v>
      </c>
    </row>
    <row r="337" spans="1:18" s="109" customFormat="1" x14ac:dyDescent="0.7">
      <c r="A337" s="103">
        <v>11</v>
      </c>
      <c r="B337" s="104" t="s">
        <v>62</v>
      </c>
      <c r="C337" s="104"/>
      <c r="D337" s="104"/>
      <c r="E337" s="104" t="s">
        <v>75</v>
      </c>
      <c r="F337" s="104"/>
      <c r="G337" s="104" t="s">
        <v>329</v>
      </c>
      <c r="H337" s="110">
        <f>SUM(H321:H336)</f>
        <v>81541</v>
      </c>
      <c r="I337" s="103"/>
      <c r="J337" s="106">
        <f>SUM(J321:J336)</f>
        <v>6062101.6600000011</v>
      </c>
      <c r="K337" s="106">
        <f>SUM(K321:K336)</f>
        <v>11292846.219999999</v>
      </c>
      <c r="L337" s="106">
        <f>SUM(L321:L336)</f>
        <v>6479574.5200000005</v>
      </c>
      <c r="M337" s="106">
        <f>SUM(M321:M336)</f>
        <v>4520862.62</v>
      </c>
      <c r="N337" s="104">
        <v>15</v>
      </c>
      <c r="O337" s="104">
        <v>15</v>
      </c>
      <c r="P337" s="104">
        <f>N337-O337</f>
        <v>0</v>
      </c>
      <c r="Q337" s="107">
        <f t="shared" si="12"/>
        <v>1958711.9000000004</v>
      </c>
      <c r="R337" s="108">
        <f>L337/H337</f>
        <v>79.464006082829499</v>
      </c>
    </row>
    <row r="338" spans="1:18" x14ac:dyDescent="0.7">
      <c r="A338" s="97">
        <v>1</v>
      </c>
      <c r="B338" s="98" t="s">
        <v>62</v>
      </c>
      <c r="C338" s="98" t="s">
        <v>330</v>
      </c>
      <c r="D338" s="98" t="s">
        <v>141</v>
      </c>
      <c r="E338" s="98" t="s">
        <v>48</v>
      </c>
      <c r="F338" s="98" t="s">
        <v>208</v>
      </c>
      <c r="G338" s="98" t="s">
        <v>331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x14ac:dyDescent="0.7">
      <c r="A339" s="97">
        <v>2</v>
      </c>
      <c r="B339" s="98" t="s">
        <v>62</v>
      </c>
      <c r="C339" s="98" t="s">
        <v>330</v>
      </c>
      <c r="D339" s="98" t="s">
        <v>141</v>
      </c>
      <c r="E339" s="98" t="s">
        <v>48</v>
      </c>
      <c r="F339" s="98" t="s">
        <v>178</v>
      </c>
      <c r="G339" s="98" t="s">
        <v>947</v>
      </c>
      <c r="H339" s="99">
        <v>3260</v>
      </c>
      <c r="I339" s="97">
        <v>3</v>
      </c>
      <c r="J339" s="100">
        <f>อุดรธานี!F146</f>
        <v>285284.40999999997</v>
      </c>
      <c r="K339" s="101">
        <f>อุดรธานี!AP146</f>
        <v>952862.97</v>
      </c>
      <c r="L339" s="101">
        <f>อุดรธานี!AQ146</f>
        <v>180491.41</v>
      </c>
      <c r="M339" s="101">
        <f>อุดรธานี!AR146</f>
        <v>217457.94999999998</v>
      </c>
      <c r="N339" s="98"/>
      <c r="O339" s="98"/>
      <c r="P339" s="98"/>
      <c r="Q339" s="90">
        <f t="shared" si="12"/>
        <v>-36966.539999999979</v>
      </c>
      <c r="R339" s="91">
        <f t="shared" si="13"/>
        <v>55.365463190184052</v>
      </c>
    </row>
    <row r="340" spans="1:18" x14ac:dyDescent="0.7">
      <c r="A340" s="97">
        <v>3</v>
      </c>
      <c r="B340" s="98" t="s">
        <v>62</v>
      </c>
      <c r="C340" s="98" t="s">
        <v>330</v>
      </c>
      <c r="D340" s="98" t="s">
        <v>141</v>
      </c>
      <c r="E340" s="98" t="s">
        <v>48</v>
      </c>
      <c r="F340" s="98" t="s">
        <v>178</v>
      </c>
      <c r="G340" s="98" t="s">
        <v>948</v>
      </c>
      <c r="H340" s="99">
        <v>5443</v>
      </c>
      <c r="I340" s="97">
        <v>4</v>
      </c>
      <c r="J340" s="100">
        <f>อุดรธานี!F147</f>
        <v>1476088.98</v>
      </c>
      <c r="K340" s="101">
        <f>อุดรธานี!AP147</f>
        <v>1564501.17</v>
      </c>
      <c r="L340" s="101">
        <f>อุดรธานี!AQ147</f>
        <v>212625.1</v>
      </c>
      <c r="M340" s="101">
        <f>อุดรธานี!AR147</f>
        <v>281196.96999999997</v>
      </c>
      <c r="N340" s="98"/>
      <c r="O340" s="98"/>
      <c r="P340" s="98"/>
      <c r="Q340" s="90">
        <f t="shared" si="12"/>
        <v>-68571.869999999966</v>
      </c>
      <c r="R340" s="91">
        <f t="shared" si="13"/>
        <v>39.063953702002571</v>
      </c>
    </row>
    <row r="341" spans="1:18" x14ac:dyDescent="0.7">
      <c r="A341" s="97">
        <v>4</v>
      </c>
      <c r="B341" s="98" t="s">
        <v>62</v>
      </c>
      <c r="C341" s="98" t="s">
        <v>330</v>
      </c>
      <c r="D341" s="98" t="s">
        <v>141</v>
      </c>
      <c r="E341" s="98" t="s">
        <v>48</v>
      </c>
      <c r="F341" s="98" t="s">
        <v>178</v>
      </c>
      <c r="G341" s="98" t="s">
        <v>949</v>
      </c>
      <c r="H341" s="99">
        <v>2005</v>
      </c>
      <c r="I341" s="97">
        <v>2</v>
      </c>
      <c r="J341" s="100">
        <f>อุดรธานี!F148</f>
        <v>374427.32</v>
      </c>
      <c r="K341" s="101">
        <f>อุดรธานี!AP148</f>
        <v>479791.12</v>
      </c>
      <c r="L341" s="101">
        <f>อุดรธานี!AQ148</f>
        <v>191733.05</v>
      </c>
      <c r="M341" s="101">
        <f>อุดรธานี!AR148</f>
        <v>264762.51</v>
      </c>
      <c r="N341" s="98"/>
      <c r="O341" s="98"/>
      <c r="P341" s="98"/>
      <c r="Q341" s="90">
        <f t="shared" si="12"/>
        <v>-73029.460000000021</v>
      </c>
      <c r="R341" s="91">
        <f t="shared" si="13"/>
        <v>95.62745635910224</v>
      </c>
    </row>
    <row r="342" spans="1:18" x14ac:dyDescent="0.7">
      <c r="A342" s="97">
        <v>5</v>
      </c>
      <c r="B342" s="98" t="s">
        <v>62</v>
      </c>
      <c r="C342" s="98" t="s">
        <v>330</v>
      </c>
      <c r="D342" s="98" t="s">
        <v>141</v>
      </c>
      <c r="E342" s="98" t="s">
        <v>48</v>
      </c>
      <c r="F342" s="98" t="s">
        <v>178</v>
      </c>
      <c r="G342" s="98" t="s">
        <v>950</v>
      </c>
      <c r="H342" s="99">
        <v>5609</v>
      </c>
      <c r="I342" s="97">
        <v>4</v>
      </c>
      <c r="J342" s="100">
        <f>อุดรธานี!F149</f>
        <v>818803.4</v>
      </c>
      <c r="K342" s="101">
        <f>อุดรธานี!AP149</f>
        <v>972107.44000000006</v>
      </c>
      <c r="L342" s="101">
        <f>อุดรธานี!AQ149</f>
        <v>211786.2</v>
      </c>
      <c r="M342" s="101">
        <f>อุดรธานี!AR149</f>
        <v>271949.01</v>
      </c>
      <c r="N342" s="98"/>
      <c r="O342" s="98"/>
      <c r="P342" s="98"/>
      <c r="Q342" s="90">
        <f t="shared" si="12"/>
        <v>-60162.81</v>
      </c>
      <c r="R342" s="91">
        <f t="shared" si="13"/>
        <v>37.758281333571048</v>
      </c>
    </row>
    <row r="343" spans="1:18" x14ac:dyDescent="0.7">
      <c r="A343" s="97">
        <v>6</v>
      </c>
      <c r="B343" s="98" t="s">
        <v>62</v>
      </c>
      <c r="C343" s="98" t="s">
        <v>330</v>
      </c>
      <c r="D343" s="98" t="s">
        <v>141</v>
      </c>
      <c r="E343" s="98" t="s">
        <v>48</v>
      </c>
      <c r="F343" s="98" t="s">
        <v>178</v>
      </c>
      <c r="G343" s="98" t="s">
        <v>951</v>
      </c>
      <c r="H343" s="99">
        <v>3391</v>
      </c>
      <c r="I343" s="97">
        <v>3</v>
      </c>
      <c r="J343" s="100">
        <f>อุดรธานี!F150</f>
        <v>977444.08</v>
      </c>
      <c r="K343" s="101">
        <f>อุดรธานี!AP150</f>
        <v>1675464.8599999999</v>
      </c>
      <c r="L343" s="101">
        <f>อุดรธานี!AQ150</f>
        <v>187472.94</v>
      </c>
      <c r="M343" s="101">
        <f>อุดรธานี!AR150</f>
        <v>289016.01999999996</v>
      </c>
      <c r="N343" s="98"/>
      <c r="O343" s="98"/>
      <c r="P343" s="98"/>
      <c r="Q343" s="90">
        <f t="shared" si="12"/>
        <v>-101543.07999999996</v>
      </c>
      <c r="R343" s="91">
        <f t="shared" si="13"/>
        <v>55.285443821881451</v>
      </c>
    </row>
    <row r="344" spans="1:18" x14ac:dyDescent="0.7">
      <c r="A344" s="97">
        <v>7</v>
      </c>
      <c r="B344" s="98" t="s">
        <v>62</v>
      </c>
      <c r="C344" s="98" t="s">
        <v>330</v>
      </c>
      <c r="D344" s="98" t="s">
        <v>141</v>
      </c>
      <c r="E344" s="98" t="s">
        <v>48</v>
      </c>
      <c r="F344" s="98" t="s">
        <v>178</v>
      </c>
      <c r="G344" s="98" t="s">
        <v>952</v>
      </c>
      <c r="H344" s="99">
        <v>4086</v>
      </c>
      <c r="I344" s="97">
        <v>3</v>
      </c>
      <c r="J344" s="100">
        <f>อุดรธานี!F151</f>
        <v>860157.15</v>
      </c>
      <c r="K344" s="101">
        <f>อุดรธานี!AP151</f>
        <v>895363.53999999992</v>
      </c>
      <c r="L344" s="101">
        <f>อุดรธานี!AQ151</f>
        <v>149389.75</v>
      </c>
      <c r="M344" s="101">
        <f>อุดรธานี!AR151</f>
        <v>194436.19999999998</v>
      </c>
      <c r="N344" s="98"/>
      <c r="O344" s="98"/>
      <c r="P344" s="98"/>
      <c r="Q344" s="90">
        <f t="shared" si="12"/>
        <v>-45046.449999999983</v>
      </c>
      <c r="R344" s="91">
        <f t="shared" si="13"/>
        <v>36.561368086147823</v>
      </c>
    </row>
    <row r="345" spans="1:18" x14ac:dyDescent="0.7">
      <c r="A345" s="97">
        <v>8</v>
      </c>
      <c r="B345" s="98" t="s">
        <v>62</v>
      </c>
      <c r="C345" s="98" t="s">
        <v>330</v>
      </c>
      <c r="D345" s="98" t="s">
        <v>141</v>
      </c>
      <c r="E345" s="98" t="s">
        <v>48</v>
      </c>
      <c r="F345" s="98" t="s">
        <v>178</v>
      </c>
      <c r="G345" s="98" t="s">
        <v>953</v>
      </c>
      <c r="H345" s="99">
        <v>4501</v>
      </c>
      <c r="I345" s="97">
        <v>4</v>
      </c>
      <c r="J345" s="100">
        <f>อุดรธานี!F152</f>
        <v>305535.09000000003</v>
      </c>
      <c r="K345" s="101">
        <f>อุดรธานี!AP152</f>
        <v>849221.8600000001</v>
      </c>
      <c r="L345" s="101">
        <f>อุดรธานี!AQ152</f>
        <v>207964.37</v>
      </c>
      <c r="M345" s="101">
        <f>อุดรธานี!AR152</f>
        <v>254338.12</v>
      </c>
      <c r="N345" s="98"/>
      <c r="O345" s="98"/>
      <c r="P345" s="98"/>
      <c r="Q345" s="90">
        <f t="shared" si="12"/>
        <v>-46373.75</v>
      </c>
      <c r="R345" s="91">
        <f t="shared" si="13"/>
        <v>46.204036880693181</v>
      </c>
    </row>
    <row r="346" spans="1:18" x14ac:dyDescent="0.7">
      <c r="A346" s="97">
        <v>9</v>
      </c>
      <c r="B346" s="98" t="s">
        <v>62</v>
      </c>
      <c r="C346" s="98" t="s">
        <v>330</v>
      </c>
      <c r="D346" s="98" t="s">
        <v>141</v>
      </c>
      <c r="E346" s="98" t="s">
        <v>48</v>
      </c>
      <c r="F346" s="98" t="s">
        <v>178</v>
      </c>
      <c r="G346" s="98" t="s">
        <v>954</v>
      </c>
      <c r="H346" s="99">
        <v>4158</v>
      </c>
      <c r="I346" s="97">
        <v>3</v>
      </c>
      <c r="J346" s="100">
        <f>อุดรธานี!F153</f>
        <v>173686.52</v>
      </c>
      <c r="K346" s="101">
        <f>อุดรธานี!AP153</f>
        <v>309567.3</v>
      </c>
      <c r="L346" s="101">
        <f>อุดรธานี!AQ153</f>
        <v>123913.38</v>
      </c>
      <c r="M346" s="101">
        <f>อุดรธานี!AR153</f>
        <v>154755.87</v>
      </c>
      <c r="N346" s="98"/>
      <c r="O346" s="98"/>
      <c r="P346" s="98"/>
      <c r="Q346" s="90">
        <f t="shared" si="12"/>
        <v>-30842.489999999991</v>
      </c>
      <c r="R346" s="91">
        <f t="shared" si="13"/>
        <v>29.801197691197693</v>
      </c>
    </row>
    <row r="347" spans="1:18" x14ac:dyDescent="0.7">
      <c r="A347" s="97">
        <v>10</v>
      </c>
      <c r="B347" s="98" t="s">
        <v>62</v>
      </c>
      <c r="C347" s="98" t="s">
        <v>330</v>
      </c>
      <c r="D347" s="98" t="s">
        <v>141</v>
      </c>
      <c r="E347" s="98" t="s">
        <v>48</v>
      </c>
      <c r="F347" s="98" t="s">
        <v>178</v>
      </c>
      <c r="G347" s="98" t="s">
        <v>955</v>
      </c>
      <c r="H347" s="99">
        <v>3908</v>
      </c>
      <c r="I347" s="97">
        <v>3</v>
      </c>
      <c r="J347" s="100">
        <f>อุดรธานี!F154</f>
        <v>175140</v>
      </c>
      <c r="K347" s="101">
        <f>อุดรธานี!AP154</f>
        <v>608217.79</v>
      </c>
      <c r="L347" s="101">
        <f>อุดรธานี!AQ154</f>
        <v>259073.12</v>
      </c>
      <c r="M347" s="101">
        <f>อุดรธานี!AR154</f>
        <v>313101.69</v>
      </c>
      <c r="N347" s="98"/>
      <c r="O347" s="98"/>
      <c r="P347" s="98"/>
      <c r="Q347" s="90">
        <f t="shared" si="12"/>
        <v>-54028.570000000007</v>
      </c>
      <c r="R347" s="91">
        <f t="shared" si="13"/>
        <v>66.29301944728762</v>
      </c>
    </row>
    <row r="348" spans="1:18" x14ac:dyDescent="0.7">
      <c r="A348" s="97">
        <v>11</v>
      </c>
      <c r="B348" s="98" t="s">
        <v>62</v>
      </c>
      <c r="C348" s="98" t="s">
        <v>330</v>
      </c>
      <c r="D348" s="98" t="s">
        <v>141</v>
      </c>
      <c r="E348" s="98" t="s">
        <v>48</v>
      </c>
      <c r="F348" s="98" t="s">
        <v>178</v>
      </c>
      <c r="G348" s="98" t="s">
        <v>956</v>
      </c>
      <c r="H348" s="99">
        <v>3711</v>
      </c>
      <c r="I348" s="97">
        <v>3</v>
      </c>
      <c r="J348" s="100">
        <f>อุดรธานี!F155</f>
        <v>606888.16</v>
      </c>
      <c r="K348" s="101">
        <f>อุดรธานี!AP155</f>
        <v>1099911.53</v>
      </c>
      <c r="L348" s="101">
        <f>อุดรธานี!AQ155</f>
        <v>136237.93</v>
      </c>
      <c r="M348" s="101">
        <f>อุดรธานี!AR155</f>
        <v>160868.94</v>
      </c>
      <c r="N348" s="98"/>
      <c r="O348" s="98"/>
      <c r="P348" s="98"/>
      <c r="Q348" s="90">
        <f t="shared" si="12"/>
        <v>-24631.010000000009</v>
      </c>
      <c r="R348" s="91">
        <f t="shared" si="13"/>
        <v>36.711918620317974</v>
      </c>
    </row>
    <row r="349" spans="1:18" x14ac:dyDescent="0.7">
      <c r="A349" s="97">
        <v>12</v>
      </c>
      <c r="B349" s="98" t="s">
        <v>62</v>
      </c>
      <c r="C349" s="98" t="s">
        <v>330</v>
      </c>
      <c r="D349" s="98" t="s">
        <v>141</v>
      </c>
      <c r="E349" s="98" t="s">
        <v>48</v>
      </c>
      <c r="F349" s="98" t="s">
        <v>178</v>
      </c>
      <c r="G349" s="98" t="s">
        <v>957</v>
      </c>
      <c r="H349" s="99">
        <v>6818</v>
      </c>
      <c r="I349" s="97">
        <v>5</v>
      </c>
      <c r="J349" s="100">
        <f>อุดรธานี!F156</f>
        <v>1845677.5</v>
      </c>
      <c r="K349" s="101">
        <f>อุดรธานี!AP156</f>
        <v>2742137.56</v>
      </c>
      <c r="L349" s="101">
        <f>อุดรธานี!AQ156</f>
        <v>291871.87</v>
      </c>
      <c r="M349" s="101">
        <f>อุดรธานี!AR156</f>
        <v>357985.66000000003</v>
      </c>
      <c r="N349" s="98"/>
      <c r="O349" s="98"/>
      <c r="P349" s="98"/>
      <c r="Q349" s="90">
        <f t="shared" si="12"/>
        <v>-66113.790000000037</v>
      </c>
      <c r="R349" s="91">
        <f t="shared" si="13"/>
        <v>42.809015840422411</v>
      </c>
    </row>
    <row r="350" spans="1:18" x14ac:dyDescent="0.7">
      <c r="A350" s="97">
        <v>13</v>
      </c>
      <c r="B350" s="98" t="s">
        <v>62</v>
      </c>
      <c r="C350" s="98" t="s">
        <v>330</v>
      </c>
      <c r="D350" s="98" t="s">
        <v>141</v>
      </c>
      <c r="E350" s="98" t="s">
        <v>48</v>
      </c>
      <c r="F350" s="98" t="s">
        <v>178</v>
      </c>
      <c r="G350" s="98" t="s">
        <v>958</v>
      </c>
      <c r="H350" s="99">
        <v>4682</v>
      </c>
      <c r="I350" s="97">
        <v>4</v>
      </c>
      <c r="J350" s="100">
        <f>อุดรธานี!F157</f>
        <v>54317.52</v>
      </c>
      <c r="K350" s="101">
        <f>อุดรธานี!AP157</f>
        <v>118153.38</v>
      </c>
      <c r="L350" s="101">
        <f>อุดรธานี!AQ157</f>
        <v>175259.36</v>
      </c>
      <c r="M350" s="101">
        <f>อุดรธานี!AR157</f>
        <v>222392.12000000002</v>
      </c>
      <c r="N350" s="98"/>
      <c r="O350" s="98"/>
      <c r="P350" s="98"/>
      <c r="Q350" s="90">
        <f t="shared" si="12"/>
        <v>-47132.760000000038</v>
      </c>
      <c r="R350" s="91">
        <f t="shared" si="13"/>
        <v>37.4325843656557</v>
      </c>
    </row>
    <row r="351" spans="1:18" x14ac:dyDescent="0.7">
      <c r="A351" s="97">
        <v>14</v>
      </c>
      <c r="B351" s="98" t="s">
        <v>62</v>
      </c>
      <c r="C351" s="98" t="s">
        <v>330</v>
      </c>
      <c r="D351" s="98" t="s">
        <v>141</v>
      </c>
      <c r="E351" s="98" t="s">
        <v>48</v>
      </c>
      <c r="F351" s="98" t="s">
        <v>178</v>
      </c>
      <c r="G351" s="98" t="s">
        <v>959</v>
      </c>
      <c r="H351" s="99">
        <v>2270</v>
      </c>
      <c r="I351" s="97">
        <v>2</v>
      </c>
      <c r="J351" s="100">
        <f>อุดรธานี!F158</f>
        <v>539647.42000000004</v>
      </c>
      <c r="K351" s="101">
        <f>อุดรธานี!AP158</f>
        <v>957121.92</v>
      </c>
      <c r="L351" s="101">
        <f>อุดรธานี!AQ158</f>
        <v>116421.42</v>
      </c>
      <c r="M351" s="101">
        <f>อุดรธานี!AR158</f>
        <v>157841.84</v>
      </c>
      <c r="N351" s="98"/>
      <c r="O351" s="98"/>
      <c r="P351" s="98"/>
      <c r="Q351" s="90">
        <f t="shared" si="12"/>
        <v>-41420.42</v>
      </c>
      <c r="R351" s="91">
        <f t="shared" si="13"/>
        <v>51.286969162995597</v>
      </c>
    </row>
    <row r="352" spans="1:18" x14ac:dyDescent="0.7">
      <c r="A352" s="97">
        <v>15</v>
      </c>
      <c r="B352" s="98" t="s">
        <v>62</v>
      </c>
      <c r="C352" s="98" t="s">
        <v>330</v>
      </c>
      <c r="D352" s="98" t="s">
        <v>141</v>
      </c>
      <c r="E352" s="98" t="s">
        <v>48</v>
      </c>
      <c r="F352" s="98" t="s">
        <v>178</v>
      </c>
      <c r="G352" s="98" t="s">
        <v>960</v>
      </c>
      <c r="H352" s="99">
        <v>3246</v>
      </c>
      <c r="I352" s="97">
        <v>3</v>
      </c>
      <c r="J352" s="100">
        <f>อุดรธานี!F159</f>
        <v>581880.62</v>
      </c>
      <c r="K352" s="101">
        <f>อุดรธานี!AP159</f>
        <v>1096259.44</v>
      </c>
      <c r="L352" s="101">
        <f>อุดรธานี!AQ159</f>
        <v>155575.91</v>
      </c>
      <c r="M352" s="101">
        <f>อุดรธานี!AR159</f>
        <v>176269.3</v>
      </c>
      <c r="N352" s="98"/>
      <c r="O352" s="98"/>
      <c r="P352" s="98"/>
      <c r="Q352" s="90">
        <f t="shared" si="12"/>
        <v>-20693.389999999985</v>
      </c>
      <c r="R352" s="91">
        <f t="shared" si="13"/>
        <v>47.928499691928529</v>
      </c>
    </row>
    <row r="353" spans="1:18" x14ac:dyDescent="0.7">
      <c r="A353" s="97">
        <v>16</v>
      </c>
      <c r="B353" s="98" t="s">
        <v>62</v>
      </c>
      <c r="C353" s="98" t="s">
        <v>330</v>
      </c>
      <c r="D353" s="98" t="s">
        <v>141</v>
      </c>
      <c r="E353" s="98" t="s">
        <v>48</v>
      </c>
      <c r="F353" s="98" t="s">
        <v>178</v>
      </c>
      <c r="G353" s="98" t="s">
        <v>961</v>
      </c>
      <c r="H353" s="99">
        <v>2523</v>
      </c>
      <c r="I353" s="97">
        <v>2</v>
      </c>
      <c r="J353" s="100">
        <f>อุดรธานี!F160</f>
        <v>238265.63</v>
      </c>
      <c r="K353" s="101">
        <f>อุดรธานี!AP160</f>
        <v>379569.41000000003</v>
      </c>
      <c r="L353" s="101">
        <f>อุดรธานี!AQ160</f>
        <v>209880.5</v>
      </c>
      <c r="M353" s="101">
        <f>อุดรธานี!AR160</f>
        <v>230593.87</v>
      </c>
      <c r="N353" s="98"/>
      <c r="O353" s="98"/>
      <c r="P353" s="98"/>
      <c r="Q353" s="90">
        <f t="shared" si="12"/>
        <v>-20713.369999999995</v>
      </c>
      <c r="R353" s="91">
        <f t="shared" si="13"/>
        <v>83.186880697582239</v>
      </c>
    </row>
    <row r="354" spans="1:18" x14ac:dyDescent="0.7">
      <c r="A354" s="97">
        <v>17</v>
      </c>
      <c r="B354" s="98" t="s">
        <v>62</v>
      </c>
      <c r="C354" s="98" t="s">
        <v>330</v>
      </c>
      <c r="D354" s="98" t="s">
        <v>141</v>
      </c>
      <c r="E354" s="98" t="s">
        <v>48</v>
      </c>
      <c r="F354" s="98" t="s">
        <v>178</v>
      </c>
      <c r="G354" s="98" t="s">
        <v>962</v>
      </c>
      <c r="H354" s="99">
        <v>3997</v>
      </c>
      <c r="I354" s="97">
        <v>3</v>
      </c>
      <c r="J354" s="100">
        <f>อุดรธานี!F161</f>
        <v>648460.77</v>
      </c>
      <c r="K354" s="101">
        <f>อุดรธานี!AP161</f>
        <v>723368.90999999992</v>
      </c>
      <c r="L354" s="101">
        <f>อุดรธานี!AQ161</f>
        <v>200071.90000000002</v>
      </c>
      <c r="M354" s="101">
        <f>อุดรธานี!AR161</f>
        <v>242172.54</v>
      </c>
      <c r="N354" s="98"/>
      <c r="O354" s="98"/>
      <c r="P354" s="98"/>
      <c r="Q354" s="90">
        <f t="shared" si="12"/>
        <v>-42100.639999999985</v>
      </c>
      <c r="R354" s="91">
        <f t="shared" si="13"/>
        <v>50.055516637478114</v>
      </c>
    </row>
    <row r="355" spans="1:18" x14ac:dyDescent="0.7">
      <c r="A355" s="97">
        <v>18</v>
      </c>
      <c r="B355" s="98" t="s">
        <v>62</v>
      </c>
      <c r="C355" s="98" t="s">
        <v>330</v>
      </c>
      <c r="D355" s="98" t="s">
        <v>141</v>
      </c>
      <c r="E355" s="98" t="s">
        <v>48</v>
      </c>
      <c r="F355" s="98" t="s">
        <v>178</v>
      </c>
      <c r="G355" s="98" t="s">
        <v>963</v>
      </c>
      <c r="H355" s="99">
        <v>2435</v>
      </c>
      <c r="I355" s="97">
        <v>2</v>
      </c>
      <c r="J355" s="100">
        <f>อุดรธานี!F162</f>
        <v>217075.78</v>
      </c>
      <c r="K355" s="101">
        <f>อุดรธานี!AP162</f>
        <v>309053.23</v>
      </c>
      <c r="L355" s="101">
        <f>อุดรธานี!AQ162</f>
        <v>112994.42</v>
      </c>
      <c r="M355" s="101">
        <f>อุดรธานี!AR162</f>
        <v>120407.21999999999</v>
      </c>
      <c r="N355" s="98"/>
      <c r="O355" s="98"/>
      <c r="P355" s="98"/>
      <c r="Q355" s="90">
        <f t="shared" si="12"/>
        <v>-7412.7999999999884</v>
      </c>
      <c r="R355" s="91">
        <f t="shared" si="13"/>
        <v>46.404279260780285</v>
      </c>
    </row>
    <row r="356" spans="1:18" x14ac:dyDescent="0.7">
      <c r="A356" s="97">
        <v>19</v>
      </c>
      <c r="B356" s="98" t="s">
        <v>62</v>
      </c>
      <c r="C356" s="98" t="s">
        <v>332</v>
      </c>
      <c r="D356" s="98" t="s">
        <v>141</v>
      </c>
      <c r="E356" s="98" t="s">
        <v>48</v>
      </c>
      <c r="F356" s="98" t="s">
        <v>178</v>
      </c>
      <c r="G356" s="98" t="s">
        <v>964</v>
      </c>
      <c r="H356" s="99">
        <v>2402</v>
      </c>
      <c r="I356" s="97">
        <v>2</v>
      </c>
      <c r="J356" s="100">
        <f>อุดรธานี!F163</f>
        <v>305445.40999999997</v>
      </c>
      <c r="K356" s="101">
        <f>อุดรธานี!AP163</f>
        <v>498655.05999999994</v>
      </c>
      <c r="L356" s="101">
        <f>อุดรธานี!AQ163</f>
        <v>147694.53999999998</v>
      </c>
      <c r="M356" s="101">
        <f>อุดรธานี!AR163</f>
        <v>206762.11</v>
      </c>
      <c r="N356" s="98"/>
      <c r="O356" s="98"/>
      <c r="P356" s="98"/>
      <c r="Q356" s="90">
        <f t="shared" si="12"/>
        <v>-59067.570000000007</v>
      </c>
      <c r="R356" s="91">
        <f t="shared" si="13"/>
        <v>61.488151540383008</v>
      </c>
    </row>
    <row r="357" spans="1:18" x14ac:dyDescent="0.7">
      <c r="A357" s="97">
        <v>20</v>
      </c>
      <c r="B357" s="98" t="s">
        <v>62</v>
      </c>
      <c r="C357" s="98" t="s">
        <v>333</v>
      </c>
      <c r="D357" s="98" t="s">
        <v>141</v>
      </c>
      <c r="E357" s="98" t="s">
        <v>48</v>
      </c>
      <c r="F357" s="98" t="s">
        <v>178</v>
      </c>
      <c r="G357" s="98" t="s">
        <v>965</v>
      </c>
      <c r="H357" s="99">
        <v>5248</v>
      </c>
      <c r="I357" s="97">
        <v>4</v>
      </c>
      <c r="J357" s="100">
        <f>อุดรธานี!F164</f>
        <v>454024.4</v>
      </c>
      <c r="K357" s="101">
        <f>อุดรธานี!AP164</f>
        <v>528893.85</v>
      </c>
      <c r="L357" s="101">
        <f>อุดรธานี!AQ164</f>
        <v>140611.26</v>
      </c>
      <c r="M357" s="101">
        <f>อุดรธานี!AR164</f>
        <v>162686.57</v>
      </c>
      <c r="N357" s="98"/>
      <c r="O357" s="98"/>
      <c r="P357" s="98"/>
      <c r="Q357" s="90">
        <f t="shared" si="12"/>
        <v>-22075.309999999998</v>
      </c>
      <c r="R357" s="91">
        <f t="shared" si="13"/>
        <v>26.793304115853662</v>
      </c>
    </row>
    <row r="358" spans="1:18" x14ac:dyDescent="0.7">
      <c r="A358" s="97">
        <v>21</v>
      </c>
      <c r="B358" s="98" t="s">
        <v>62</v>
      </c>
      <c r="C358" s="98" t="s">
        <v>334</v>
      </c>
      <c r="D358" s="98" t="s">
        <v>141</v>
      </c>
      <c r="E358" s="98" t="s">
        <v>48</v>
      </c>
      <c r="F358" s="98" t="s">
        <v>178</v>
      </c>
      <c r="G358" s="98" t="s">
        <v>966</v>
      </c>
      <c r="H358" s="99">
        <v>2119</v>
      </c>
      <c r="I358" s="97">
        <v>2</v>
      </c>
      <c r="J358" s="100">
        <f>อุดรธานี!F165</f>
        <v>111482.18</v>
      </c>
      <c r="K358" s="101">
        <f>อุดรธานี!AP165</f>
        <v>640177.75</v>
      </c>
      <c r="L358" s="101">
        <f>อุดรธานี!AQ165</f>
        <v>140443.65</v>
      </c>
      <c r="M358" s="101">
        <f>อุดรธานี!AR165</f>
        <v>192109.82</v>
      </c>
      <c r="N358" s="98"/>
      <c r="O358" s="98"/>
      <c r="P358" s="98"/>
      <c r="Q358" s="90">
        <f t="shared" si="12"/>
        <v>-51666.170000000013</v>
      </c>
      <c r="R358" s="91">
        <f t="shared" si="13"/>
        <v>66.278268050967441</v>
      </c>
    </row>
    <row r="359" spans="1:18" s="109" customFormat="1" x14ac:dyDescent="0.7">
      <c r="A359" s="103">
        <v>12</v>
      </c>
      <c r="B359" s="104" t="s">
        <v>62</v>
      </c>
      <c r="C359" s="104"/>
      <c r="D359" s="104"/>
      <c r="E359" s="104" t="s">
        <v>75</v>
      </c>
      <c r="F359" s="104"/>
      <c r="G359" s="104" t="s">
        <v>335</v>
      </c>
      <c r="H359" s="110">
        <f>SUM(H338:H358)</f>
        <v>75812</v>
      </c>
      <c r="I359" s="103"/>
      <c r="J359" s="106">
        <f>SUM(J338:J358)</f>
        <v>11049732.339999998</v>
      </c>
      <c r="K359" s="106">
        <f>SUM(K338:K358)</f>
        <v>17400400.090000004</v>
      </c>
      <c r="L359" s="106">
        <f>SUM(L338:L358)</f>
        <v>3551512.0799999996</v>
      </c>
      <c r="M359" s="106">
        <f>SUM(M338:M358)</f>
        <v>4471104.33</v>
      </c>
      <c r="N359" s="104">
        <v>20</v>
      </c>
      <c r="O359" s="104">
        <v>20</v>
      </c>
      <c r="P359" s="104">
        <f>N359-O359</f>
        <v>0</v>
      </c>
      <c r="Q359" s="107">
        <f t="shared" si="12"/>
        <v>-919592.25000000047</v>
      </c>
      <c r="R359" s="108">
        <f>L359/H359</f>
        <v>46.846305070437396</v>
      </c>
    </row>
    <row r="360" spans="1:18" x14ac:dyDescent="0.7">
      <c r="A360" s="97">
        <v>1</v>
      </c>
      <c r="B360" s="98" t="s">
        <v>62</v>
      </c>
      <c r="C360" s="98" t="s">
        <v>332</v>
      </c>
      <c r="D360" s="98" t="s">
        <v>144</v>
      </c>
      <c r="E360" s="98" t="s">
        <v>49</v>
      </c>
      <c r="F360" s="98" t="s">
        <v>208</v>
      </c>
      <c r="G360" s="98" t="s">
        <v>336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x14ac:dyDescent="0.7">
      <c r="A361" s="97">
        <v>2</v>
      </c>
      <c r="B361" s="98" t="s">
        <v>62</v>
      </c>
      <c r="C361" s="98" t="s">
        <v>332</v>
      </c>
      <c r="D361" s="98" t="s">
        <v>144</v>
      </c>
      <c r="E361" s="98" t="s">
        <v>49</v>
      </c>
      <c r="F361" s="98" t="s">
        <v>178</v>
      </c>
      <c r="G361" s="98" t="s">
        <v>967</v>
      </c>
      <c r="H361" s="99">
        <v>4950</v>
      </c>
      <c r="I361" s="97">
        <v>4</v>
      </c>
      <c r="J361" s="100">
        <f>อุดรธานี!F166</f>
        <v>655436.84</v>
      </c>
      <c r="K361" s="101">
        <f>อุดรธานี!AP166</f>
        <v>1844826.7099999997</v>
      </c>
      <c r="L361" s="101">
        <f>อุดรธานี!AQ166</f>
        <v>250340.45</v>
      </c>
      <c r="M361" s="101">
        <f>อุดรธานี!AR166</f>
        <v>240686.6</v>
      </c>
      <c r="N361" s="98"/>
      <c r="O361" s="98"/>
      <c r="P361" s="98"/>
      <c r="Q361" s="90">
        <f t="shared" si="12"/>
        <v>9653.8500000000058</v>
      </c>
      <c r="R361" s="91">
        <f t="shared" si="13"/>
        <v>50.573828282828288</v>
      </c>
    </row>
    <row r="362" spans="1:18" x14ac:dyDescent="0.7">
      <c r="A362" s="97">
        <v>3</v>
      </c>
      <c r="B362" s="98" t="s">
        <v>62</v>
      </c>
      <c r="C362" s="98" t="s">
        <v>332</v>
      </c>
      <c r="D362" s="98" t="s">
        <v>144</v>
      </c>
      <c r="E362" s="98" t="s">
        <v>49</v>
      </c>
      <c r="F362" s="98" t="s">
        <v>178</v>
      </c>
      <c r="G362" s="98" t="s">
        <v>968</v>
      </c>
      <c r="H362" s="99">
        <v>2307</v>
      </c>
      <c r="I362" s="97">
        <v>2</v>
      </c>
      <c r="J362" s="100">
        <f>อุดรธานี!F167</f>
        <v>328923.78000000003</v>
      </c>
      <c r="K362" s="101">
        <f>อุดรธานี!AP167</f>
        <v>380840.24</v>
      </c>
      <c r="L362" s="101">
        <f>อุดรธานี!AQ167</f>
        <v>120879</v>
      </c>
      <c r="M362" s="101">
        <f>อุดรธานี!AR167</f>
        <v>154171.33000000002</v>
      </c>
      <c r="N362" s="98"/>
      <c r="O362" s="98"/>
      <c r="P362" s="98"/>
      <c r="Q362" s="90">
        <f t="shared" si="12"/>
        <v>-33292.330000000016</v>
      </c>
      <c r="R362" s="91">
        <f t="shared" si="13"/>
        <v>52.39661898569571</v>
      </c>
    </row>
    <row r="363" spans="1:18" x14ac:dyDescent="0.7">
      <c r="A363" s="97">
        <v>4</v>
      </c>
      <c r="B363" s="98" t="s">
        <v>62</v>
      </c>
      <c r="C363" s="98" t="s">
        <v>332</v>
      </c>
      <c r="D363" s="98" t="s">
        <v>144</v>
      </c>
      <c r="E363" s="98" t="s">
        <v>49</v>
      </c>
      <c r="F363" s="98" t="s">
        <v>178</v>
      </c>
      <c r="G363" s="98" t="s">
        <v>969</v>
      </c>
      <c r="H363" s="99">
        <v>2603</v>
      </c>
      <c r="I363" s="97">
        <v>2</v>
      </c>
      <c r="J363" s="100">
        <f>อุดรธานี!F168</f>
        <v>552170.84</v>
      </c>
      <c r="K363" s="101">
        <f>อุดรธานี!AP168</f>
        <v>1047794.37</v>
      </c>
      <c r="L363" s="101">
        <f>อุดรธานี!AQ168</f>
        <v>187412.55</v>
      </c>
      <c r="M363" s="101">
        <f>อุดรธานี!AR168</f>
        <v>200543.17</v>
      </c>
      <c r="N363" s="98"/>
      <c r="O363" s="98"/>
      <c r="P363" s="98"/>
      <c r="Q363" s="90">
        <f t="shared" si="12"/>
        <v>-13130.620000000024</v>
      </c>
      <c r="R363" s="91">
        <f t="shared" si="13"/>
        <v>71.998674606223588</v>
      </c>
    </row>
    <row r="364" spans="1:18" x14ac:dyDescent="0.7">
      <c r="A364" s="97">
        <v>5</v>
      </c>
      <c r="B364" s="98" t="s">
        <v>62</v>
      </c>
      <c r="C364" s="98" t="s">
        <v>332</v>
      </c>
      <c r="D364" s="98" t="s">
        <v>144</v>
      </c>
      <c r="E364" s="98" t="s">
        <v>49</v>
      </c>
      <c r="F364" s="98" t="s">
        <v>178</v>
      </c>
      <c r="G364" s="98" t="s">
        <v>970</v>
      </c>
      <c r="H364" s="99">
        <v>6171</v>
      </c>
      <c r="I364" s="97">
        <v>5</v>
      </c>
      <c r="J364" s="100">
        <f>อุดรธานี!F169</f>
        <v>1448493.91</v>
      </c>
      <c r="K364" s="101">
        <f>อุดรธานี!AP169</f>
        <v>2737604.15</v>
      </c>
      <c r="L364" s="101">
        <f>อุดรธานี!AQ169</f>
        <v>224379.44</v>
      </c>
      <c r="M364" s="101">
        <f>อุดรธานี!AR169</f>
        <v>237482.25</v>
      </c>
      <c r="N364" s="98"/>
      <c r="O364" s="98"/>
      <c r="P364" s="98"/>
      <c r="Q364" s="90">
        <f t="shared" si="12"/>
        <v>-13102.809999999998</v>
      </c>
      <c r="R364" s="91">
        <f t="shared" si="13"/>
        <v>36.360304650785935</v>
      </c>
    </row>
    <row r="365" spans="1:18" x14ac:dyDescent="0.7">
      <c r="A365" s="97">
        <v>6</v>
      </c>
      <c r="B365" s="98" t="s">
        <v>62</v>
      </c>
      <c r="C365" s="98" t="s">
        <v>332</v>
      </c>
      <c r="D365" s="98" t="s">
        <v>144</v>
      </c>
      <c r="E365" s="98" t="s">
        <v>49</v>
      </c>
      <c r="F365" s="98" t="s">
        <v>178</v>
      </c>
      <c r="G365" s="98" t="s">
        <v>971</v>
      </c>
      <c r="H365" s="99">
        <v>5663</v>
      </c>
      <c r="I365" s="97">
        <v>4</v>
      </c>
      <c r="J365" s="100">
        <f>อุดรธานี!F170</f>
        <v>1193209.48</v>
      </c>
      <c r="K365" s="101">
        <f>อุดรธานี!AP170</f>
        <v>6680608.0699999994</v>
      </c>
      <c r="L365" s="101">
        <f>อุดรธานี!AQ170</f>
        <v>294064.09999999998</v>
      </c>
      <c r="M365" s="101">
        <f>อุดรธานี!AR170</f>
        <v>260761.51</v>
      </c>
      <c r="N365" s="98"/>
      <c r="O365" s="98"/>
      <c r="P365" s="98"/>
      <c r="Q365" s="90">
        <f t="shared" si="12"/>
        <v>33302.589999999967</v>
      </c>
      <c r="R365" s="91">
        <f t="shared" si="13"/>
        <v>51.927264700688674</v>
      </c>
    </row>
    <row r="366" spans="1:18" x14ac:dyDescent="0.7">
      <c r="A366" s="97">
        <v>7</v>
      </c>
      <c r="B366" s="98" t="s">
        <v>62</v>
      </c>
      <c r="C366" s="98" t="s">
        <v>332</v>
      </c>
      <c r="D366" s="98" t="s">
        <v>144</v>
      </c>
      <c r="E366" s="98" t="s">
        <v>49</v>
      </c>
      <c r="F366" s="98" t="s">
        <v>178</v>
      </c>
      <c r="G366" s="98" t="s">
        <v>972</v>
      </c>
      <c r="H366" s="99">
        <v>3254</v>
      </c>
      <c r="I366" s="97">
        <v>3</v>
      </c>
      <c r="J366" s="100">
        <f>อุดรธานี!F171</f>
        <v>526679.93999999994</v>
      </c>
      <c r="K366" s="101">
        <f>อุดรธานี!AP171</f>
        <v>908409.29999999993</v>
      </c>
      <c r="L366" s="101">
        <f>อุดรธานี!AQ171</f>
        <v>172012.75</v>
      </c>
      <c r="M366" s="101">
        <f>อุดรธานี!AR171</f>
        <v>218824.42</v>
      </c>
      <c r="N366" s="98"/>
      <c r="O366" s="98"/>
      <c r="P366" s="98"/>
      <c r="Q366" s="90">
        <f t="shared" si="12"/>
        <v>-46811.670000000013</v>
      </c>
      <c r="R366" s="91">
        <f t="shared" si="13"/>
        <v>52.861939151813154</v>
      </c>
    </row>
    <row r="367" spans="1:18" x14ac:dyDescent="0.7">
      <c r="A367" s="97">
        <v>8</v>
      </c>
      <c r="B367" s="98" t="s">
        <v>62</v>
      </c>
      <c r="C367" s="98" t="s">
        <v>332</v>
      </c>
      <c r="D367" s="98" t="s">
        <v>144</v>
      </c>
      <c r="E367" s="98" t="s">
        <v>49</v>
      </c>
      <c r="F367" s="98" t="s">
        <v>178</v>
      </c>
      <c r="G367" s="98" t="s">
        <v>973</v>
      </c>
      <c r="H367" s="99">
        <v>4330</v>
      </c>
      <c r="I367" s="97">
        <v>3</v>
      </c>
      <c r="J367" s="100">
        <f>อุดรธานี!F172</f>
        <v>582656.80000000005</v>
      </c>
      <c r="K367" s="101">
        <f>อุดรธานี!AP172</f>
        <v>1784611.9000000001</v>
      </c>
      <c r="L367" s="101">
        <f>อุดรธานี!AQ172</f>
        <v>173229.2</v>
      </c>
      <c r="M367" s="101">
        <f>อุดรธานี!AR172</f>
        <v>227347.07</v>
      </c>
      <c r="N367" s="98"/>
      <c r="O367" s="98"/>
      <c r="P367" s="98"/>
      <c r="Q367" s="90">
        <f t="shared" si="12"/>
        <v>-54117.869999999995</v>
      </c>
      <c r="R367" s="91">
        <f t="shared" si="13"/>
        <v>40.006743648960743</v>
      </c>
    </row>
    <row r="368" spans="1:18" x14ac:dyDescent="0.7">
      <c r="A368" s="97">
        <v>9</v>
      </c>
      <c r="B368" s="98" t="s">
        <v>62</v>
      </c>
      <c r="C368" s="98" t="s">
        <v>332</v>
      </c>
      <c r="D368" s="98" t="s">
        <v>144</v>
      </c>
      <c r="E368" s="98" t="s">
        <v>49</v>
      </c>
      <c r="F368" s="98" t="s">
        <v>178</v>
      </c>
      <c r="G368" s="98" t="s">
        <v>974</v>
      </c>
      <c r="H368" s="99">
        <v>2355</v>
      </c>
      <c r="I368" s="97">
        <v>2</v>
      </c>
      <c r="J368" s="100">
        <f>อุดรธานี!F173</f>
        <v>329053.87</v>
      </c>
      <c r="K368" s="101">
        <f>อุดรธานี!AP173</f>
        <v>811022.59</v>
      </c>
      <c r="L368" s="101">
        <f>อุดรธานี!AQ173</f>
        <v>117532.7</v>
      </c>
      <c r="M368" s="101">
        <f>อุดรธานี!AR173</f>
        <v>134576.75</v>
      </c>
      <c r="N368" s="98"/>
      <c r="O368" s="98"/>
      <c r="P368" s="98"/>
      <c r="Q368" s="90">
        <f t="shared" si="12"/>
        <v>-17044.050000000003</v>
      </c>
      <c r="R368" s="91">
        <f t="shared" si="13"/>
        <v>49.907728237791929</v>
      </c>
    </row>
    <row r="369" spans="1:18" x14ac:dyDescent="0.7">
      <c r="A369" s="97">
        <v>10</v>
      </c>
      <c r="B369" s="98" t="s">
        <v>62</v>
      </c>
      <c r="C369" s="98" t="s">
        <v>332</v>
      </c>
      <c r="D369" s="98" t="s">
        <v>144</v>
      </c>
      <c r="E369" s="98" t="s">
        <v>49</v>
      </c>
      <c r="F369" s="98" t="s">
        <v>178</v>
      </c>
      <c r="G369" s="98" t="s">
        <v>975</v>
      </c>
      <c r="H369" s="99">
        <v>1570</v>
      </c>
      <c r="I369" s="97">
        <v>2</v>
      </c>
      <c r="J369" s="100">
        <f>อุดรธานี!F174</f>
        <v>176177.08</v>
      </c>
      <c r="K369" s="101">
        <f>อุดรธานี!AP174</f>
        <v>302673.30999999994</v>
      </c>
      <c r="L369" s="101">
        <f>อุดรธานี!AQ174</f>
        <v>98710.5</v>
      </c>
      <c r="M369" s="101">
        <f>อุดรธานี!AR174</f>
        <v>116699.82</v>
      </c>
      <c r="N369" s="98"/>
      <c r="O369" s="98"/>
      <c r="P369" s="98"/>
      <c r="Q369" s="90">
        <f t="shared" si="12"/>
        <v>-17989.320000000007</v>
      </c>
      <c r="R369" s="91">
        <f t="shared" si="13"/>
        <v>62.872929936305731</v>
      </c>
    </row>
    <row r="370" spans="1:18" s="109" customFormat="1" x14ac:dyDescent="0.7">
      <c r="A370" s="103">
        <v>13</v>
      </c>
      <c r="B370" s="104" t="s">
        <v>62</v>
      </c>
      <c r="C370" s="104"/>
      <c r="D370" s="104"/>
      <c r="E370" s="104" t="s">
        <v>75</v>
      </c>
      <c r="F370" s="104"/>
      <c r="G370" s="104" t="s">
        <v>337</v>
      </c>
      <c r="H370" s="110">
        <f>SUM(H360:H369)</f>
        <v>33203</v>
      </c>
      <c r="I370" s="103"/>
      <c r="J370" s="106">
        <f>SUM(J360:J369)</f>
        <v>5792802.54</v>
      </c>
      <c r="K370" s="106">
        <f>SUM(K360:K369)</f>
        <v>16498390.640000001</v>
      </c>
      <c r="L370" s="106">
        <f>SUM(L360:L369)</f>
        <v>1638560.69</v>
      </c>
      <c r="M370" s="106">
        <f>SUM(M360:M369)</f>
        <v>1791092.9200000002</v>
      </c>
      <c r="N370" s="104">
        <v>9</v>
      </c>
      <c r="O370" s="104">
        <v>9</v>
      </c>
      <c r="P370" s="104">
        <f>N370-O370</f>
        <v>0</v>
      </c>
      <c r="Q370" s="107">
        <f t="shared" si="12"/>
        <v>-152532.23000000021</v>
      </c>
      <c r="R370" s="108">
        <f>L370/H370</f>
        <v>49.349778333283133</v>
      </c>
    </row>
    <row r="371" spans="1:18" x14ac:dyDescent="0.7">
      <c r="A371" s="97">
        <v>1</v>
      </c>
      <c r="B371" s="98" t="s">
        <v>62</v>
      </c>
      <c r="C371" s="98" t="s">
        <v>333</v>
      </c>
      <c r="D371" s="98" t="s">
        <v>147</v>
      </c>
      <c r="E371" s="98" t="s">
        <v>50</v>
      </c>
      <c r="F371" s="98" t="s">
        <v>208</v>
      </c>
      <c r="G371" s="98" t="s">
        <v>338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x14ac:dyDescent="0.7">
      <c r="A372" s="97">
        <v>2</v>
      </c>
      <c r="B372" s="98" t="s">
        <v>62</v>
      </c>
      <c r="C372" s="98" t="s">
        <v>333</v>
      </c>
      <c r="D372" s="98" t="s">
        <v>147</v>
      </c>
      <c r="E372" s="98" t="s">
        <v>50</v>
      </c>
      <c r="F372" s="98" t="s">
        <v>178</v>
      </c>
      <c r="G372" s="98" t="s">
        <v>976</v>
      </c>
      <c r="H372" s="99">
        <v>8169</v>
      </c>
      <c r="I372" s="97">
        <v>5</v>
      </c>
      <c r="J372" s="100">
        <f>อุดรธานี!F175</f>
        <v>618596.54</v>
      </c>
      <c r="K372" s="101">
        <f>อุดรธานี!AP175</f>
        <v>824306.08000000007</v>
      </c>
      <c r="L372" s="101">
        <f>อุดรธานี!AQ175</f>
        <v>42735.03</v>
      </c>
      <c r="M372" s="101">
        <f>อุดรธานี!AR175</f>
        <v>69757</v>
      </c>
      <c r="N372" s="98"/>
      <c r="O372" s="98"/>
      <c r="P372" s="98"/>
      <c r="Q372" s="90">
        <f t="shared" si="12"/>
        <v>-27021.97</v>
      </c>
      <c r="R372" s="91">
        <f t="shared" si="13"/>
        <v>5.2313661402864486</v>
      </c>
    </row>
    <row r="373" spans="1:18" x14ac:dyDescent="0.7">
      <c r="A373" s="97">
        <v>3</v>
      </c>
      <c r="B373" s="98" t="s">
        <v>62</v>
      </c>
      <c r="C373" s="98" t="s">
        <v>333</v>
      </c>
      <c r="D373" s="98" t="s">
        <v>147</v>
      </c>
      <c r="E373" s="98" t="s">
        <v>50</v>
      </c>
      <c r="F373" s="98" t="s">
        <v>178</v>
      </c>
      <c r="G373" s="98" t="s">
        <v>977</v>
      </c>
      <c r="H373" s="99">
        <v>4100</v>
      </c>
      <c r="I373" s="97">
        <v>3</v>
      </c>
      <c r="J373" s="100">
        <f>อุดรธานี!F176</f>
        <v>428499.6</v>
      </c>
      <c r="K373" s="101">
        <f>อุดรธานี!AP176</f>
        <v>595708.89</v>
      </c>
      <c r="L373" s="101">
        <f>อุดรธานี!AQ176</f>
        <v>230763.4</v>
      </c>
      <c r="M373" s="101">
        <f>อุดรธานี!AR176</f>
        <v>277334.87</v>
      </c>
      <c r="N373" s="98"/>
      <c r="O373" s="98"/>
      <c r="P373" s="98"/>
      <c r="Q373" s="90">
        <f t="shared" si="12"/>
        <v>-46571.47</v>
      </c>
      <c r="R373" s="91">
        <f t="shared" si="13"/>
        <v>56.283756097560975</v>
      </c>
    </row>
    <row r="374" spans="1:18" s="165" customFormat="1" x14ac:dyDescent="0.7">
      <c r="A374" s="159">
        <v>4</v>
      </c>
      <c r="B374" s="160" t="s">
        <v>62</v>
      </c>
      <c r="C374" s="160" t="s">
        <v>333</v>
      </c>
      <c r="D374" s="160" t="s">
        <v>147</v>
      </c>
      <c r="E374" s="160" t="s">
        <v>50</v>
      </c>
      <c r="F374" s="160" t="s">
        <v>178</v>
      </c>
      <c r="G374" s="160" t="s">
        <v>979</v>
      </c>
      <c r="H374" s="161">
        <v>4574</v>
      </c>
      <c r="I374" s="159">
        <v>4</v>
      </c>
      <c r="J374" s="162">
        <f>อุดรธานี!F178</f>
        <v>1223012.3999999999</v>
      </c>
      <c r="K374" s="101">
        <f>อุดรธานี!AP178</f>
        <v>1320941.3400000001</v>
      </c>
      <c r="L374" s="101">
        <f>อุดรธานี!AQ178</f>
        <v>386224.33</v>
      </c>
      <c r="M374" s="101">
        <f>อุดรธานี!AR178</f>
        <v>306630.08999999997</v>
      </c>
      <c r="N374" s="160"/>
      <c r="O374" s="160"/>
      <c r="P374" s="160"/>
      <c r="Q374" s="163">
        <f t="shared" si="12"/>
        <v>79594.240000000049</v>
      </c>
      <c r="R374" s="164">
        <f t="shared" si="13"/>
        <v>84.43907520769568</v>
      </c>
    </row>
    <row r="375" spans="1:18" x14ac:dyDescent="0.7">
      <c r="A375" s="97">
        <v>5</v>
      </c>
      <c r="B375" s="98" t="s">
        <v>62</v>
      </c>
      <c r="C375" s="98" t="s">
        <v>333</v>
      </c>
      <c r="D375" s="98" t="s">
        <v>147</v>
      </c>
      <c r="E375" s="98" t="s">
        <v>50</v>
      </c>
      <c r="F375" s="98" t="s">
        <v>178</v>
      </c>
      <c r="G375" s="98" t="s">
        <v>980</v>
      </c>
      <c r="H375" s="99">
        <v>4976</v>
      </c>
      <c r="I375" s="97">
        <v>4</v>
      </c>
      <c r="J375" s="100">
        <f>อุดรธานี!F179</f>
        <v>422744.14</v>
      </c>
      <c r="K375" s="101">
        <f>อุดรธานี!AP179</f>
        <v>721636.33</v>
      </c>
      <c r="L375" s="101">
        <f>อุดรธานี!AQ179</f>
        <v>328149.03000000003</v>
      </c>
      <c r="M375" s="101">
        <f>อุดรธานี!AR179</f>
        <v>380617.03</v>
      </c>
      <c r="N375" s="98"/>
      <c r="O375" s="98"/>
      <c r="P375" s="98"/>
      <c r="Q375" s="90">
        <f t="shared" si="12"/>
        <v>-52468</v>
      </c>
      <c r="R375" s="91">
        <f t="shared" si="13"/>
        <v>65.946348472668816</v>
      </c>
    </row>
    <row r="376" spans="1:18" x14ac:dyDescent="0.7">
      <c r="A376" s="111">
        <v>6</v>
      </c>
      <c r="B376" s="98" t="s">
        <v>62</v>
      </c>
      <c r="C376" s="98" t="s">
        <v>333</v>
      </c>
      <c r="D376" s="98" t="s">
        <v>147</v>
      </c>
      <c r="E376" s="98" t="s">
        <v>50</v>
      </c>
      <c r="F376" s="98" t="s">
        <v>178</v>
      </c>
      <c r="G376" s="98" t="s">
        <v>981</v>
      </c>
      <c r="H376" s="99">
        <v>5421</v>
      </c>
      <c r="I376" s="97">
        <v>4</v>
      </c>
      <c r="J376" s="100">
        <f>อุดรธานี!F180</f>
        <v>475260.15999999997</v>
      </c>
      <c r="K376" s="101">
        <f>อุดรธานี!AP180</f>
        <v>852180.47000000009</v>
      </c>
      <c r="L376" s="101">
        <f>อุดรธานี!AQ180</f>
        <v>319866.15000000002</v>
      </c>
      <c r="M376" s="101">
        <f>อุดรธานี!AR180</f>
        <v>439114.07000000007</v>
      </c>
      <c r="N376" s="98"/>
      <c r="O376" s="98"/>
      <c r="P376" s="98"/>
      <c r="Q376" s="90">
        <f t="shared" si="12"/>
        <v>-119247.92000000004</v>
      </c>
      <c r="R376" s="91">
        <f t="shared" si="13"/>
        <v>59.005008301051468</v>
      </c>
    </row>
    <row r="377" spans="1:18" x14ac:dyDescent="0.7">
      <c r="A377" s="111">
        <v>7</v>
      </c>
      <c r="B377" s="98" t="s">
        <v>62</v>
      </c>
      <c r="C377" s="98" t="s">
        <v>333</v>
      </c>
      <c r="D377" s="98" t="s">
        <v>147</v>
      </c>
      <c r="E377" s="98" t="s">
        <v>50</v>
      </c>
      <c r="F377" s="98" t="s">
        <v>178</v>
      </c>
      <c r="G377" s="98" t="s">
        <v>982</v>
      </c>
      <c r="H377" s="99">
        <v>5150</v>
      </c>
      <c r="I377" s="97">
        <v>4</v>
      </c>
      <c r="J377" s="100">
        <f>อุดรธานี!F181</f>
        <v>366583.6</v>
      </c>
      <c r="K377" s="101">
        <f>อุดรธานี!AP181</f>
        <v>490642.63</v>
      </c>
      <c r="L377" s="101">
        <f>อุดรธานี!AQ181</f>
        <v>305519.11</v>
      </c>
      <c r="M377" s="101">
        <f>อุดรธานี!AR181</f>
        <v>351778.07</v>
      </c>
      <c r="N377" s="98"/>
      <c r="O377" s="98"/>
      <c r="P377" s="98"/>
      <c r="Q377" s="90">
        <f t="shared" si="12"/>
        <v>-46258.960000000021</v>
      </c>
      <c r="R377" s="91">
        <f t="shared" si="13"/>
        <v>59.324099029126209</v>
      </c>
    </row>
    <row r="378" spans="1:18" x14ac:dyDescent="0.7">
      <c r="A378" s="111">
        <v>8</v>
      </c>
      <c r="B378" s="98" t="s">
        <v>62</v>
      </c>
      <c r="C378" s="98" t="s">
        <v>333</v>
      </c>
      <c r="D378" s="98" t="s">
        <v>147</v>
      </c>
      <c r="E378" s="98" t="s">
        <v>50</v>
      </c>
      <c r="F378" s="98" t="s">
        <v>178</v>
      </c>
      <c r="G378" s="98" t="s">
        <v>983</v>
      </c>
      <c r="H378" s="99">
        <v>6362</v>
      </c>
      <c r="I378" s="97">
        <v>5</v>
      </c>
      <c r="J378" s="100">
        <f>อุดรธานี!F182</f>
        <v>756206.24</v>
      </c>
      <c r="K378" s="101">
        <f>อุดรธานี!AP182</f>
        <v>996879.16</v>
      </c>
      <c r="L378" s="101">
        <f>อุดรธานี!AQ182</f>
        <v>301245.5</v>
      </c>
      <c r="M378" s="101">
        <f>อุดรธานี!AR182</f>
        <v>346284.23000000004</v>
      </c>
      <c r="N378" s="98"/>
      <c r="O378" s="98"/>
      <c r="P378" s="98"/>
      <c r="Q378" s="90">
        <f t="shared" si="12"/>
        <v>-45038.73000000004</v>
      </c>
      <c r="R378" s="91">
        <f t="shared" si="13"/>
        <v>47.350754479723356</v>
      </c>
    </row>
    <row r="379" spans="1:18" x14ac:dyDescent="0.7">
      <c r="A379" s="111">
        <v>9</v>
      </c>
      <c r="B379" s="98" t="s">
        <v>62</v>
      </c>
      <c r="C379" s="98" t="s">
        <v>333</v>
      </c>
      <c r="D379" s="98" t="s">
        <v>147</v>
      </c>
      <c r="E379" s="98" t="s">
        <v>50</v>
      </c>
      <c r="F379" s="98" t="s">
        <v>178</v>
      </c>
      <c r="G379" s="98" t="s">
        <v>984</v>
      </c>
      <c r="H379" s="99">
        <v>8071</v>
      </c>
      <c r="I379" s="97">
        <v>5</v>
      </c>
      <c r="J379" s="100">
        <f>อุดรธานี!F183</f>
        <v>252695.66</v>
      </c>
      <c r="K379" s="101">
        <f>อุดรธานี!AP183</f>
        <v>437870.72</v>
      </c>
      <c r="L379" s="101">
        <f>อุดรธานี!AQ183</f>
        <v>254342.16999999998</v>
      </c>
      <c r="M379" s="101">
        <f>อุดรธานี!AR183</f>
        <v>370857.14000000007</v>
      </c>
      <c r="N379" s="98"/>
      <c r="O379" s="98"/>
      <c r="P379" s="98"/>
      <c r="Q379" s="90">
        <f t="shared" si="12"/>
        <v>-116514.97000000009</v>
      </c>
      <c r="R379" s="91">
        <f t="shared" si="13"/>
        <v>31.513092553586915</v>
      </c>
    </row>
    <row r="380" spans="1:18" x14ac:dyDescent="0.7">
      <c r="A380" s="111">
        <v>10</v>
      </c>
      <c r="B380" s="98" t="s">
        <v>62</v>
      </c>
      <c r="C380" s="98" t="s">
        <v>333</v>
      </c>
      <c r="D380" s="98" t="s">
        <v>147</v>
      </c>
      <c r="E380" s="98" t="s">
        <v>50</v>
      </c>
      <c r="F380" s="98" t="s">
        <v>178</v>
      </c>
      <c r="G380" s="98" t="s">
        <v>985</v>
      </c>
      <c r="H380" s="99">
        <v>4636</v>
      </c>
      <c r="I380" s="97">
        <v>4</v>
      </c>
      <c r="J380" s="100">
        <f>อุดรธานี!F184</f>
        <v>193990.61</v>
      </c>
      <c r="K380" s="101">
        <f>อุดรธานี!AP184</f>
        <v>376394.83</v>
      </c>
      <c r="L380" s="101">
        <f>อุดรธานี!AQ184</f>
        <v>201327.05</v>
      </c>
      <c r="M380" s="101">
        <f>อุดรธานี!AR184</f>
        <v>228024.74</v>
      </c>
      <c r="N380" s="98"/>
      <c r="O380" s="98"/>
      <c r="P380" s="98"/>
      <c r="Q380" s="90">
        <f t="shared" si="12"/>
        <v>-26697.690000000002</v>
      </c>
      <c r="R380" s="91">
        <f t="shared" si="13"/>
        <v>43.426887402933559</v>
      </c>
    </row>
    <row r="381" spans="1:18" x14ac:dyDescent="0.7">
      <c r="A381" s="111">
        <v>11</v>
      </c>
      <c r="B381" s="98" t="s">
        <v>62</v>
      </c>
      <c r="C381" s="98" t="s">
        <v>333</v>
      </c>
      <c r="D381" s="98" t="s">
        <v>147</v>
      </c>
      <c r="E381" s="98" t="s">
        <v>50</v>
      </c>
      <c r="F381" s="98" t="s">
        <v>178</v>
      </c>
      <c r="G381" s="98" t="s">
        <v>986</v>
      </c>
      <c r="H381" s="99">
        <v>5424</v>
      </c>
      <c r="I381" s="97">
        <v>4</v>
      </c>
      <c r="J381" s="100">
        <f>อุดรธานี!F185</f>
        <v>254379.87</v>
      </c>
      <c r="K381" s="101">
        <f>อุดรธานี!AP185</f>
        <v>389613.98</v>
      </c>
      <c r="L381" s="101">
        <f>อุดรธานี!AQ185</f>
        <v>364034.04000000004</v>
      </c>
      <c r="M381" s="101">
        <f>อุดรธานี!AR185</f>
        <v>355990.48</v>
      </c>
      <c r="N381" s="98"/>
      <c r="O381" s="98"/>
      <c r="P381" s="98"/>
      <c r="Q381" s="90">
        <f t="shared" si="12"/>
        <v>8043.5600000000559</v>
      </c>
      <c r="R381" s="91">
        <f t="shared" si="13"/>
        <v>67.115420353982302</v>
      </c>
    </row>
    <row r="382" spans="1:18" x14ac:dyDescent="0.7">
      <c r="A382" s="111">
        <v>12</v>
      </c>
      <c r="B382" s="98" t="s">
        <v>62</v>
      </c>
      <c r="C382" s="98" t="s">
        <v>333</v>
      </c>
      <c r="D382" s="98" t="s">
        <v>147</v>
      </c>
      <c r="E382" s="98" t="s">
        <v>50</v>
      </c>
      <c r="F382" s="98" t="s">
        <v>178</v>
      </c>
      <c r="G382" s="98" t="s">
        <v>987</v>
      </c>
      <c r="H382" s="99">
        <v>4683</v>
      </c>
      <c r="I382" s="97">
        <v>4</v>
      </c>
      <c r="J382" s="100">
        <f>อุดรธานี!F186</f>
        <v>326611.65999999997</v>
      </c>
      <c r="K382" s="101">
        <f>อุดรธานี!AP186</f>
        <v>434125.62</v>
      </c>
      <c r="L382" s="101">
        <f>อุดรธานี!AQ186</f>
        <v>273448.09999999998</v>
      </c>
      <c r="M382" s="101">
        <f>อุดรธานี!AR186</f>
        <v>382546.78</v>
      </c>
      <c r="N382" s="98"/>
      <c r="O382" s="98"/>
      <c r="P382" s="98"/>
      <c r="Q382" s="90">
        <f t="shared" si="12"/>
        <v>-109098.68000000005</v>
      </c>
      <c r="R382" s="91">
        <f t="shared" si="13"/>
        <v>58.391650651291904</v>
      </c>
    </row>
    <row r="383" spans="1:18" x14ac:dyDescent="0.7">
      <c r="A383" s="111">
        <v>13</v>
      </c>
      <c r="B383" s="98" t="s">
        <v>62</v>
      </c>
      <c r="C383" s="98" t="s">
        <v>334</v>
      </c>
      <c r="D383" s="98" t="s">
        <v>147</v>
      </c>
      <c r="E383" s="98" t="s">
        <v>50</v>
      </c>
      <c r="F383" s="98" t="s">
        <v>178</v>
      </c>
      <c r="G383" s="100" t="s">
        <v>988</v>
      </c>
      <c r="H383" s="166">
        <v>3471</v>
      </c>
      <c r="I383" s="97">
        <v>3</v>
      </c>
      <c r="J383" s="100">
        <f>อุดรธานี!F187</f>
        <v>77791.41</v>
      </c>
      <c r="K383" s="101">
        <f>อุดรธานี!AP187</f>
        <v>258610.82</v>
      </c>
      <c r="L383" s="101">
        <f>อุดรธานี!AQ187</f>
        <v>221084.11</v>
      </c>
      <c r="M383" s="101">
        <f>อุดรธานี!AR187</f>
        <v>236117.7</v>
      </c>
      <c r="N383" s="98"/>
      <c r="O383" s="98"/>
      <c r="P383" s="98"/>
      <c r="Q383" s="90">
        <f t="shared" si="12"/>
        <v>-15033.590000000026</v>
      </c>
      <c r="R383" s="91">
        <f t="shared" si="13"/>
        <v>63.694644194756549</v>
      </c>
    </row>
    <row r="384" spans="1:18" x14ac:dyDescent="0.7">
      <c r="A384" s="111">
        <v>14</v>
      </c>
      <c r="B384" s="98" t="s">
        <v>62</v>
      </c>
      <c r="C384" s="98" t="s">
        <v>333</v>
      </c>
      <c r="D384" s="98" t="s">
        <v>147</v>
      </c>
      <c r="E384" s="98" t="s">
        <v>50</v>
      </c>
      <c r="F384" s="98" t="s">
        <v>178</v>
      </c>
      <c r="G384" s="98" t="s">
        <v>989</v>
      </c>
      <c r="H384" s="99">
        <v>6659</v>
      </c>
      <c r="I384" s="97">
        <v>5</v>
      </c>
      <c r="J384" s="100">
        <f>อุดรธานี!F188</f>
        <v>779457.31</v>
      </c>
      <c r="K384" s="101">
        <f>อุดรธานี!AP188</f>
        <v>1176378.45</v>
      </c>
      <c r="L384" s="101">
        <f>อุดรธานี!AQ188</f>
        <v>243481.13</v>
      </c>
      <c r="M384" s="101">
        <f>อุดรธานี!AR188</f>
        <v>306001.95999999996</v>
      </c>
      <c r="N384" s="98"/>
      <c r="O384" s="98"/>
      <c r="P384" s="98"/>
      <c r="Q384" s="90">
        <f t="shared" si="12"/>
        <v>-62520.829999999958</v>
      </c>
      <c r="R384" s="91">
        <f t="shared" si="13"/>
        <v>36.564218351103769</v>
      </c>
    </row>
    <row r="385" spans="1:18" s="109" customFormat="1" x14ac:dyDescent="0.7">
      <c r="A385" s="167">
        <v>15</v>
      </c>
      <c r="B385" s="104" t="s">
        <v>62</v>
      </c>
      <c r="C385" s="104"/>
      <c r="D385" s="104"/>
      <c r="E385" s="104" t="s">
        <v>75</v>
      </c>
      <c r="F385" s="104"/>
      <c r="G385" s="104" t="s">
        <v>339</v>
      </c>
      <c r="H385" s="110">
        <f>SUM(H371:H384)</f>
        <v>71696</v>
      </c>
      <c r="I385" s="103"/>
      <c r="J385" s="106">
        <f>SUM(J371:J384)</f>
        <v>6175829.2000000011</v>
      </c>
      <c r="K385" s="106">
        <f>SUM(K371:K384)</f>
        <v>8875289.3200000003</v>
      </c>
      <c r="L385" s="106">
        <f>SUM(L371:L384)</f>
        <v>3472219.1499999994</v>
      </c>
      <c r="M385" s="106">
        <f>SUM(M371:M384)</f>
        <v>4051054.16</v>
      </c>
      <c r="N385" s="104">
        <v>13</v>
      </c>
      <c r="O385" s="104">
        <v>13</v>
      </c>
      <c r="P385" s="104">
        <f>N385-O385</f>
        <v>0</v>
      </c>
      <c r="Q385" s="107">
        <f t="shared" si="12"/>
        <v>-578835.01000000071</v>
      </c>
      <c r="R385" s="108">
        <f>L385/H385</f>
        <v>48.429747126757412</v>
      </c>
    </row>
    <row r="386" spans="1:18" x14ac:dyDescent="0.7">
      <c r="A386" s="97">
        <v>1</v>
      </c>
      <c r="B386" s="98" t="s">
        <v>62</v>
      </c>
      <c r="C386" s="98" t="s">
        <v>334</v>
      </c>
      <c r="D386" s="98" t="s">
        <v>149</v>
      </c>
      <c r="E386" s="98" t="s">
        <v>51</v>
      </c>
      <c r="F386" s="98" t="s">
        <v>208</v>
      </c>
      <c r="G386" s="98" t="s">
        <v>340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x14ac:dyDescent="0.7">
      <c r="A387" s="97">
        <v>2</v>
      </c>
      <c r="B387" s="98" t="s">
        <v>62</v>
      </c>
      <c r="C387" s="98" t="s">
        <v>334</v>
      </c>
      <c r="D387" s="98" t="s">
        <v>149</v>
      </c>
      <c r="E387" s="98" t="s">
        <v>51</v>
      </c>
      <c r="F387" s="98" t="s">
        <v>178</v>
      </c>
      <c r="G387" s="98" t="s">
        <v>990</v>
      </c>
      <c r="H387" s="99">
        <v>2451</v>
      </c>
      <c r="I387" s="97">
        <v>2</v>
      </c>
      <c r="J387" s="102">
        <f>อุดรธานี!F189</f>
        <v>420388.51</v>
      </c>
      <c r="K387" s="101">
        <f>อุดรธานี!AP189</f>
        <v>559171.77999999991</v>
      </c>
      <c r="L387" s="101">
        <f>อุดรธานี!AQ189</f>
        <v>116492.64</v>
      </c>
      <c r="M387" s="101">
        <f>อุดรธานี!AR189</f>
        <v>178210.44</v>
      </c>
      <c r="N387" s="98"/>
      <c r="O387" s="98"/>
      <c r="P387" s="98"/>
      <c r="Q387" s="90">
        <f t="shared" si="12"/>
        <v>-61717.8</v>
      </c>
      <c r="R387" s="91">
        <f t="shared" si="13"/>
        <v>47.528616891064871</v>
      </c>
    </row>
    <row r="388" spans="1:18" x14ac:dyDescent="0.7">
      <c r="A388" s="97">
        <v>3</v>
      </c>
      <c r="B388" s="98" t="s">
        <v>62</v>
      </c>
      <c r="C388" s="98" t="s">
        <v>334</v>
      </c>
      <c r="D388" s="98" t="s">
        <v>149</v>
      </c>
      <c r="E388" s="98" t="s">
        <v>51</v>
      </c>
      <c r="F388" s="98" t="s">
        <v>178</v>
      </c>
      <c r="G388" s="98" t="s">
        <v>991</v>
      </c>
      <c r="H388" s="99">
        <v>3029</v>
      </c>
      <c r="I388" s="97">
        <v>3</v>
      </c>
      <c r="J388" s="102">
        <f>อุดรธานี!F190</f>
        <v>119100.48</v>
      </c>
      <c r="K388" s="101">
        <f>อุดรธานี!AP190</f>
        <v>617956.72</v>
      </c>
      <c r="L388" s="101">
        <f>อุดรธานี!AQ190</f>
        <v>218554.48</v>
      </c>
      <c r="M388" s="101">
        <f>อุดรธานี!AR190</f>
        <v>266432.03999999998</v>
      </c>
      <c r="N388" s="98"/>
      <c r="O388" s="98"/>
      <c r="P388" s="98"/>
      <c r="Q388" s="90">
        <f t="shared" si="12"/>
        <v>-47877.559999999969</v>
      </c>
      <c r="R388" s="91">
        <f t="shared" si="13"/>
        <v>72.154004621987454</v>
      </c>
    </row>
    <row r="389" spans="1:18" x14ac:dyDescent="0.7">
      <c r="A389" s="97">
        <v>4</v>
      </c>
      <c r="B389" s="98" t="s">
        <v>62</v>
      </c>
      <c r="C389" s="98" t="s">
        <v>334</v>
      </c>
      <c r="D389" s="98" t="s">
        <v>149</v>
      </c>
      <c r="E389" s="98" t="s">
        <v>51</v>
      </c>
      <c r="F389" s="98" t="s">
        <v>178</v>
      </c>
      <c r="G389" s="98" t="s">
        <v>992</v>
      </c>
      <c r="H389" s="99">
        <v>5540</v>
      </c>
      <c r="I389" s="97">
        <v>4</v>
      </c>
      <c r="J389" s="102">
        <f>อุดรธานี!F191</f>
        <v>158697.5</v>
      </c>
      <c r="K389" s="101">
        <f>อุดรธานี!AP191</f>
        <v>204534.01</v>
      </c>
      <c r="L389" s="101">
        <f>อุดรธานี!AQ191</f>
        <v>226722.5</v>
      </c>
      <c r="M389" s="101">
        <f>อุดรธานี!AR191</f>
        <v>349891.01999999996</v>
      </c>
      <c r="N389" s="98"/>
      <c r="O389" s="98"/>
      <c r="P389" s="98"/>
      <c r="Q389" s="90">
        <f t="shared" ref="Q389:Q453" si="14">L389-M389</f>
        <v>-123168.51999999996</v>
      </c>
      <c r="R389" s="91">
        <f t="shared" ref="R389:R453" si="15">L389/H389</f>
        <v>40.924638989169672</v>
      </c>
    </row>
    <row r="390" spans="1:18" x14ac:dyDescent="0.7">
      <c r="A390" s="97">
        <v>5</v>
      </c>
      <c r="B390" s="98" t="s">
        <v>62</v>
      </c>
      <c r="C390" s="98" t="s">
        <v>334</v>
      </c>
      <c r="D390" s="98" t="s">
        <v>149</v>
      </c>
      <c r="E390" s="98" t="s">
        <v>51</v>
      </c>
      <c r="F390" s="98" t="s">
        <v>178</v>
      </c>
      <c r="G390" s="98" t="s">
        <v>993</v>
      </c>
      <c r="H390" s="99">
        <v>1842</v>
      </c>
      <c r="I390" s="97">
        <v>2</v>
      </c>
      <c r="J390" s="102">
        <f>อุดรธานี!F192</f>
        <v>322987.43</v>
      </c>
      <c r="K390" s="101">
        <f>อุดรธานี!AP192</f>
        <v>386516.61</v>
      </c>
      <c r="L390" s="101">
        <f>อุดรธานี!AQ192</f>
        <v>94340.08</v>
      </c>
      <c r="M390" s="101">
        <f>อุดรธานี!AR192</f>
        <v>135209.71</v>
      </c>
      <c r="N390" s="98"/>
      <c r="O390" s="98"/>
      <c r="P390" s="98"/>
      <c r="Q390" s="90">
        <f t="shared" si="14"/>
        <v>-40869.62999999999</v>
      </c>
      <c r="R390" s="91">
        <f t="shared" si="15"/>
        <v>51.216112920738325</v>
      </c>
    </row>
    <row r="391" spans="1:18" x14ac:dyDescent="0.7">
      <c r="A391" s="97">
        <v>6</v>
      </c>
      <c r="B391" s="98" t="s">
        <v>62</v>
      </c>
      <c r="C391" s="98" t="s">
        <v>334</v>
      </c>
      <c r="D391" s="98" t="s">
        <v>149</v>
      </c>
      <c r="E391" s="98" t="s">
        <v>51</v>
      </c>
      <c r="F391" s="98" t="s">
        <v>178</v>
      </c>
      <c r="G391" s="98" t="s">
        <v>994</v>
      </c>
      <c r="H391" s="99">
        <v>3303</v>
      </c>
      <c r="I391" s="97">
        <v>3</v>
      </c>
      <c r="J391" s="102">
        <f>อุดรธานี!F193</f>
        <v>775086.09</v>
      </c>
      <c r="K391" s="101">
        <f>อุดรธานี!AP193</f>
        <v>787616.82</v>
      </c>
      <c r="L391" s="101">
        <f>อุดรธานี!AQ193</f>
        <v>54470.400000000001</v>
      </c>
      <c r="M391" s="101">
        <f>อุดรธานี!AR193</f>
        <v>85733.290000000008</v>
      </c>
      <c r="N391" s="98"/>
      <c r="O391" s="98"/>
      <c r="P391" s="98"/>
      <c r="Q391" s="90">
        <f t="shared" si="14"/>
        <v>-31262.890000000007</v>
      </c>
      <c r="R391" s="91">
        <f t="shared" si="15"/>
        <v>16.491189827429611</v>
      </c>
    </row>
    <row r="392" spans="1:18" s="109" customFormat="1" x14ac:dyDescent="0.7">
      <c r="A392" s="103">
        <v>15</v>
      </c>
      <c r="B392" s="104" t="s">
        <v>62</v>
      </c>
      <c r="C392" s="104"/>
      <c r="D392" s="104"/>
      <c r="E392" s="104" t="s">
        <v>75</v>
      </c>
      <c r="F392" s="104"/>
      <c r="G392" s="104" t="s">
        <v>341</v>
      </c>
      <c r="H392" s="110">
        <f>SUM(H386:H391)</f>
        <v>16165</v>
      </c>
      <c r="I392" s="103"/>
      <c r="J392" s="106">
        <f>SUM(J386:J391)</f>
        <v>1796260.0099999998</v>
      </c>
      <c r="K392" s="106">
        <f>SUM(K386:K391)</f>
        <v>2555795.94</v>
      </c>
      <c r="L392" s="106">
        <f>SUM(L386:L391)</f>
        <v>710580.1</v>
      </c>
      <c r="M392" s="106">
        <f>SUM(M386:M391)</f>
        <v>1015476.5</v>
      </c>
      <c r="N392" s="104">
        <v>5</v>
      </c>
      <c r="O392" s="104">
        <v>5</v>
      </c>
      <c r="P392" s="104">
        <f>N392-O392</f>
        <v>0</v>
      </c>
      <c r="Q392" s="107">
        <f t="shared" si="14"/>
        <v>-304896.40000000002</v>
      </c>
      <c r="R392" s="108">
        <f>L392/H392</f>
        <v>43.957939993813795</v>
      </c>
    </row>
    <row r="393" spans="1:18" x14ac:dyDescent="0.7">
      <c r="A393" s="97">
        <v>1</v>
      </c>
      <c r="B393" s="98" t="s">
        <v>62</v>
      </c>
      <c r="C393" s="98" t="s">
        <v>342</v>
      </c>
      <c r="D393" s="98" t="s">
        <v>151</v>
      </c>
      <c r="E393" s="98" t="s">
        <v>52</v>
      </c>
      <c r="F393" s="98" t="s">
        <v>208</v>
      </c>
      <c r="G393" s="98" t="s">
        <v>343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x14ac:dyDescent="0.7">
      <c r="A394" s="97">
        <v>2</v>
      </c>
      <c r="B394" s="98" t="s">
        <v>62</v>
      </c>
      <c r="C394" s="98" t="s">
        <v>342</v>
      </c>
      <c r="D394" s="98" t="s">
        <v>151</v>
      </c>
      <c r="E394" s="98" t="s">
        <v>52</v>
      </c>
      <c r="F394" s="98" t="s">
        <v>178</v>
      </c>
      <c r="G394" s="98" t="s">
        <v>995</v>
      </c>
      <c r="H394" s="99">
        <v>3399</v>
      </c>
      <c r="I394" s="97">
        <v>3</v>
      </c>
      <c r="J394" s="102">
        <f>อุดรธานี!F194</f>
        <v>725297.66</v>
      </c>
      <c r="K394" s="101">
        <f>อุดรธานี!AP194</f>
        <v>921341.63</v>
      </c>
      <c r="L394" s="101">
        <f>อุดรธานี!AQ194</f>
        <v>223292.96</v>
      </c>
      <c r="M394" s="101">
        <f>อุดรธานี!AR194</f>
        <v>179019.49</v>
      </c>
      <c r="N394" s="98"/>
      <c r="O394" s="98"/>
      <c r="P394" s="98"/>
      <c r="Q394" s="90">
        <f t="shared" si="14"/>
        <v>44273.47</v>
      </c>
      <c r="R394" s="91">
        <f t="shared" si="15"/>
        <v>65.693721682847894</v>
      </c>
    </row>
    <row r="395" spans="1:18" x14ac:dyDescent="0.7">
      <c r="A395" s="97">
        <v>3</v>
      </c>
      <c r="B395" s="98" t="s">
        <v>62</v>
      </c>
      <c r="C395" s="98" t="s">
        <v>342</v>
      </c>
      <c r="D395" s="98" t="s">
        <v>151</v>
      </c>
      <c r="E395" s="98" t="s">
        <v>52</v>
      </c>
      <c r="F395" s="98" t="s">
        <v>178</v>
      </c>
      <c r="G395" s="98" t="s">
        <v>996</v>
      </c>
      <c r="H395" s="99">
        <v>2537</v>
      </c>
      <c r="I395" s="97">
        <v>2</v>
      </c>
      <c r="J395" s="102">
        <f>อุดรธานี!F195</f>
        <v>383576.08</v>
      </c>
      <c r="K395" s="101">
        <f>อุดรธานี!AP195</f>
        <v>434126.45</v>
      </c>
      <c r="L395" s="101">
        <f>อุดรธานี!AQ195</f>
        <v>175153.87</v>
      </c>
      <c r="M395" s="101">
        <f>อุดรธานี!AR195</f>
        <v>211009.37</v>
      </c>
      <c r="N395" s="98"/>
      <c r="O395" s="98"/>
      <c r="P395" s="98"/>
      <c r="Q395" s="90">
        <f t="shared" si="14"/>
        <v>-35855.5</v>
      </c>
      <c r="R395" s="91">
        <f t="shared" si="15"/>
        <v>69.039759558533703</v>
      </c>
    </row>
    <row r="396" spans="1:18" x14ac:dyDescent="0.7">
      <c r="A396" s="97">
        <v>4</v>
      </c>
      <c r="B396" s="98" t="s">
        <v>62</v>
      </c>
      <c r="C396" s="98" t="s">
        <v>342</v>
      </c>
      <c r="D396" s="98" t="s">
        <v>151</v>
      </c>
      <c r="E396" s="98" t="s">
        <v>52</v>
      </c>
      <c r="F396" s="98" t="s">
        <v>178</v>
      </c>
      <c r="G396" s="98" t="s">
        <v>997</v>
      </c>
      <c r="H396" s="99">
        <v>3240</v>
      </c>
      <c r="I396" s="97">
        <v>3</v>
      </c>
      <c r="J396" s="102">
        <f>อุดรธานี!F196</f>
        <v>606796.56999999995</v>
      </c>
      <c r="K396" s="101">
        <f>อุดรธานี!AP196</f>
        <v>654185.34</v>
      </c>
      <c r="L396" s="101">
        <f>อุดรธานี!AQ196</f>
        <v>203201.25</v>
      </c>
      <c r="M396" s="101">
        <f>อุดรธานี!AR196</f>
        <v>225496.51</v>
      </c>
      <c r="N396" s="98"/>
      <c r="O396" s="98"/>
      <c r="P396" s="98"/>
      <c r="Q396" s="90">
        <f t="shared" si="14"/>
        <v>-22295.260000000009</v>
      </c>
      <c r="R396" s="91">
        <f t="shared" si="15"/>
        <v>62.716435185185183</v>
      </c>
    </row>
    <row r="397" spans="1:18" x14ac:dyDescent="0.7">
      <c r="A397" s="97">
        <v>5</v>
      </c>
      <c r="B397" s="98" t="s">
        <v>62</v>
      </c>
      <c r="C397" s="98" t="s">
        <v>342</v>
      </c>
      <c r="D397" s="98" t="s">
        <v>151</v>
      </c>
      <c r="E397" s="98" t="s">
        <v>52</v>
      </c>
      <c r="F397" s="98" t="s">
        <v>178</v>
      </c>
      <c r="G397" s="98" t="s">
        <v>998</v>
      </c>
      <c r="H397" s="99">
        <v>4673</v>
      </c>
      <c r="I397" s="97">
        <v>4</v>
      </c>
      <c r="J397" s="102">
        <f>อุดรธานี!F197</f>
        <v>474671.21</v>
      </c>
      <c r="K397" s="101">
        <f>อุดรธานี!AP197</f>
        <v>997150.29</v>
      </c>
      <c r="L397" s="101">
        <f>อุดรธานี!AQ197</f>
        <v>310944.82</v>
      </c>
      <c r="M397" s="101">
        <f>อุดรธานี!AR197</f>
        <v>262334.69</v>
      </c>
      <c r="N397" s="98"/>
      <c r="O397" s="98"/>
      <c r="P397" s="98"/>
      <c r="Q397" s="90">
        <f t="shared" si="14"/>
        <v>48610.130000000005</v>
      </c>
      <c r="R397" s="91">
        <f t="shared" si="15"/>
        <v>66.54072758399316</v>
      </c>
    </row>
    <row r="398" spans="1:18" s="109" customFormat="1" x14ac:dyDescent="0.7">
      <c r="A398" s="103">
        <v>16</v>
      </c>
      <c r="B398" s="104" t="s">
        <v>62</v>
      </c>
      <c r="C398" s="104"/>
      <c r="D398" s="104"/>
      <c r="E398" s="104" t="s">
        <v>75</v>
      </c>
      <c r="F398" s="104"/>
      <c r="G398" s="104" t="s">
        <v>344</v>
      </c>
      <c r="H398" s="110">
        <f>SUM(H393:H397)</f>
        <v>13849</v>
      </c>
      <c r="I398" s="103"/>
      <c r="J398" s="106">
        <f>SUM(J393:J397)</f>
        <v>2190341.52</v>
      </c>
      <c r="K398" s="106">
        <f>SUM(K393:K397)</f>
        <v>3006803.71</v>
      </c>
      <c r="L398" s="106">
        <f>SUM(L393:L397)</f>
        <v>912592.89999999991</v>
      </c>
      <c r="M398" s="106">
        <f>SUM(M393:M397)</f>
        <v>877860.06</v>
      </c>
      <c r="N398" s="104">
        <v>4</v>
      </c>
      <c r="O398" s="104">
        <v>4</v>
      </c>
      <c r="P398" s="104">
        <f>N398-O398</f>
        <v>0</v>
      </c>
      <c r="Q398" s="107">
        <f t="shared" si="14"/>
        <v>34732.839999999851</v>
      </c>
      <c r="R398" s="108">
        <f>L398/H398</f>
        <v>65.895941945266799</v>
      </c>
    </row>
    <row r="399" spans="1:18" x14ac:dyDescent="0.7">
      <c r="A399" s="97">
        <v>1</v>
      </c>
      <c r="B399" s="98" t="s">
        <v>62</v>
      </c>
      <c r="C399" s="98" t="s">
        <v>345</v>
      </c>
      <c r="D399" s="98" t="s">
        <v>153</v>
      </c>
      <c r="E399" s="98" t="s">
        <v>53</v>
      </c>
      <c r="F399" s="98" t="s">
        <v>208</v>
      </c>
      <c r="G399" s="98" t="s">
        <v>346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x14ac:dyDescent="0.7">
      <c r="A400" s="97">
        <v>2</v>
      </c>
      <c r="B400" s="98" t="s">
        <v>62</v>
      </c>
      <c r="C400" s="98" t="s">
        <v>345</v>
      </c>
      <c r="D400" s="98" t="s">
        <v>153</v>
      </c>
      <c r="E400" s="98" t="s">
        <v>53</v>
      </c>
      <c r="F400" s="98" t="s">
        <v>178</v>
      </c>
      <c r="G400" s="98" t="s">
        <v>999</v>
      </c>
      <c r="H400" s="99">
        <v>3205</v>
      </c>
      <c r="I400" s="97">
        <v>3</v>
      </c>
      <c r="J400" s="102">
        <f>อุดรธานี!F198</f>
        <v>353755.82</v>
      </c>
      <c r="K400" s="101">
        <f>อุดรธานี!AP198</f>
        <v>383902.92</v>
      </c>
      <c r="L400" s="101">
        <f>อุดรธานี!AQ198</f>
        <v>193214.5</v>
      </c>
      <c r="M400" s="101">
        <f>อุดรธานี!AR198</f>
        <v>199145.51</v>
      </c>
      <c r="N400" s="98"/>
      <c r="O400" s="98"/>
      <c r="P400" s="98"/>
      <c r="Q400" s="90">
        <f t="shared" si="14"/>
        <v>-5931.0100000000093</v>
      </c>
      <c r="R400" s="91">
        <f t="shared" si="15"/>
        <v>60.28533541341654</v>
      </c>
    </row>
    <row r="401" spans="1:18" x14ac:dyDescent="0.7">
      <c r="A401" s="97">
        <v>3</v>
      </c>
      <c r="B401" s="98" t="s">
        <v>62</v>
      </c>
      <c r="C401" s="98" t="s">
        <v>345</v>
      </c>
      <c r="D401" s="98" t="s">
        <v>153</v>
      </c>
      <c r="E401" s="98" t="s">
        <v>53</v>
      </c>
      <c r="F401" s="98" t="s">
        <v>178</v>
      </c>
      <c r="G401" s="98" t="s">
        <v>1000</v>
      </c>
      <c r="H401" s="99">
        <v>2571</v>
      </c>
      <c r="I401" s="97">
        <v>2</v>
      </c>
      <c r="J401" s="102">
        <f>อุดรธานี!F199</f>
        <v>355648.77</v>
      </c>
      <c r="K401" s="101">
        <f>อุดรธานี!AP199</f>
        <v>480899.66000000003</v>
      </c>
      <c r="L401" s="101">
        <f>อุดรธานี!AQ199</f>
        <v>92641.25</v>
      </c>
      <c r="M401" s="101">
        <f>อุดรธานี!AR199</f>
        <v>120164.44</v>
      </c>
      <c r="N401" s="98"/>
      <c r="O401" s="98"/>
      <c r="P401" s="98"/>
      <c r="Q401" s="90">
        <f t="shared" si="14"/>
        <v>-27523.190000000002</v>
      </c>
      <c r="R401" s="91">
        <f t="shared" si="15"/>
        <v>36.033158304161802</v>
      </c>
    </row>
    <row r="402" spans="1:18" x14ac:dyDescent="0.7">
      <c r="A402" s="97">
        <v>4</v>
      </c>
      <c r="B402" s="98" t="s">
        <v>62</v>
      </c>
      <c r="C402" s="98" t="s">
        <v>345</v>
      </c>
      <c r="D402" s="98" t="s">
        <v>153</v>
      </c>
      <c r="E402" s="98" t="s">
        <v>53</v>
      </c>
      <c r="F402" s="98" t="s">
        <v>178</v>
      </c>
      <c r="G402" s="98" t="s">
        <v>1001</v>
      </c>
      <c r="H402" s="99">
        <v>3142</v>
      </c>
      <c r="I402" s="97">
        <v>3</v>
      </c>
      <c r="J402" s="102">
        <f>อุดรธานี!F200</f>
        <v>491561.55</v>
      </c>
      <c r="K402" s="101">
        <f>อุดรธานี!AP200</f>
        <v>457176.04000000004</v>
      </c>
      <c r="L402" s="101">
        <f>อุดรธานี!AQ200</f>
        <v>319140.25</v>
      </c>
      <c r="M402" s="101">
        <f>อุดรธานี!AR200</f>
        <v>229473.31</v>
      </c>
      <c r="N402" s="98"/>
      <c r="O402" s="98"/>
      <c r="P402" s="98"/>
      <c r="Q402" s="90">
        <f t="shared" si="14"/>
        <v>89666.94</v>
      </c>
      <c r="R402" s="91">
        <f t="shared" si="15"/>
        <v>101.5723265436028</v>
      </c>
    </row>
    <row r="403" spans="1:18" x14ac:dyDescent="0.7">
      <c r="A403" s="97">
        <v>5</v>
      </c>
      <c r="B403" s="98" t="s">
        <v>62</v>
      </c>
      <c r="C403" s="98" t="s">
        <v>345</v>
      </c>
      <c r="D403" s="98" t="s">
        <v>153</v>
      </c>
      <c r="E403" s="98" t="s">
        <v>53</v>
      </c>
      <c r="F403" s="98" t="s">
        <v>178</v>
      </c>
      <c r="G403" s="98" t="s">
        <v>1002</v>
      </c>
      <c r="H403" s="99">
        <v>1449</v>
      </c>
      <c r="I403" s="97">
        <v>1</v>
      </c>
      <c r="J403" s="102">
        <f>อุดรธานี!F201</f>
        <v>105522</v>
      </c>
      <c r="K403" s="101">
        <f>อุดรธานี!AP201</f>
        <v>148792.97999999998</v>
      </c>
      <c r="L403" s="101">
        <f>อุดรธานี!AQ201</f>
        <v>72901.919999999998</v>
      </c>
      <c r="M403" s="101">
        <f>อุดรธานี!AR201</f>
        <v>84918.15</v>
      </c>
      <c r="N403" s="98"/>
      <c r="O403" s="98"/>
      <c r="P403" s="98"/>
      <c r="Q403" s="90">
        <f t="shared" si="14"/>
        <v>-12016.229999999996</v>
      </c>
      <c r="R403" s="91">
        <f t="shared" si="15"/>
        <v>50.311884057971014</v>
      </c>
    </row>
    <row r="404" spans="1:18" x14ac:dyDescent="0.7">
      <c r="A404" s="97">
        <v>6</v>
      </c>
      <c r="B404" s="98" t="s">
        <v>62</v>
      </c>
      <c r="C404" s="98" t="s">
        <v>345</v>
      </c>
      <c r="D404" s="98" t="s">
        <v>153</v>
      </c>
      <c r="E404" s="98" t="s">
        <v>53</v>
      </c>
      <c r="F404" s="98" t="s">
        <v>178</v>
      </c>
      <c r="G404" s="98" t="s">
        <v>1003</v>
      </c>
      <c r="H404" s="99">
        <v>1947</v>
      </c>
      <c r="I404" s="97">
        <v>2</v>
      </c>
      <c r="J404" s="102">
        <f>อุดรธานี!F202</f>
        <v>481255.75</v>
      </c>
      <c r="K404" s="101">
        <f>อุดรธานี!AP202</f>
        <v>571599.29</v>
      </c>
      <c r="L404" s="101">
        <f>อุดรธานี!AQ202</f>
        <v>141179</v>
      </c>
      <c r="M404" s="101">
        <f>อุดรธานี!AR202</f>
        <v>181507.77</v>
      </c>
      <c r="N404" s="98"/>
      <c r="O404" s="98"/>
      <c r="P404" s="98"/>
      <c r="Q404" s="90">
        <f t="shared" si="14"/>
        <v>-40328.76999999999</v>
      </c>
      <c r="R404" s="91">
        <f t="shared" si="15"/>
        <v>72.511042629686699</v>
      </c>
    </row>
    <row r="405" spans="1:18" x14ac:dyDescent="0.7">
      <c r="A405" s="97">
        <v>7</v>
      </c>
      <c r="B405" s="98" t="s">
        <v>62</v>
      </c>
      <c r="C405" s="98" t="s">
        <v>345</v>
      </c>
      <c r="D405" s="98" t="s">
        <v>153</v>
      </c>
      <c r="E405" s="98" t="s">
        <v>53</v>
      </c>
      <c r="F405" s="98" t="s">
        <v>178</v>
      </c>
      <c r="G405" s="98" t="s">
        <v>1004</v>
      </c>
      <c r="H405" s="99">
        <v>1027</v>
      </c>
      <c r="I405" s="97">
        <v>1</v>
      </c>
      <c r="J405" s="102">
        <f>อุดรธานี!F203</f>
        <v>391260.78</v>
      </c>
      <c r="K405" s="101">
        <f>อุดรธานี!AP203</f>
        <v>403843.78</v>
      </c>
      <c r="L405" s="101">
        <f>อุดรธานี!AQ203</f>
        <v>104570</v>
      </c>
      <c r="M405" s="101">
        <f>อุดรธานี!AR203</f>
        <v>121151.3</v>
      </c>
      <c r="N405" s="98"/>
      <c r="O405" s="98"/>
      <c r="P405" s="98"/>
      <c r="Q405" s="90">
        <f t="shared" si="14"/>
        <v>-16581.300000000003</v>
      </c>
      <c r="R405" s="91">
        <f t="shared" si="15"/>
        <v>101.82083739045764</v>
      </c>
    </row>
    <row r="406" spans="1:18" x14ac:dyDescent="0.7">
      <c r="A406" s="97">
        <v>8</v>
      </c>
      <c r="B406" s="98" t="s">
        <v>62</v>
      </c>
      <c r="C406" s="98" t="s">
        <v>345</v>
      </c>
      <c r="D406" s="98" t="s">
        <v>153</v>
      </c>
      <c r="E406" s="98" t="s">
        <v>53</v>
      </c>
      <c r="F406" s="98" t="s">
        <v>178</v>
      </c>
      <c r="G406" s="98" t="s">
        <v>1005</v>
      </c>
      <c r="H406" s="99">
        <v>3432</v>
      </c>
      <c r="I406" s="97">
        <v>3</v>
      </c>
      <c r="J406" s="102">
        <f>อุดรธานี!F204</f>
        <v>799570.16</v>
      </c>
      <c r="K406" s="101">
        <f>อุดรธานี!AP204</f>
        <v>841753.9</v>
      </c>
      <c r="L406" s="101">
        <f>อุดรธานี!AQ204</f>
        <v>122793.05</v>
      </c>
      <c r="M406" s="101">
        <f>อุดรธานี!AR204</f>
        <v>159094.57999999999</v>
      </c>
      <c r="N406" s="98"/>
      <c r="O406" s="98"/>
      <c r="P406" s="98"/>
      <c r="Q406" s="90">
        <f t="shared" si="14"/>
        <v>-36301.529999999984</v>
      </c>
      <c r="R406" s="91">
        <f t="shared" si="15"/>
        <v>35.778860722610723</v>
      </c>
    </row>
    <row r="407" spans="1:18" x14ac:dyDescent="0.7">
      <c r="A407" s="97">
        <v>9</v>
      </c>
      <c r="B407" s="98" t="s">
        <v>62</v>
      </c>
      <c r="C407" s="98" t="s">
        <v>345</v>
      </c>
      <c r="D407" s="98" t="s">
        <v>153</v>
      </c>
      <c r="E407" s="98" t="s">
        <v>53</v>
      </c>
      <c r="F407" s="98" t="s">
        <v>178</v>
      </c>
      <c r="G407" s="98" t="s">
        <v>1006</v>
      </c>
      <c r="H407" s="99">
        <v>2689</v>
      </c>
      <c r="I407" s="97">
        <v>2</v>
      </c>
      <c r="J407" s="102">
        <f>อุดรธานี!F205</f>
        <v>589856.65</v>
      </c>
      <c r="K407" s="101">
        <f>อุดรธานี!AP205</f>
        <v>770581.10000000009</v>
      </c>
      <c r="L407" s="101">
        <f>อุดรธานี!AQ205</f>
        <v>134179</v>
      </c>
      <c r="M407" s="101">
        <f>อุดรธานี!AR205</f>
        <v>167728.75</v>
      </c>
      <c r="N407" s="98"/>
      <c r="O407" s="98"/>
      <c r="P407" s="98"/>
      <c r="Q407" s="90">
        <f t="shared" si="14"/>
        <v>-33549.75</v>
      </c>
      <c r="R407" s="91">
        <f t="shared" si="15"/>
        <v>49.899219040535513</v>
      </c>
    </row>
    <row r="408" spans="1:18" s="172" customFormat="1" x14ac:dyDescent="0.7">
      <c r="A408" s="168">
        <v>10</v>
      </c>
      <c r="B408" s="169" t="s">
        <v>62</v>
      </c>
      <c r="C408" s="169" t="s">
        <v>345</v>
      </c>
      <c r="D408" s="169" t="s">
        <v>153</v>
      </c>
      <c r="E408" s="169" t="s">
        <v>53</v>
      </c>
      <c r="F408" s="169" t="s">
        <v>178</v>
      </c>
      <c r="G408" s="169" t="s">
        <v>1007</v>
      </c>
      <c r="H408" s="170">
        <v>1018</v>
      </c>
      <c r="I408" s="168">
        <v>1</v>
      </c>
      <c r="J408" s="146">
        <f>อุดรธานี!F206</f>
        <v>154814.48000000001</v>
      </c>
      <c r="K408" s="101">
        <f>อุดรธานี!AP206</f>
        <v>376792.68000000005</v>
      </c>
      <c r="L408" s="101">
        <f>อุดรธานี!AQ206</f>
        <v>1196.75</v>
      </c>
      <c r="M408" s="101">
        <f>อุดรธานี!AR206</f>
        <v>17979.7</v>
      </c>
      <c r="N408" s="169"/>
      <c r="O408" s="169"/>
      <c r="P408" s="169"/>
      <c r="Q408" s="171">
        <f t="shared" si="14"/>
        <v>-16782.95</v>
      </c>
      <c r="R408" s="171">
        <f t="shared" si="15"/>
        <v>1.175589390962672</v>
      </c>
    </row>
    <row r="409" spans="1:18" s="109" customFormat="1" x14ac:dyDescent="0.7">
      <c r="A409" s="103">
        <v>17</v>
      </c>
      <c r="B409" s="104" t="s">
        <v>62</v>
      </c>
      <c r="C409" s="104"/>
      <c r="D409" s="104"/>
      <c r="E409" s="104" t="s">
        <v>75</v>
      </c>
      <c r="F409" s="104"/>
      <c r="G409" s="104" t="s">
        <v>347</v>
      </c>
      <c r="H409" s="110">
        <f>SUM(H399:H408)</f>
        <v>20480</v>
      </c>
      <c r="I409" s="103"/>
      <c r="J409" s="106">
        <f>SUM(J399:J408)</f>
        <v>3723245.96</v>
      </c>
      <c r="K409" s="106">
        <f>SUM(K399:K408)</f>
        <v>4435342.3499999996</v>
      </c>
      <c r="L409" s="106">
        <f>SUM(L399:L408)</f>
        <v>1181815.7200000002</v>
      </c>
      <c r="M409" s="106">
        <f>SUM(M399:M408)</f>
        <v>1281163.51</v>
      </c>
      <c r="N409" s="104">
        <v>9</v>
      </c>
      <c r="O409" s="104">
        <v>9</v>
      </c>
      <c r="P409" s="104">
        <v>0</v>
      </c>
      <c r="Q409" s="107">
        <f t="shared" si="14"/>
        <v>-99347.789999999804</v>
      </c>
      <c r="R409" s="108">
        <f>L409/H409</f>
        <v>57.705845703125007</v>
      </c>
    </row>
    <row r="410" spans="1:18" x14ac:dyDescent="0.7">
      <c r="A410" s="97">
        <v>1</v>
      </c>
      <c r="B410" s="98" t="s">
        <v>62</v>
      </c>
      <c r="C410" s="98" t="s">
        <v>39</v>
      </c>
      <c r="D410" s="98" t="s">
        <v>155</v>
      </c>
      <c r="E410" s="98" t="s">
        <v>40</v>
      </c>
      <c r="F410" s="98" t="s">
        <v>208</v>
      </c>
      <c r="G410" s="98" t="s">
        <v>348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x14ac:dyDescent="0.7">
      <c r="A411" s="97">
        <v>2</v>
      </c>
      <c r="B411" s="98" t="s">
        <v>62</v>
      </c>
      <c r="C411" s="98" t="s">
        <v>39</v>
      </c>
      <c r="D411" s="98" t="s">
        <v>155</v>
      </c>
      <c r="E411" s="98" t="s">
        <v>40</v>
      </c>
      <c r="F411" s="98" t="s">
        <v>178</v>
      </c>
      <c r="G411" s="98" t="s">
        <v>1008</v>
      </c>
      <c r="H411" s="99">
        <v>3383</v>
      </c>
      <c r="I411" s="97">
        <v>3</v>
      </c>
      <c r="J411" s="102">
        <f>อุดรธานี!F207</f>
        <v>307845.82</v>
      </c>
      <c r="K411" s="101">
        <f>อุดรธานี!AP207</f>
        <v>395763.97</v>
      </c>
      <c r="L411" s="101">
        <f>อุดรธานี!AQ207</f>
        <v>339974.62</v>
      </c>
      <c r="M411" s="101">
        <f>อุดรธานี!AR207</f>
        <v>270144.38</v>
      </c>
      <c r="N411" s="98"/>
      <c r="O411" s="98"/>
      <c r="P411" s="98"/>
      <c r="Q411" s="90">
        <f t="shared" si="14"/>
        <v>69830.239999999991</v>
      </c>
      <c r="R411" s="91">
        <f t="shared" si="15"/>
        <v>100.49501034584688</v>
      </c>
    </row>
    <row r="412" spans="1:18" x14ac:dyDescent="0.7">
      <c r="A412" s="97">
        <v>3</v>
      </c>
      <c r="B412" s="98" t="s">
        <v>62</v>
      </c>
      <c r="C412" s="98" t="s">
        <v>39</v>
      </c>
      <c r="D412" s="98" t="s">
        <v>155</v>
      </c>
      <c r="E412" s="98" t="s">
        <v>40</v>
      </c>
      <c r="F412" s="98" t="s">
        <v>178</v>
      </c>
      <c r="G412" s="98" t="s">
        <v>1009</v>
      </c>
      <c r="H412" s="99">
        <v>2911</v>
      </c>
      <c r="I412" s="97">
        <v>2</v>
      </c>
      <c r="J412" s="102">
        <f>อุดรธานี!F208</f>
        <v>135470.45000000001</v>
      </c>
      <c r="K412" s="101">
        <f>อุดรธานี!AP208</f>
        <v>175701.95</v>
      </c>
      <c r="L412" s="101">
        <f>อุดรธานี!AQ208</f>
        <v>171195.41</v>
      </c>
      <c r="M412" s="101">
        <f>อุดรธานี!AR208</f>
        <v>131444.82</v>
      </c>
      <c r="N412" s="98"/>
      <c r="O412" s="98"/>
      <c r="P412" s="98"/>
      <c r="Q412" s="90">
        <f t="shared" si="14"/>
        <v>39750.589999999997</v>
      </c>
      <c r="R412" s="91">
        <f t="shared" si="15"/>
        <v>58.809828237718996</v>
      </c>
    </row>
    <row r="413" spans="1:18" x14ac:dyDescent="0.7">
      <c r="A413" s="97">
        <v>4</v>
      </c>
      <c r="B413" s="98" t="s">
        <v>62</v>
      </c>
      <c r="C413" s="98" t="s">
        <v>39</v>
      </c>
      <c r="D413" s="98" t="s">
        <v>155</v>
      </c>
      <c r="E413" s="98" t="s">
        <v>40</v>
      </c>
      <c r="F413" s="98" t="s">
        <v>178</v>
      </c>
      <c r="G413" s="98" t="s">
        <v>1010</v>
      </c>
      <c r="H413" s="99">
        <v>5486</v>
      </c>
      <c r="I413" s="97">
        <v>4</v>
      </c>
      <c r="J413" s="102">
        <f>อุดรธานี!F209</f>
        <v>1050650.78</v>
      </c>
      <c r="K413" s="101">
        <f>อุดรธานี!AP209</f>
        <v>1321159.58</v>
      </c>
      <c r="L413" s="101">
        <f>อุดรธานี!AQ209</f>
        <v>539824.01</v>
      </c>
      <c r="M413" s="101">
        <f>อุดรธานี!AR209</f>
        <v>491061.69</v>
      </c>
      <c r="N413" s="98"/>
      <c r="O413" s="98"/>
      <c r="P413" s="98"/>
      <c r="Q413" s="90">
        <f t="shared" si="14"/>
        <v>48762.320000000007</v>
      </c>
      <c r="R413" s="91">
        <f t="shared" si="15"/>
        <v>98.400293474298209</v>
      </c>
    </row>
    <row r="414" spans="1:18" x14ac:dyDescent="0.7">
      <c r="A414" s="97">
        <v>5</v>
      </c>
      <c r="B414" s="98" t="s">
        <v>62</v>
      </c>
      <c r="C414" s="98" t="s">
        <v>39</v>
      </c>
      <c r="D414" s="98" t="s">
        <v>155</v>
      </c>
      <c r="E414" s="98" t="s">
        <v>40</v>
      </c>
      <c r="F414" s="98" t="s">
        <v>178</v>
      </c>
      <c r="G414" s="98" t="s">
        <v>1011</v>
      </c>
      <c r="H414" s="99">
        <v>3301</v>
      </c>
      <c r="I414" s="97">
        <v>3</v>
      </c>
      <c r="J414" s="102">
        <f>อุดรธานี!F210</f>
        <v>57317.45</v>
      </c>
      <c r="K414" s="101">
        <f>อุดรธานี!AP210</f>
        <v>191429.91</v>
      </c>
      <c r="L414" s="101">
        <f>อุดรธานี!AQ210</f>
        <v>270200.58999999997</v>
      </c>
      <c r="M414" s="101">
        <f>อุดรธานี!AR210</f>
        <v>222247.41</v>
      </c>
      <c r="N414" s="98"/>
      <c r="O414" s="98"/>
      <c r="P414" s="98"/>
      <c r="Q414" s="90">
        <f>L414-M414</f>
        <v>47953.179999999964</v>
      </c>
      <c r="R414" s="91">
        <f t="shared" si="15"/>
        <v>81.854162375037859</v>
      </c>
    </row>
    <row r="415" spans="1:18" s="109" customFormat="1" x14ac:dyDescent="0.7">
      <c r="A415" s="103">
        <v>18</v>
      </c>
      <c r="B415" s="104" t="s">
        <v>62</v>
      </c>
      <c r="C415" s="104"/>
      <c r="D415" s="104"/>
      <c r="E415" s="104" t="s">
        <v>75</v>
      </c>
      <c r="F415" s="104"/>
      <c r="G415" s="104" t="s">
        <v>349</v>
      </c>
      <c r="H415" s="110">
        <f>SUM(H410:H414)</f>
        <v>15081</v>
      </c>
      <c r="I415" s="103"/>
      <c r="J415" s="106">
        <f>SUM(J410:J414)</f>
        <v>1551284.5</v>
      </c>
      <c r="K415" s="106">
        <f>SUM(K410:K414)</f>
        <v>2084055.41</v>
      </c>
      <c r="L415" s="106">
        <f>SUM(L410:L414)</f>
        <v>1321194.6299999999</v>
      </c>
      <c r="M415" s="106">
        <f>SUM(M410:M414)</f>
        <v>1114898.3</v>
      </c>
      <c r="N415" s="104">
        <v>4</v>
      </c>
      <c r="O415" s="104">
        <v>4</v>
      </c>
      <c r="P415" s="104">
        <f>N415-O415</f>
        <v>0</v>
      </c>
      <c r="Q415" s="107">
        <f t="shared" si="14"/>
        <v>206296.32999999984</v>
      </c>
      <c r="R415" s="108">
        <f>L415/H415</f>
        <v>87.606566540680319</v>
      </c>
    </row>
    <row r="416" spans="1:18" x14ac:dyDescent="0.7">
      <c r="A416" s="97">
        <v>1</v>
      </c>
      <c r="B416" s="98" t="s">
        <v>62</v>
      </c>
      <c r="C416" s="98" t="s">
        <v>31</v>
      </c>
      <c r="D416" s="98" t="s">
        <v>97</v>
      </c>
      <c r="E416" s="98" t="s">
        <v>350</v>
      </c>
      <c r="F416" s="98" t="s">
        <v>208</v>
      </c>
      <c r="G416" s="98" t="s">
        <v>351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x14ac:dyDescent="0.7">
      <c r="A417" s="97">
        <v>2</v>
      </c>
      <c r="B417" s="98" t="s">
        <v>62</v>
      </c>
      <c r="C417" s="98" t="s">
        <v>31</v>
      </c>
      <c r="D417" s="98" t="s">
        <v>97</v>
      </c>
      <c r="E417" s="98" t="s">
        <v>350</v>
      </c>
      <c r="F417" s="98" t="s">
        <v>178</v>
      </c>
      <c r="G417" s="98" t="s">
        <v>866</v>
      </c>
      <c r="H417" s="99">
        <v>3601</v>
      </c>
      <c r="I417" s="97">
        <v>3</v>
      </c>
      <c r="J417" s="100">
        <f>อุดรธานี!F65</f>
        <v>1964435.19</v>
      </c>
      <c r="K417" s="101">
        <f>อุดรธานี!AP65</f>
        <v>2058548.95</v>
      </c>
      <c r="L417" s="101">
        <f>อุดรธานี!AQ65</f>
        <v>176260.64</v>
      </c>
      <c r="M417" s="101">
        <f>อุดรธานี!AR65</f>
        <v>246430.4</v>
      </c>
      <c r="N417" s="98"/>
      <c r="O417" s="98"/>
      <c r="P417" s="98"/>
      <c r="Q417" s="107">
        <f>L417-M417</f>
        <v>-70169.75999999998</v>
      </c>
      <c r="R417" s="108">
        <f>L417/H417</f>
        <v>48.947692307692314</v>
      </c>
    </row>
    <row r="418" spans="1:18" s="109" customFormat="1" x14ac:dyDescent="0.7">
      <c r="A418" s="103">
        <v>19</v>
      </c>
      <c r="B418" s="104" t="s">
        <v>62</v>
      </c>
      <c r="C418" s="104"/>
      <c r="D418" s="104"/>
      <c r="E418" s="104" t="s">
        <v>75</v>
      </c>
      <c r="F418" s="104"/>
      <c r="G418" s="104" t="s">
        <v>352</v>
      </c>
      <c r="H418" s="110">
        <f>SUM(H416:H417)</f>
        <v>3601</v>
      </c>
      <c r="I418" s="103"/>
      <c r="J418" s="106">
        <f>SUM(J416:J417)</f>
        <v>1964435.19</v>
      </c>
      <c r="K418" s="106">
        <f>SUM(K416:K417)</f>
        <v>2058548.95</v>
      </c>
      <c r="L418" s="106">
        <f>SUM(L416:L417)</f>
        <v>176260.64</v>
      </c>
      <c r="M418" s="106">
        <f>SUM(M416:M417)</f>
        <v>246430.4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x14ac:dyDescent="0.7">
      <c r="A419" s="97">
        <v>1</v>
      </c>
      <c r="B419" s="98" t="s">
        <v>62</v>
      </c>
      <c r="C419" s="98" t="s">
        <v>353</v>
      </c>
      <c r="D419" s="98" t="s">
        <v>157</v>
      </c>
      <c r="E419" s="98" t="s">
        <v>54</v>
      </c>
      <c r="F419" s="98" t="s">
        <v>208</v>
      </c>
      <c r="G419" s="98" t="s">
        <v>354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x14ac:dyDescent="0.7">
      <c r="A420" s="97">
        <v>2</v>
      </c>
      <c r="B420" s="98" t="s">
        <v>62</v>
      </c>
      <c r="C420" s="98" t="s">
        <v>353</v>
      </c>
      <c r="D420" s="98" t="s">
        <v>157</v>
      </c>
      <c r="E420" s="98" t="s">
        <v>54</v>
      </c>
      <c r="F420" s="98" t="s">
        <v>178</v>
      </c>
      <c r="G420" s="98" t="s">
        <v>1012</v>
      </c>
      <c r="H420" s="99">
        <v>3953</v>
      </c>
      <c r="I420" s="97">
        <v>3</v>
      </c>
      <c r="J420" s="102">
        <f>อุดรธานี!F211</f>
        <v>1002646.25</v>
      </c>
      <c r="K420" s="101">
        <f>อุดรธานี!AP211</f>
        <v>1477381.23</v>
      </c>
      <c r="L420" s="101">
        <f>อุดรธานี!AQ211</f>
        <v>424161.32</v>
      </c>
      <c r="M420" s="101">
        <f>อุดรธานี!AR211</f>
        <v>198099.31</v>
      </c>
      <c r="N420" s="98"/>
      <c r="O420" s="98"/>
      <c r="P420" s="98"/>
      <c r="Q420" s="90">
        <f t="shared" si="14"/>
        <v>226062.01</v>
      </c>
      <c r="R420" s="91">
        <f t="shared" si="15"/>
        <v>107.30111813812294</v>
      </c>
    </row>
    <row r="421" spans="1:18" x14ac:dyDescent="0.7">
      <c r="A421" s="97">
        <v>3</v>
      </c>
      <c r="B421" s="98" t="s">
        <v>62</v>
      </c>
      <c r="C421" s="98" t="s">
        <v>353</v>
      </c>
      <c r="D421" s="98" t="s">
        <v>157</v>
      </c>
      <c r="E421" s="98" t="s">
        <v>54</v>
      </c>
      <c r="F421" s="98" t="s">
        <v>178</v>
      </c>
      <c r="G421" s="98" t="s">
        <v>1013</v>
      </c>
      <c r="H421" s="99">
        <v>3395</v>
      </c>
      <c r="I421" s="97">
        <v>3</v>
      </c>
      <c r="J421" s="102">
        <f>อุดรธานี!F212</f>
        <v>637937.65</v>
      </c>
      <c r="K421" s="101">
        <f>อุดรธานี!AP212</f>
        <v>866513.09000000008</v>
      </c>
      <c r="L421" s="101">
        <f>อุดรธานี!AQ212</f>
        <v>105565</v>
      </c>
      <c r="M421" s="101">
        <f>อุดรธานี!AR212</f>
        <v>170602.46</v>
      </c>
      <c r="N421" s="98"/>
      <c r="O421" s="98"/>
      <c r="P421" s="98"/>
      <c r="Q421" s="90">
        <f t="shared" si="14"/>
        <v>-65037.459999999992</v>
      </c>
      <c r="R421" s="91">
        <f t="shared" si="15"/>
        <v>31.094256259204712</v>
      </c>
    </row>
    <row r="422" spans="1:18" x14ac:dyDescent="0.7">
      <c r="A422" s="97">
        <v>4</v>
      </c>
      <c r="B422" s="98" t="s">
        <v>62</v>
      </c>
      <c r="C422" s="98" t="s">
        <v>353</v>
      </c>
      <c r="D422" s="98" t="s">
        <v>157</v>
      </c>
      <c r="E422" s="98" t="s">
        <v>54</v>
      </c>
      <c r="F422" s="98" t="s">
        <v>178</v>
      </c>
      <c r="G422" s="98" t="s">
        <v>1014</v>
      </c>
      <c r="H422" s="99">
        <v>2697</v>
      </c>
      <c r="I422" s="97">
        <v>2</v>
      </c>
      <c r="J422" s="102">
        <f>อุดรธานี!F213</f>
        <v>577365.47</v>
      </c>
      <c r="K422" s="101">
        <f>อุดรธานี!AP213</f>
        <v>793123.05999999994</v>
      </c>
      <c r="L422" s="101">
        <f>อุดรธานี!AQ213</f>
        <v>20349.5</v>
      </c>
      <c r="M422" s="101">
        <f>อุดรธานี!AR213</f>
        <v>64172.1</v>
      </c>
      <c r="N422" s="98"/>
      <c r="O422" s="98"/>
      <c r="P422" s="98"/>
      <c r="Q422" s="90">
        <f t="shared" si="14"/>
        <v>-43822.6</v>
      </c>
      <c r="R422" s="91">
        <f t="shared" si="15"/>
        <v>7.5452354467927325</v>
      </c>
    </row>
    <row r="423" spans="1:18" x14ac:dyDescent="0.7">
      <c r="A423" s="97">
        <v>5</v>
      </c>
      <c r="B423" s="98" t="s">
        <v>62</v>
      </c>
      <c r="C423" s="98" t="s">
        <v>353</v>
      </c>
      <c r="D423" s="98" t="s">
        <v>157</v>
      </c>
      <c r="E423" s="98" t="s">
        <v>54</v>
      </c>
      <c r="F423" s="98" t="s">
        <v>178</v>
      </c>
      <c r="G423" s="98" t="s">
        <v>1015</v>
      </c>
      <c r="H423" s="99">
        <v>5919</v>
      </c>
      <c r="I423" s="97">
        <v>4</v>
      </c>
      <c r="J423" s="102">
        <f>อุดรธานี!F214</f>
        <v>821433.53</v>
      </c>
      <c r="K423" s="101">
        <f>อุดรธานี!AP214</f>
        <v>887720.86</v>
      </c>
      <c r="L423" s="101">
        <f>อุดรธานี!AQ214</f>
        <v>227703.55</v>
      </c>
      <c r="M423" s="101">
        <f>อุดรธานี!AR214</f>
        <v>317790.95</v>
      </c>
      <c r="N423" s="98"/>
      <c r="O423" s="98"/>
      <c r="P423" s="98"/>
      <c r="Q423" s="90">
        <f t="shared" si="14"/>
        <v>-90087.400000000023</v>
      </c>
      <c r="R423" s="91">
        <f t="shared" si="15"/>
        <v>38.469935799966208</v>
      </c>
    </row>
    <row r="424" spans="1:18" x14ac:dyDescent="0.7">
      <c r="A424" s="97">
        <v>6</v>
      </c>
      <c r="B424" s="98" t="s">
        <v>62</v>
      </c>
      <c r="C424" s="98" t="s">
        <v>353</v>
      </c>
      <c r="D424" s="98" t="s">
        <v>157</v>
      </c>
      <c r="E424" s="98" t="s">
        <v>54</v>
      </c>
      <c r="F424" s="98" t="s">
        <v>178</v>
      </c>
      <c r="G424" s="98" t="s">
        <v>1016</v>
      </c>
      <c r="H424" s="99">
        <v>1598</v>
      </c>
      <c r="I424" s="97">
        <v>2</v>
      </c>
      <c r="J424" s="102">
        <f>อุดรธานี!F215</f>
        <v>435834.82</v>
      </c>
      <c r="K424" s="101">
        <f>อุดรธานี!AP215</f>
        <v>520478.62</v>
      </c>
      <c r="L424" s="101">
        <f>อุดรธานี!AQ215</f>
        <v>67674.540000000008</v>
      </c>
      <c r="M424" s="101">
        <f>อุดรธานี!AR215</f>
        <v>94737.260000000009</v>
      </c>
      <c r="N424" s="98"/>
      <c r="O424" s="98"/>
      <c r="P424" s="98"/>
      <c r="Q424" s="90">
        <f t="shared" si="14"/>
        <v>-27062.720000000001</v>
      </c>
      <c r="R424" s="91">
        <f t="shared" si="15"/>
        <v>42.349524405506891</v>
      </c>
    </row>
    <row r="425" spans="1:18" s="109" customFormat="1" x14ac:dyDescent="0.7">
      <c r="A425" s="103">
        <v>20</v>
      </c>
      <c r="B425" s="104" t="s">
        <v>62</v>
      </c>
      <c r="C425" s="104"/>
      <c r="D425" s="104"/>
      <c r="E425" s="104" t="s">
        <v>75</v>
      </c>
      <c r="F425" s="104"/>
      <c r="G425" s="104" t="s">
        <v>355</v>
      </c>
      <c r="H425" s="110">
        <f>SUM(H419:H424)</f>
        <v>17562</v>
      </c>
      <c r="I425" s="103"/>
      <c r="J425" s="106">
        <f>SUM(J419:J424)</f>
        <v>3475217.72</v>
      </c>
      <c r="K425" s="141">
        <f>SUM(K419:K424)</f>
        <v>4545216.8600000003</v>
      </c>
      <c r="L425" s="106">
        <f>SUM(L419:L424)</f>
        <v>845453.91000000015</v>
      </c>
      <c r="M425" s="106">
        <f>SUM(M419:M424)</f>
        <v>845402.08000000007</v>
      </c>
      <c r="N425" s="104">
        <v>5</v>
      </c>
      <c r="O425" s="104">
        <v>5</v>
      </c>
      <c r="P425" s="104">
        <f>N425-O425</f>
        <v>0</v>
      </c>
      <c r="Q425" s="107">
        <f t="shared" si="14"/>
        <v>51.830000000074506</v>
      </c>
      <c r="R425" s="108">
        <f>L425/H425</f>
        <v>48.141094977792967</v>
      </c>
    </row>
    <row r="426" spans="1:18" x14ac:dyDescent="0.7">
      <c r="A426" s="97">
        <v>1</v>
      </c>
      <c r="B426" s="98" t="s">
        <v>62</v>
      </c>
      <c r="C426" s="98" t="s">
        <v>356</v>
      </c>
      <c r="D426" s="98" t="s">
        <v>357</v>
      </c>
      <c r="E426" s="98" t="s">
        <v>43</v>
      </c>
      <c r="F426" s="98" t="s">
        <v>208</v>
      </c>
      <c r="G426" s="98" t="s">
        <v>358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x14ac:dyDescent="0.7">
      <c r="A427" s="97">
        <v>2</v>
      </c>
      <c r="B427" s="98" t="s">
        <v>62</v>
      </c>
      <c r="C427" s="98" t="s">
        <v>356</v>
      </c>
      <c r="D427" s="98" t="s">
        <v>357</v>
      </c>
      <c r="E427" s="98" t="s">
        <v>43</v>
      </c>
      <c r="F427" s="98" t="s">
        <v>178</v>
      </c>
      <c r="G427" s="98" t="s">
        <v>1017</v>
      </c>
      <c r="H427" s="99">
        <v>6116</v>
      </c>
      <c r="I427" s="97">
        <v>5</v>
      </c>
      <c r="J427" s="102">
        <f>อุดรธานี!F216</f>
        <v>706560.19</v>
      </c>
      <c r="K427" s="101">
        <f>อุดรธานี!AP216</f>
        <v>796670.14999999991</v>
      </c>
      <c r="L427" s="101">
        <f>อุดรธานี!AQ216</f>
        <v>167190.75</v>
      </c>
      <c r="M427" s="101">
        <f>อุดรธานี!AR216</f>
        <v>231590.35</v>
      </c>
      <c r="N427" s="98"/>
      <c r="O427" s="98"/>
      <c r="P427" s="98"/>
      <c r="Q427" s="90">
        <f t="shared" si="14"/>
        <v>-64399.600000000006</v>
      </c>
      <c r="R427" s="91">
        <f t="shared" si="15"/>
        <v>27.336617069980381</v>
      </c>
    </row>
    <row r="428" spans="1:18" x14ac:dyDescent="0.7">
      <c r="A428" s="97">
        <v>3</v>
      </c>
      <c r="B428" s="98" t="s">
        <v>62</v>
      </c>
      <c r="C428" s="98" t="s">
        <v>356</v>
      </c>
      <c r="D428" s="98" t="s">
        <v>357</v>
      </c>
      <c r="E428" s="98" t="s">
        <v>43</v>
      </c>
      <c r="F428" s="98" t="s">
        <v>178</v>
      </c>
      <c r="G428" s="98" t="s">
        <v>1018</v>
      </c>
      <c r="H428" s="99">
        <v>2482</v>
      </c>
      <c r="I428" s="97">
        <v>2</v>
      </c>
      <c r="J428" s="102">
        <f>อุดรธานี!F217</f>
        <v>594941.32999999996</v>
      </c>
      <c r="K428" s="101">
        <f>อุดรธานี!AP217</f>
        <v>629280.42000000004</v>
      </c>
      <c r="L428" s="101">
        <f>อุดรธานี!AQ217</f>
        <v>51468.75</v>
      </c>
      <c r="M428" s="101">
        <f>อุดรธานี!AR217</f>
        <v>63195.54</v>
      </c>
      <c r="N428" s="98"/>
      <c r="O428" s="98"/>
      <c r="P428" s="98"/>
      <c r="Q428" s="90">
        <f t="shared" si="14"/>
        <v>-11726.79</v>
      </c>
      <c r="R428" s="91">
        <f t="shared" si="15"/>
        <v>20.736804995970992</v>
      </c>
    </row>
    <row r="429" spans="1:18" x14ac:dyDescent="0.7">
      <c r="A429" s="97">
        <v>4</v>
      </c>
      <c r="B429" s="98" t="s">
        <v>62</v>
      </c>
      <c r="C429" s="98" t="s">
        <v>356</v>
      </c>
      <c r="D429" s="98" t="s">
        <v>357</v>
      </c>
      <c r="E429" s="98" t="s">
        <v>43</v>
      </c>
      <c r="F429" s="98" t="s">
        <v>178</v>
      </c>
      <c r="G429" s="98" t="s">
        <v>1019</v>
      </c>
      <c r="H429" s="99">
        <v>2658</v>
      </c>
      <c r="I429" s="97">
        <v>2</v>
      </c>
      <c r="J429" s="102">
        <f>อุดรธานี!F218</f>
        <v>433687.79</v>
      </c>
      <c r="K429" s="101">
        <f>อุดรธานี!AP218</f>
        <v>426311.38999999996</v>
      </c>
      <c r="L429" s="101">
        <f>อุดรธานี!AQ218</f>
        <v>154093</v>
      </c>
      <c r="M429" s="101">
        <f>อุดรธานี!AR218</f>
        <v>204905.29</v>
      </c>
      <c r="N429" s="98"/>
      <c r="O429" s="98"/>
      <c r="P429" s="98"/>
      <c r="Q429" s="90">
        <f t="shared" si="14"/>
        <v>-50812.290000000008</v>
      </c>
      <c r="R429" s="91">
        <f t="shared" si="15"/>
        <v>57.973288186606474</v>
      </c>
    </row>
    <row r="430" spans="1:18" x14ac:dyDescent="0.7">
      <c r="A430" s="97">
        <v>5</v>
      </c>
      <c r="B430" s="98" t="s">
        <v>62</v>
      </c>
      <c r="C430" s="98" t="s">
        <v>356</v>
      </c>
      <c r="D430" s="98" t="s">
        <v>357</v>
      </c>
      <c r="E430" s="98" t="s">
        <v>43</v>
      </c>
      <c r="F430" s="98" t="s">
        <v>178</v>
      </c>
      <c r="G430" s="98" t="s">
        <v>1020</v>
      </c>
      <c r="H430" s="99">
        <v>7912</v>
      </c>
      <c r="I430" s="97">
        <v>5</v>
      </c>
      <c r="J430" s="102">
        <f>อุดรธานี!F219</f>
        <v>628517.64</v>
      </c>
      <c r="K430" s="101">
        <f>อุดรธานี!AP219</f>
        <v>936130.77</v>
      </c>
      <c r="L430" s="101">
        <f>อุดรธานี!AQ219</f>
        <v>215948.15</v>
      </c>
      <c r="M430" s="101">
        <f>อุดรธานี!AR219</f>
        <v>590003.00000000012</v>
      </c>
      <c r="N430" s="98"/>
      <c r="O430" s="98"/>
      <c r="P430" s="98"/>
      <c r="Q430" s="90">
        <f t="shared" si="14"/>
        <v>-374054.85000000009</v>
      </c>
      <c r="R430" s="91">
        <f t="shared" si="15"/>
        <v>27.293749999999999</v>
      </c>
    </row>
    <row r="431" spans="1:18" s="109" customFormat="1" x14ac:dyDescent="0.7">
      <c r="A431" s="103">
        <v>21</v>
      </c>
      <c r="B431" s="104" t="s">
        <v>62</v>
      </c>
      <c r="C431" s="104"/>
      <c r="D431" s="104"/>
      <c r="E431" s="104" t="s">
        <v>75</v>
      </c>
      <c r="F431" s="104"/>
      <c r="G431" s="104" t="s">
        <v>359</v>
      </c>
      <c r="H431" s="110">
        <f>SUM(H426:H430)</f>
        <v>19168</v>
      </c>
      <c r="I431" s="103"/>
      <c r="J431" s="106">
        <f>SUM(J426:J430)</f>
        <v>2363706.9500000002</v>
      </c>
      <c r="K431" s="106">
        <f>SUM(K426:K430)</f>
        <v>2788392.7299999995</v>
      </c>
      <c r="L431" s="106">
        <f>SUM(L426:L430)</f>
        <v>588700.65</v>
      </c>
      <c r="M431" s="106">
        <f>SUM(M426:M430)</f>
        <v>1089694.1800000002</v>
      </c>
      <c r="N431" s="104">
        <v>4</v>
      </c>
      <c r="O431" s="104">
        <v>4</v>
      </c>
      <c r="P431" s="104">
        <f>N431-O431</f>
        <v>0</v>
      </c>
      <c r="Q431" s="107">
        <f t="shared" si="14"/>
        <v>-500993.53000000014</v>
      </c>
      <c r="R431" s="108">
        <f t="shared" si="15"/>
        <v>30.712679987479135</v>
      </c>
    </row>
    <row r="432" spans="1:18" s="109" customFormat="1" ht="24" customHeight="1" thickBot="1" x14ac:dyDescent="0.75">
      <c r="A432" s="118"/>
      <c r="B432" s="119" t="s">
        <v>62</v>
      </c>
      <c r="C432" s="119" t="s">
        <v>62</v>
      </c>
      <c r="D432" s="119" t="s">
        <v>62</v>
      </c>
      <c r="E432" s="119" t="s">
        <v>62</v>
      </c>
      <c r="F432" s="119"/>
      <c r="G432" s="119" t="s">
        <v>360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124641091.09999999</v>
      </c>
      <c r="K432" s="122">
        <f t="shared" si="16"/>
        <v>178344244.75999999</v>
      </c>
      <c r="L432" s="121">
        <f t="shared" si="16"/>
        <v>55525962.589999996</v>
      </c>
      <c r="M432" s="121">
        <f t="shared" si="16"/>
        <v>53176829.139999993</v>
      </c>
      <c r="N432" s="119">
        <f t="shared" si="16"/>
        <v>210</v>
      </c>
      <c r="O432" s="119">
        <f t="shared" si="16"/>
        <v>210</v>
      </c>
      <c r="P432" s="119">
        <f>N432-O432</f>
        <v>0</v>
      </c>
      <c r="Q432" s="107">
        <f t="shared" si="14"/>
        <v>2349133.450000003</v>
      </c>
      <c r="R432" s="108">
        <f t="shared" si="15"/>
        <v>54.641319625266924</v>
      </c>
    </row>
    <row r="433" spans="1:18" ht="24" customHeight="1" thickTop="1" thickBot="1" x14ac:dyDescent="0.75">
      <c r="A433" s="123"/>
      <c r="B433" s="124"/>
      <c r="C433" s="124"/>
      <c r="D433" s="124"/>
      <c r="E433" s="361" t="s">
        <v>361</v>
      </c>
      <c r="F433" s="362"/>
      <c r="G433" s="363"/>
      <c r="H433" s="125"/>
      <c r="I433" s="123"/>
      <c r="J433" s="126">
        <f>J432/O432</f>
        <v>593529.00523809518</v>
      </c>
      <c r="K433" s="127">
        <f>K432/O432</f>
        <v>849258.30838095234</v>
      </c>
      <c r="L433" s="126">
        <f>L432/O432</f>
        <v>264409.34566666663</v>
      </c>
      <c r="M433" s="126">
        <f>M432/O432</f>
        <v>253222.99590476186</v>
      </c>
      <c r="N433" s="173"/>
      <c r="O433" s="173"/>
      <c r="P433" s="173"/>
      <c r="Q433" s="90">
        <f t="shared" si="14"/>
        <v>11186.34976190477</v>
      </c>
    </row>
    <row r="434" spans="1:18" ht="25.2" thickTop="1" x14ac:dyDescent="0.7">
      <c r="A434" s="128">
        <v>1</v>
      </c>
      <c r="B434" s="129" t="s">
        <v>58</v>
      </c>
      <c r="C434" s="129" t="s">
        <v>362</v>
      </c>
      <c r="D434" s="129" t="s">
        <v>363</v>
      </c>
      <c r="E434" s="129" t="s">
        <v>364</v>
      </c>
      <c r="F434" s="129" t="s">
        <v>175</v>
      </c>
      <c r="G434" s="129" t="s">
        <v>365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x14ac:dyDescent="0.7">
      <c r="A435" s="97">
        <v>2</v>
      </c>
      <c r="B435" s="98" t="s">
        <v>58</v>
      </c>
      <c r="C435" s="98" t="s">
        <v>362</v>
      </c>
      <c r="D435" s="98" t="s">
        <v>363</v>
      </c>
      <c r="E435" s="98" t="s">
        <v>364</v>
      </c>
      <c r="F435" s="98" t="s">
        <v>178</v>
      </c>
      <c r="G435" s="98" t="s">
        <v>683</v>
      </c>
      <c r="H435" s="99">
        <v>6960</v>
      </c>
      <c r="I435" s="97">
        <v>5</v>
      </c>
      <c r="J435" s="100">
        <f>SUM('เลย '!F4)</f>
        <v>936733.14</v>
      </c>
      <c r="K435" s="101">
        <f>SUM('เลย '!AL4)</f>
        <v>1016471.36</v>
      </c>
      <c r="L435" s="102">
        <f>'เลย '!AM4</f>
        <v>427061.36</v>
      </c>
      <c r="M435" s="102">
        <f>'เลย '!AN4</f>
        <v>302763.61</v>
      </c>
      <c r="N435" s="98"/>
      <c r="O435" s="98"/>
      <c r="P435" s="98"/>
      <c r="Q435" s="90">
        <f t="shared" si="14"/>
        <v>124297.75</v>
      </c>
      <c r="R435" s="91">
        <f t="shared" si="15"/>
        <v>61.359390804597702</v>
      </c>
    </row>
    <row r="436" spans="1:18" x14ac:dyDescent="0.7">
      <c r="A436" s="97">
        <v>3</v>
      </c>
      <c r="B436" s="98" t="s">
        <v>58</v>
      </c>
      <c r="C436" s="98" t="s">
        <v>362</v>
      </c>
      <c r="D436" s="98" t="s">
        <v>363</v>
      </c>
      <c r="E436" s="98" t="s">
        <v>364</v>
      </c>
      <c r="F436" s="98" t="s">
        <v>178</v>
      </c>
      <c r="G436" s="98" t="s">
        <v>684</v>
      </c>
      <c r="H436" s="99">
        <v>2157</v>
      </c>
      <c r="I436" s="97">
        <v>2</v>
      </c>
      <c r="J436" s="100">
        <f>SUM('เลย '!F5)</f>
        <v>97113.279999999999</v>
      </c>
      <c r="K436" s="101">
        <f>SUM('เลย '!AL5)</f>
        <v>228520.77000000002</v>
      </c>
      <c r="L436" s="102">
        <f>'เลย '!AM5</f>
        <v>158999.95000000001</v>
      </c>
      <c r="M436" s="102">
        <f>'เลย '!AN5</f>
        <v>187301.65</v>
      </c>
      <c r="N436" s="98"/>
      <c r="O436" s="98"/>
      <c r="P436" s="98"/>
      <c r="Q436" s="90">
        <f t="shared" si="14"/>
        <v>-28301.699999999983</v>
      </c>
      <c r="R436" s="91">
        <f t="shared" si="15"/>
        <v>73.713467779323139</v>
      </c>
    </row>
    <row r="437" spans="1:18" x14ac:dyDescent="0.7">
      <c r="A437" s="97">
        <v>4</v>
      </c>
      <c r="B437" s="98" t="s">
        <v>58</v>
      </c>
      <c r="C437" s="98" t="s">
        <v>362</v>
      </c>
      <c r="D437" s="98" t="s">
        <v>363</v>
      </c>
      <c r="E437" s="98" t="s">
        <v>364</v>
      </c>
      <c r="F437" s="98" t="s">
        <v>178</v>
      </c>
      <c r="G437" s="98" t="s">
        <v>685</v>
      </c>
      <c r="H437" s="99">
        <v>6575</v>
      </c>
      <c r="I437" s="97">
        <v>5</v>
      </c>
      <c r="J437" s="100">
        <f>SUM('เลย '!F6)</f>
        <v>810371.35</v>
      </c>
      <c r="K437" s="101">
        <f>SUM('เลย '!AL6)</f>
        <v>882313.30999999994</v>
      </c>
      <c r="L437" s="102">
        <f>'เลย '!AM6</f>
        <v>360057.68</v>
      </c>
      <c r="M437" s="102">
        <f>'เลย '!AN6</f>
        <v>264223.52</v>
      </c>
      <c r="N437" s="98"/>
      <c r="O437" s="98"/>
      <c r="P437" s="98"/>
      <c r="Q437" s="90">
        <f t="shared" si="14"/>
        <v>95834.159999999974</v>
      </c>
      <c r="R437" s="91">
        <f t="shared" si="15"/>
        <v>54.761624334600761</v>
      </c>
    </row>
    <row r="438" spans="1:18" x14ac:dyDescent="0.7">
      <c r="A438" s="97">
        <v>5</v>
      </c>
      <c r="B438" s="98" t="s">
        <v>58</v>
      </c>
      <c r="C438" s="98" t="s">
        <v>362</v>
      </c>
      <c r="D438" s="98" t="s">
        <v>363</v>
      </c>
      <c r="E438" s="98" t="s">
        <v>364</v>
      </c>
      <c r="F438" s="98" t="s">
        <v>178</v>
      </c>
      <c r="G438" s="98" t="s">
        <v>686</v>
      </c>
      <c r="H438" s="99">
        <v>3382</v>
      </c>
      <c r="I438" s="97">
        <v>3</v>
      </c>
      <c r="J438" s="100">
        <f>SUM('เลย '!F7)</f>
        <v>553284.43000000005</v>
      </c>
      <c r="K438" s="101">
        <f>SUM('เลย '!AL7)</f>
        <v>687876.12000000011</v>
      </c>
      <c r="L438" s="102">
        <f>'เลย '!AM7</f>
        <v>40385.14</v>
      </c>
      <c r="M438" s="102">
        <f>'เลย '!AN7</f>
        <v>41765.78</v>
      </c>
      <c r="N438" s="98"/>
      <c r="O438" s="98"/>
      <c r="P438" s="98"/>
      <c r="Q438" s="90">
        <f t="shared" si="14"/>
        <v>-1380.6399999999994</v>
      </c>
      <c r="R438" s="91">
        <f t="shared" si="15"/>
        <v>11.941200473092845</v>
      </c>
    </row>
    <row r="439" spans="1:18" x14ac:dyDescent="0.7">
      <c r="A439" s="97">
        <v>6</v>
      </c>
      <c r="B439" s="98" t="s">
        <v>58</v>
      </c>
      <c r="C439" s="98" t="s">
        <v>362</v>
      </c>
      <c r="D439" s="98" t="s">
        <v>363</v>
      </c>
      <c r="E439" s="98" t="s">
        <v>364</v>
      </c>
      <c r="F439" s="98" t="s">
        <v>178</v>
      </c>
      <c r="G439" s="98" t="s">
        <v>687</v>
      </c>
      <c r="H439" s="99">
        <v>3200</v>
      </c>
      <c r="I439" s="97">
        <v>3</v>
      </c>
      <c r="J439" s="100">
        <f>SUM('เลย '!F8)</f>
        <v>152573.64000000001</v>
      </c>
      <c r="K439" s="101">
        <f>SUM('เลย '!AL8)</f>
        <v>207001.54</v>
      </c>
      <c r="L439" s="102">
        <f>'เลย '!AM8</f>
        <v>147724.91</v>
      </c>
      <c r="M439" s="102">
        <f>'เลย '!AN8</f>
        <v>146373.37</v>
      </c>
      <c r="N439" s="98"/>
      <c r="O439" s="98"/>
      <c r="P439" s="98"/>
      <c r="Q439" s="90">
        <f t="shared" si="14"/>
        <v>1351.5400000000081</v>
      </c>
      <c r="R439" s="91">
        <f t="shared" si="15"/>
        <v>46.164034375</v>
      </c>
    </row>
    <row r="440" spans="1:18" x14ac:dyDescent="0.7">
      <c r="A440" s="97">
        <v>7</v>
      </c>
      <c r="B440" s="98" t="s">
        <v>58</v>
      </c>
      <c r="C440" s="98" t="s">
        <v>362</v>
      </c>
      <c r="D440" s="98" t="s">
        <v>363</v>
      </c>
      <c r="E440" s="98" t="s">
        <v>364</v>
      </c>
      <c r="F440" s="98" t="s">
        <v>178</v>
      </c>
      <c r="G440" s="98" t="s">
        <v>688</v>
      </c>
      <c r="H440" s="99">
        <v>3215</v>
      </c>
      <c r="I440" s="97">
        <v>3</v>
      </c>
      <c r="J440" s="100">
        <f>SUM('เลย '!F9)</f>
        <v>654450.29</v>
      </c>
      <c r="K440" s="101">
        <f>SUM('เลย '!AL9)</f>
        <v>743576.77</v>
      </c>
      <c r="L440" s="102">
        <f>'เลย '!AM9</f>
        <v>169747.49</v>
      </c>
      <c r="M440" s="102">
        <f>'เลย '!AN9</f>
        <v>152167.75999999998</v>
      </c>
      <c r="N440" s="98"/>
      <c r="O440" s="98"/>
      <c r="P440" s="98"/>
      <c r="Q440" s="90">
        <f t="shared" si="14"/>
        <v>17579.73000000001</v>
      </c>
      <c r="R440" s="91">
        <f t="shared" si="15"/>
        <v>52.798597200622083</v>
      </c>
    </row>
    <row r="441" spans="1:18" x14ac:dyDescent="0.7">
      <c r="A441" s="97">
        <v>8</v>
      </c>
      <c r="B441" s="98" t="s">
        <v>58</v>
      </c>
      <c r="C441" s="98" t="s">
        <v>362</v>
      </c>
      <c r="D441" s="98" t="s">
        <v>363</v>
      </c>
      <c r="E441" s="98" t="s">
        <v>364</v>
      </c>
      <c r="F441" s="98" t="s">
        <v>178</v>
      </c>
      <c r="G441" s="98" t="s">
        <v>689</v>
      </c>
      <c r="H441" s="99">
        <v>1812</v>
      </c>
      <c r="I441" s="97">
        <v>2</v>
      </c>
      <c r="J441" s="100">
        <f>SUM('เลย '!F10)</f>
        <v>377700.58</v>
      </c>
      <c r="K441" s="101">
        <f>SUM('เลย '!AL10)</f>
        <v>496050.26</v>
      </c>
      <c r="L441" s="102">
        <f>'เลย '!AM10</f>
        <v>217861</v>
      </c>
      <c r="M441" s="102">
        <f>'เลย '!AN10</f>
        <v>227904.87</v>
      </c>
      <c r="N441" s="98"/>
      <c r="O441" s="98"/>
      <c r="P441" s="98"/>
      <c r="Q441" s="90">
        <f t="shared" si="14"/>
        <v>-10043.869999999995</v>
      </c>
      <c r="R441" s="91">
        <f t="shared" si="15"/>
        <v>120.23233995584989</v>
      </c>
    </row>
    <row r="442" spans="1:18" x14ac:dyDescent="0.7">
      <c r="A442" s="97">
        <v>9</v>
      </c>
      <c r="B442" s="98" t="s">
        <v>58</v>
      </c>
      <c r="C442" s="98" t="s">
        <v>362</v>
      </c>
      <c r="D442" s="98" t="s">
        <v>363</v>
      </c>
      <c r="E442" s="98" t="s">
        <v>364</v>
      </c>
      <c r="F442" s="98" t="s">
        <v>178</v>
      </c>
      <c r="G442" s="98" t="s">
        <v>690</v>
      </c>
      <c r="H442" s="99">
        <v>6309</v>
      </c>
      <c r="I442" s="97">
        <v>5</v>
      </c>
      <c r="J442" s="100">
        <f>SUM('เลย '!F11)</f>
        <v>1094859.76</v>
      </c>
      <c r="K442" s="101">
        <f>SUM('เลย '!AL11)</f>
        <v>1157638.51</v>
      </c>
      <c r="L442" s="102">
        <f>'เลย '!AM11</f>
        <v>428836.25</v>
      </c>
      <c r="M442" s="102">
        <f>'เลย '!AN11</f>
        <v>372822.44</v>
      </c>
      <c r="N442" s="98"/>
      <c r="O442" s="98"/>
      <c r="P442" s="98"/>
      <c r="Q442" s="90">
        <f t="shared" si="14"/>
        <v>56013.81</v>
      </c>
      <c r="R442" s="91">
        <f t="shared" si="15"/>
        <v>67.972142970359798</v>
      </c>
    </row>
    <row r="443" spans="1:18" x14ac:dyDescent="0.7">
      <c r="A443" s="97">
        <v>10</v>
      </c>
      <c r="B443" s="98" t="s">
        <v>58</v>
      </c>
      <c r="C443" s="98" t="s">
        <v>362</v>
      </c>
      <c r="D443" s="98" t="s">
        <v>363</v>
      </c>
      <c r="E443" s="98" t="s">
        <v>364</v>
      </c>
      <c r="F443" s="98" t="s">
        <v>178</v>
      </c>
      <c r="G443" s="98" t="s">
        <v>691</v>
      </c>
      <c r="H443" s="99">
        <v>2431</v>
      </c>
      <c r="I443" s="97">
        <v>2</v>
      </c>
      <c r="J443" s="100">
        <f>SUM('เลย '!F12)</f>
        <v>589493.44999999995</v>
      </c>
      <c r="K443" s="101">
        <f>SUM('เลย '!AL12)</f>
        <v>664748.17999999993</v>
      </c>
      <c r="L443" s="102">
        <f>'เลย '!AM12</f>
        <v>245526.07</v>
      </c>
      <c r="M443" s="102">
        <f>'เลย '!AN12</f>
        <v>278214.37</v>
      </c>
      <c r="N443" s="98"/>
      <c r="O443" s="98"/>
      <c r="P443" s="98"/>
      <c r="Q443" s="90">
        <f t="shared" si="14"/>
        <v>-32688.299999999988</v>
      </c>
      <c r="R443" s="91">
        <f t="shared" si="15"/>
        <v>100.99797202797203</v>
      </c>
    </row>
    <row r="444" spans="1:18" x14ac:dyDescent="0.7">
      <c r="A444" s="97">
        <v>11</v>
      </c>
      <c r="B444" s="98" t="s">
        <v>58</v>
      </c>
      <c r="C444" s="98" t="s">
        <v>362</v>
      </c>
      <c r="D444" s="98" t="s">
        <v>363</v>
      </c>
      <c r="E444" s="98" t="s">
        <v>364</v>
      </c>
      <c r="F444" s="98" t="s">
        <v>178</v>
      </c>
      <c r="G444" s="98" t="s">
        <v>692</v>
      </c>
      <c r="H444" s="99">
        <v>5164</v>
      </c>
      <c r="I444" s="97">
        <v>4</v>
      </c>
      <c r="J444" s="100">
        <f>SUM('เลย '!F13)</f>
        <v>854505.04</v>
      </c>
      <c r="K444" s="101">
        <f>SUM('เลย '!AL13)</f>
        <v>1013663.8</v>
      </c>
      <c r="L444" s="102">
        <f>'เลย '!AM13</f>
        <v>266663.93</v>
      </c>
      <c r="M444" s="102">
        <f>'เลย '!AN13</f>
        <v>256793.94</v>
      </c>
      <c r="N444" s="98"/>
      <c r="O444" s="98"/>
      <c r="P444" s="98"/>
      <c r="Q444" s="90">
        <f t="shared" si="14"/>
        <v>9869.9899999999907</v>
      </c>
      <c r="R444" s="91">
        <f t="shared" si="15"/>
        <v>51.639025948876835</v>
      </c>
    </row>
    <row r="445" spans="1:18" x14ac:dyDescent="0.7">
      <c r="A445" s="97">
        <v>12</v>
      </c>
      <c r="B445" s="98" t="s">
        <v>58</v>
      </c>
      <c r="C445" s="98" t="s">
        <v>362</v>
      </c>
      <c r="D445" s="98" t="s">
        <v>363</v>
      </c>
      <c r="E445" s="98" t="s">
        <v>364</v>
      </c>
      <c r="F445" s="98" t="s">
        <v>178</v>
      </c>
      <c r="G445" s="98" t="s">
        <v>693</v>
      </c>
      <c r="H445" s="99">
        <v>3157</v>
      </c>
      <c r="I445" s="97">
        <v>3</v>
      </c>
      <c r="J445" s="100">
        <f>SUM('เลย '!F14)</f>
        <v>162693.81</v>
      </c>
      <c r="K445" s="101">
        <f>SUM('เลย '!AL14)</f>
        <v>177691.11</v>
      </c>
      <c r="L445" s="102">
        <f>'เลย '!AM14</f>
        <v>211445.8</v>
      </c>
      <c r="M445" s="102">
        <f>'เลย '!AN14</f>
        <v>243317.16999999998</v>
      </c>
      <c r="N445" s="98"/>
      <c r="O445" s="98"/>
      <c r="P445" s="98"/>
      <c r="Q445" s="90">
        <f t="shared" si="14"/>
        <v>-31871.369999999995</v>
      </c>
      <c r="R445" s="91">
        <f t="shared" si="15"/>
        <v>66.976813430471964</v>
      </c>
    </row>
    <row r="446" spans="1:18" x14ac:dyDescent="0.7">
      <c r="A446" s="97">
        <v>13</v>
      </c>
      <c r="B446" s="98" t="s">
        <v>58</v>
      </c>
      <c r="C446" s="98" t="s">
        <v>362</v>
      </c>
      <c r="D446" s="98" t="s">
        <v>363</v>
      </c>
      <c r="E446" s="98" t="s">
        <v>364</v>
      </c>
      <c r="F446" s="98" t="s">
        <v>178</v>
      </c>
      <c r="G446" s="98" t="s">
        <v>694</v>
      </c>
      <c r="H446" s="99">
        <v>5175</v>
      </c>
      <c r="I446" s="97">
        <v>4</v>
      </c>
      <c r="J446" s="100">
        <f>SUM('เลย '!F15)</f>
        <v>1082683.42</v>
      </c>
      <c r="K446" s="101">
        <f>SUM('เลย '!AL15)</f>
        <v>1193199.06</v>
      </c>
      <c r="L446" s="102">
        <f>'เลย '!AM15</f>
        <v>381953.75</v>
      </c>
      <c r="M446" s="102">
        <f>'เลย '!AN15</f>
        <v>347030.83</v>
      </c>
      <c r="N446" s="98"/>
      <c r="O446" s="98"/>
      <c r="P446" s="98"/>
      <c r="Q446" s="90">
        <f t="shared" si="14"/>
        <v>34922.919999999984</v>
      </c>
      <c r="R446" s="91">
        <f t="shared" si="15"/>
        <v>73.80748792270532</v>
      </c>
    </row>
    <row r="447" spans="1:18" x14ac:dyDescent="0.7">
      <c r="A447" s="97">
        <v>14</v>
      </c>
      <c r="B447" s="98" t="s">
        <v>58</v>
      </c>
      <c r="C447" s="98" t="s">
        <v>362</v>
      </c>
      <c r="D447" s="98" t="s">
        <v>363</v>
      </c>
      <c r="E447" s="98" t="s">
        <v>364</v>
      </c>
      <c r="F447" s="98" t="s">
        <v>178</v>
      </c>
      <c r="G447" s="98" t="s">
        <v>695</v>
      </c>
      <c r="H447" s="99">
        <v>3202</v>
      </c>
      <c r="I447" s="97">
        <v>3</v>
      </c>
      <c r="J447" s="100">
        <f>SUM('เลย '!F16)</f>
        <v>300361.28999999998</v>
      </c>
      <c r="K447" s="101">
        <f>SUM('เลย '!AL16)</f>
        <v>379299.26</v>
      </c>
      <c r="L447" s="102">
        <f>'เลย '!AM16</f>
        <v>241641.25</v>
      </c>
      <c r="M447" s="102">
        <f>'เลย '!AN16</f>
        <v>316474.51</v>
      </c>
      <c r="N447" s="98"/>
      <c r="O447" s="98"/>
      <c r="P447" s="98"/>
      <c r="Q447" s="90">
        <f t="shared" si="14"/>
        <v>-74833.260000000009</v>
      </c>
      <c r="R447" s="91">
        <f t="shared" si="15"/>
        <v>75.465724547158032</v>
      </c>
    </row>
    <row r="448" spans="1:18" x14ac:dyDescent="0.7">
      <c r="A448" s="97">
        <v>15</v>
      </c>
      <c r="B448" s="98" t="s">
        <v>58</v>
      </c>
      <c r="C448" s="98" t="s">
        <v>362</v>
      </c>
      <c r="D448" s="98" t="s">
        <v>363</v>
      </c>
      <c r="E448" s="98" t="s">
        <v>364</v>
      </c>
      <c r="F448" s="98" t="s">
        <v>178</v>
      </c>
      <c r="G448" s="98" t="s">
        <v>696</v>
      </c>
      <c r="H448" s="99">
        <v>4707</v>
      </c>
      <c r="I448" s="97">
        <v>4</v>
      </c>
      <c r="J448" s="100">
        <f>SUM('เลย '!F17)</f>
        <v>810797.15</v>
      </c>
      <c r="K448" s="101">
        <f>SUM('เลย '!AL17)</f>
        <v>1058616.67</v>
      </c>
      <c r="L448" s="102">
        <f>'เลย '!AM17</f>
        <v>335552.11</v>
      </c>
      <c r="M448" s="102">
        <f>'เลย '!AN17</f>
        <v>333821.35000000003</v>
      </c>
      <c r="N448" s="98"/>
      <c r="O448" s="98"/>
      <c r="P448" s="98"/>
      <c r="Q448" s="90">
        <f t="shared" si="14"/>
        <v>1730.7599999999511</v>
      </c>
      <c r="R448" s="91">
        <f t="shared" si="15"/>
        <v>71.287892500531115</v>
      </c>
    </row>
    <row r="449" spans="1:18" x14ac:dyDescent="0.7">
      <c r="A449" s="97">
        <v>16</v>
      </c>
      <c r="B449" s="98" t="s">
        <v>58</v>
      </c>
      <c r="C449" s="98" t="s">
        <v>362</v>
      </c>
      <c r="D449" s="98" t="s">
        <v>363</v>
      </c>
      <c r="E449" s="98" t="s">
        <v>364</v>
      </c>
      <c r="F449" s="98" t="s">
        <v>178</v>
      </c>
      <c r="G449" s="98" t="s">
        <v>697</v>
      </c>
      <c r="H449" s="99">
        <v>4252</v>
      </c>
      <c r="I449" s="97">
        <v>3</v>
      </c>
      <c r="J449" s="100">
        <f>SUM('เลย '!F18)</f>
        <v>430396.79</v>
      </c>
      <c r="K449" s="101">
        <f>SUM('เลย '!AL18)</f>
        <v>532193</v>
      </c>
      <c r="L449" s="102">
        <f>'เลย '!AM18</f>
        <v>346088.81</v>
      </c>
      <c r="M449" s="102">
        <f>'เลย '!AN18</f>
        <v>337894.05000000005</v>
      </c>
      <c r="N449" s="98"/>
      <c r="O449" s="98"/>
      <c r="P449" s="98"/>
      <c r="Q449" s="90">
        <f t="shared" si="14"/>
        <v>8194.7599999999511</v>
      </c>
      <c r="R449" s="91">
        <f t="shared" si="15"/>
        <v>81.394357949200369</v>
      </c>
    </row>
    <row r="450" spans="1:18" x14ac:dyDescent="0.7">
      <c r="A450" s="97">
        <v>17</v>
      </c>
      <c r="B450" s="98" t="s">
        <v>58</v>
      </c>
      <c r="C450" s="98" t="s">
        <v>362</v>
      </c>
      <c r="D450" s="98" t="s">
        <v>363</v>
      </c>
      <c r="E450" s="98" t="s">
        <v>364</v>
      </c>
      <c r="F450" s="98" t="s">
        <v>178</v>
      </c>
      <c r="G450" s="98" t="s">
        <v>698</v>
      </c>
      <c r="H450" s="99">
        <v>5508</v>
      </c>
      <c r="I450" s="97">
        <v>4</v>
      </c>
      <c r="J450" s="100">
        <f>SUM('เลย '!F19)</f>
        <v>330849.82</v>
      </c>
      <c r="K450" s="101">
        <f>SUM('เลย '!AL19)</f>
        <v>309059.08</v>
      </c>
      <c r="L450" s="102">
        <f>'เลย '!AM19</f>
        <v>183185.41999999998</v>
      </c>
      <c r="M450" s="102">
        <f>'เลย '!AN19</f>
        <v>219618.45</v>
      </c>
      <c r="N450" s="98"/>
      <c r="O450" s="98"/>
      <c r="P450" s="98"/>
      <c r="Q450" s="90">
        <f t="shared" si="14"/>
        <v>-36433.030000000028</v>
      </c>
      <c r="R450" s="91">
        <f t="shared" si="15"/>
        <v>33.258064633260709</v>
      </c>
    </row>
    <row r="451" spans="1:18" x14ac:dyDescent="0.7">
      <c r="A451" s="97">
        <v>18</v>
      </c>
      <c r="B451" s="98" t="s">
        <v>58</v>
      </c>
      <c r="C451" s="98" t="s">
        <v>362</v>
      </c>
      <c r="D451" s="98" t="s">
        <v>363</v>
      </c>
      <c r="E451" s="98" t="s">
        <v>364</v>
      </c>
      <c r="F451" s="98" t="s">
        <v>178</v>
      </c>
      <c r="G451" s="98" t="s">
        <v>699</v>
      </c>
      <c r="H451" s="99">
        <v>2190</v>
      </c>
      <c r="I451" s="97">
        <v>2</v>
      </c>
      <c r="J451" s="100">
        <f>SUM('เลย '!F20)</f>
        <v>342493.74</v>
      </c>
      <c r="K451" s="101">
        <f>SUM('เลย '!AL20)</f>
        <v>428022.33999999997</v>
      </c>
      <c r="L451" s="102">
        <f>'เลย '!AM20</f>
        <v>188263.27</v>
      </c>
      <c r="M451" s="102">
        <f>'เลย '!AN20</f>
        <v>215544.41</v>
      </c>
      <c r="N451" s="98"/>
      <c r="O451" s="98"/>
      <c r="P451" s="98"/>
      <c r="Q451" s="90">
        <f t="shared" si="14"/>
        <v>-27281.140000000014</v>
      </c>
      <c r="R451" s="91">
        <f t="shared" si="15"/>
        <v>85.964963470319631</v>
      </c>
    </row>
    <row r="452" spans="1:18" x14ac:dyDescent="0.7">
      <c r="A452" s="97">
        <v>19</v>
      </c>
      <c r="B452" s="98" t="s">
        <v>58</v>
      </c>
      <c r="C452" s="98" t="s">
        <v>362</v>
      </c>
      <c r="D452" s="98" t="s">
        <v>363</v>
      </c>
      <c r="E452" s="98" t="s">
        <v>364</v>
      </c>
      <c r="F452" s="98" t="s">
        <v>178</v>
      </c>
      <c r="G452" s="98" t="s">
        <v>700</v>
      </c>
      <c r="H452" s="99">
        <v>2432</v>
      </c>
      <c r="I452" s="97">
        <v>2</v>
      </c>
      <c r="J452" s="100">
        <f>SUM('เลย '!F21)</f>
        <v>499149.91</v>
      </c>
      <c r="K452" s="101">
        <f>SUM('เลย '!AL21)</f>
        <v>551054.05999999994</v>
      </c>
      <c r="L452" s="102">
        <f>'เลย '!AM21</f>
        <v>112259.22</v>
      </c>
      <c r="M452" s="102">
        <f>'เลย '!AN21</f>
        <v>130519.48</v>
      </c>
      <c r="N452" s="98"/>
      <c r="O452" s="98"/>
      <c r="P452" s="98"/>
      <c r="Q452" s="90">
        <f t="shared" si="14"/>
        <v>-18260.259999999995</v>
      </c>
      <c r="R452" s="91">
        <f t="shared" si="15"/>
        <v>46.159218750000001</v>
      </c>
    </row>
    <row r="453" spans="1:18" x14ac:dyDescent="0.7">
      <c r="A453" s="97">
        <v>20</v>
      </c>
      <c r="B453" s="98" t="s">
        <v>58</v>
      </c>
      <c r="C453" s="98" t="s">
        <v>362</v>
      </c>
      <c r="D453" s="98" t="s">
        <v>363</v>
      </c>
      <c r="E453" s="98" t="s">
        <v>364</v>
      </c>
      <c r="F453" s="98" t="s">
        <v>178</v>
      </c>
      <c r="G453" s="98" t="s">
        <v>701</v>
      </c>
      <c r="H453" s="99">
        <v>2840</v>
      </c>
      <c r="I453" s="97">
        <v>2</v>
      </c>
      <c r="J453" s="100">
        <f>SUM('เลย '!F22)</f>
        <v>309666.67</v>
      </c>
      <c r="K453" s="101">
        <f>SUM('เลย '!AL22)</f>
        <v>443311.11999999994</v>
      </c>
      <c r="L453" s="102">
        <f>'เลย '!AM22</f>
        <v>155294.78</v>
      </c>
      <c r="M453" s="102">
        <f>'เลย '!AN22</f>
        <v>161128.35999999999</v>
      </c>
      <c r="N453" s="98"/>
      <c r="O453" s="98"/>
      <c r="P453" s="98"/>
      <c r="Q453" s="90">
        <f t="shared" si="14"/>
        <v>-5833.5799999999872</v>
      </c>
      <c r="R453" s="91">
        <f t="shared" si="15"/>
        <v>54.681260563380285</v>
      </c>
    </row>
    <row r="454" spans="1:18" s="109" customFormat="1" x14ac:dyDescent="0.7">
      <c r="A454" s="103">
        <v>1</v>
      </c>
      <c r="B454" s="104" t="s">
        <v>58</v>
      </c>
      <c r="C454" s="104"/>
      <c r="D454" s="104"/>
      <c r="E454" s="104" t="s">
        <v>75</v>
      </c>
      <c r="F454" s="104"/>
      <c r="G454" s="104" t="s">
        <v>366</v>
      </c>
      <c r="H454" s="110">
        <f>SUM(H434:H453)</f>
        <v>74668</v>
      </c>
      <c r="I454" s="103"/>
      <c r="J454" s="106">
        <f>SUM(J434:J453)</f>
        <v>10390177.560000001</v>
      </c>
      <c r="K454" s="106">
        <f>SUM(K434:K453)</f>
        <v>12170306.319999998</v>
      </c>
      <c r="L454" s="106">
        <f>SUM(L434:L453)</f>
        <v>4618548.1899999995</v>
      </c>
      <c r="M454" s="106">
        <f>SUM(M434:M453)</f>
        <v>4535679.9200000018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82868.26999999769</v>
      </c>
      <c r="R454" s="108">
        <f>L454/H454</f>
        <v>61.854451572293343</v>
      </c>
    </row>
    <row r="455" spans="1:18" x14ac:dyDescent="0.7">
      <c r="A455" s="97">
        <v>1</v>
      </c>
      <c r="B455" s="98" t="s">
        <v>58</v>
      </c>
      <c r="C455" s="98" t="s">
        <v>367</v>
      </c>
      <c r="D455" s="98" t="s">
        <v>79</v>
      </c>
      <c r="E455" s="98" t="s">
        <v>368</v>
      </c>
      <c r="F455" s="98" t="s">
        <v>208</v>
      </c>
      <c r="G455" s="98" t="s">
        <v>369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x14ac:dyDescent="0.7">
      <c r="A456" s="97">
        <v>2</v>
      </c>
      <c r="B456" s="98" t="s">
        <v>58</v>
      </c>
      <c r="C456" s="98" t="s">
        <v>367</v>
      </c>
      <c r="D456" s="98" t="s">
        <v>79</v>
      </c>
      <c r="E456" s="98" t="s">
        <v>368</v>
      </c>
      <c r="F456" s="98" t="s">
        <v>178</v>
      </c>
      <c r="G456" s="98" t="s">
        <v>702</v>
      </c>
      <c r="H456" s="99">
        <v>1745</v>
      </c>
      <c r="I456" s="97">
        <v>2</v>
      </c>
      <c r="J456" s="100">
        <f>'เลย '!F23</f>
        <v>504041.93</v>
      </c>
      <c r="K456" s="101">
        <f>SUM('เลย '!AL23)</f>
        <v>558163.32999999996</v>
      </c>
      <c r="L456" s="102">
        <f>'เลย '!AM23</f>
        <v>214677.8</v>
      </c>
      <c r="M456" s="102">
        <f>'เลย '!AN23</f>
        <v>124349.11</v>
      </c>
      <c r="N456" s="98"/>
      <c r="O456" s="98"/>
      <c r="P456" s="98"/>
      <c r="Q456" s="90">
        <f t="shared" si="17"/>
        <v>90328.689999999988</v>
      </c>
      <c r="R456" s="91">
        <f t="shared" ref="R456:R517" si="18">L456/H456</f>
        <v>123.02452722063036</v>
      </c>
    </row>
    <row r="457" spans="1:18" x14ac:dyDescent="0.7">
      <c r="A457" s="97">
        <v>3</v>
      </c>
      <c r="B457" s="98" t="s">
        <v>58</v>
      </c>
      <c r="C457" s="98" t="s">
        <v>367</v>
      </c>
      <c r="D457" s="98" t="s">
        <v>79</v>
      </c>
      <c r="E457" s="98" t="s">
        <v>368</v>
      </c>
      <c r="F457" s="98" t="s">
        <v>178</v>
      </c>
      <c r="G457" s="98" t="s">
        <v>703</v>
      </c>
      <c r="H457" s="99">
        <v>4989</v>
      </c>
      <c r="I457" s="97">
        <v>4</v>
      </c>
      <c r="J457" s="100">
        <f>'เลย '!F24</f>
        <v>745330.53</v>
      </c>
      <c r="K457" s="101">
        <f>SUM('เลย '!AL24)</f>
        <v>759050.95</v>
      </c>
      <c r="L457" s="102">
        <f>'เลย '!AM24</f>
        <v>163728.5</v>
      </c>
      <c r="M457" s="102">
        <f>'เลย '!AN24</f>
        <v>590058.37000000011</v>
      </c>
      <c r="N457" s="98"/>
      <c r="O457" s="98"/>
      <c r="P457" s="98"/>
      <c r="Q457" s="90">
        <f t="shared" si="17"/>
        <v>-426329.87000000011</v>
      </c>
      <c r="R457" s="91">
        <f t="shared" si="18"/>
        <v>32.817899378632994</v>
      </c>
    </row>
    <row r="458" spans="1:18" x14ac:dyDescent="0.7">
      <c r="A458" s="97">
        <v>4</v>
      </c>
      <c r="B458" s="98" t="s">
        <v>58</v>
      </c>
      <c r="C458" s="98" t="s">
        <v>367</v>
      </c>
      <c r="D458" s="98" t="s">
        <v>79</v>
      </c>
      <c r="E458" s="98" t="s">
        <v>368</v>
      </c>
      <c r="F458" s="98" t="s">
        <v>178</v>
      </c>
      <c r="G458" s="98" t="s">
        <v>704</v>
      </c>
      <c r="H458" s="99">
        <v>1240</v>
      </c>
      <c r="I458" s="97">
        <v>1</v>
      </c>
      <c r="J458" s="100">
        <f>'เลย '!F25</f>
        <v>223883.04</v>
      </c>
      <c r="K458" s="101">
        <f>SUM('เลย '!AL25)</f>
        <v>253886.58</v>
      </c>
      <c r="L458" s="102">
        <f>'เลย '!AM25</f>
        <v>115574.5</v>
      </c>
      <c r="M458" s="102">
        <f>'เลย '!AN25</f>
        <v>181085.18</v>
      </c>
      <c r="N458" s="98"/>
      <c r="O458" s="98"/>
      <c r="P458" s="98"/>
      <c r="Q458" s="90">
        <f t="shared" si="17"/>
        <v>-65510.679999999993</v>
      </c>
      <c r="R458" s="91">
        <f t="shared" si="18"/>
        <v>93.205241935483869</v>
      </c>
    </row>
    <row r="459" spans="1:18" x14ac:dyDescent="0.7">
      <c r="A459" s="97">
        <v>5</v>
      </c>
      <c r="B459" s="98" t="s">
        <v>58</v>
      </c>
      <c r="C459" s="98" t="s">
        <v>367</v>
      </c>
      <c r="D459" s="98" t="s">
        <v>79</v>
      </c>
      <c r="E459" s="98" t="s">
        <v>368</v>
      </c>
      <c r="F459" s="98" t="s">
        <v>178</v>
      </c>
      <c r="G459" s="98" t="s">
        <v>705</v>
      </c>
      <c r="H459" s="99">
        <v>3087</v>
      </c>
      <c r="I459" s="97">
        <v>3</v>
      </c>
      <c r="J459" s="100">
        <f>'เลย '!F26</f>
        <v>214302.58</v>
      </c>
      <c r="K459" s="101">
        <f>SUM('เลย '!AL26)</f>
        <v>233773.94999999998</v>
      </c>
      <c r="L459" s="102">
        <f>'เลย '!AM26</f>
        <v>129589.35</v>
      </c>
      <c r="M459" s="102">
        <f>'เลย '!AN26</f>
        <v>112876.91</v>
      </c>
      <c r="N459" s="98"/>
      <c r="O459" s="98"/>
      <c r="P459" s="98"/>
      <c r="Q459" s="90">
        <f t="shared" si="17"/>
        <v>16712.440000000002</v>
      </c>
      <c r="R459" s="91">
        <f t="shared" si="18"/>
        <v>41.979057337220603</v>
      </c>
    </row>
    <row r="460" spans="1:18" x14ac:dyDescent="0.7">
      <c r="A460" s="97">
        <v>6</v>
      </c>
      <c r="B460" s="98" t="s">
        <v>58</v>
      </c>
      <c r="C460" s="98" t="s">
        <v>367</v>
      </c>
      <c r="D460" s="98" t="s">
        <v>79</v>
      </c>
      <c r="E460" s="98" t="s">
        <v>368</v>
      </c>
      <c r="F460" s="98" t="s">
        <v>178</v>
      </c>
      <c r="G460" s="98" t="s">
        <v>706</v>
      </c>
      <c r="H460" s="99">
        <v>2421</v>
      </c>
      <c r="I460" s="97">
        <v>2</v>
      </c>
      <c r="J460" s="100">
        <f>'เลย '!F27</f>
        <v>386600.71</v>
      </c>
      <c r="K460" s="101">
        <f>SUM('เลย '!AL27)</f>
        <v>400965.35000000003</v>
      </c>
      <c r="L460" s="102">
        <f>'เลย '!AM27</f>
        <v>155668.1</v>
      </c>
      <c r="M460" s="102">
        <f>'เลย '!AN27</f>
        <v>316435.67000000004</v>
      </c>
      <c r="N460" s="98"/>
      <c r="O460" s="98"/>
      <c r="P460" s="98"/>
      <c r="Q460" s="90">
        <f t="shared" si="17"/>
        <v>-160767.57000000004</v>
      </c>
      <c r="R460" s="91">
        <f t="shared" si="18"/>
        <v>64.299091284593146</v>
      </c>
    </row>
    <row r="461" spans="1:18" s="109" customFormat="1" x14ac:dyDescent="0.7">
      <c r="A461" s="103">
        <v>2</v>
      </c>
      <c r="B461" s="104" t="s">
        <v>58</v>
      </c>
      <c r="C461" s="104"/>
      <c r="D461" s="104"/>
      <c r="E461" s="104" t="s">
        <v>75</v>
      </c>
      <c r="F461" s="104"/>
      <c r="G461" s="104" t="s">
        <v>370</v>
      </c>
      <c r="H461" s="110">
        <f>SUM(H455:H460)</f>
        <v>13482</v>
      </c>
      <c r="I461" s="103"/>
      <c r="J461" s="106">
        <f>SUM(J455:J460)</f>
        <v>2074158.79</v>
      </c>
      <c r="K461" s="106">
        <f>SUM(K455:K460)</f>
        <v>2205840.1599999997</v>
      </c>
      <c r="L461" s="106">
        <f>SUM(L455:L460)</f>
        <v>779238.25</v>
      </c>
      <c r="M461" s="106">
        <f>SUM(M455:M460)</f>
        <v>1324805.2400000002</v>
      </c>
      <c r="N461" s="104">
        <v>5</v>
      </c>
      <c r="O461" s="104">
        <v>5</v>
      </c>
      <c r="P461" s="104">
        <f>N461-O461</f>
        <v>0</v>
      </c>
      <c r="Q461" s="107">
        <f t="shared" si="17"/>
        <v>-545566.99000000022</v>
      </c>
      <c r="R461" s="108">
        <f>L461/H461</f>
        <v>57.798416407061268</v>
      </c>
    </row>
    <row r="462" spans="1:18" x14ac:dyDescent="0.7">
      <c r="A462" s="97">
        <v>1</v>
      </c>
      <c r="B462" s="98" t="s">
        <v>58</v>
      </c>
      <c r="C462" s="98" t="s">
        <v>371</v>
      </c>
      <c r="D462" s="98" t="s">
        <v>86</v>
      </c>
      <c r="E462" s="98" t="s">
        <v>372</v>
      </c>
      <c r="F462" s="98" t="s">
        <v>208</v>
      </c>
      <c r="G462" s="98" t="s">
        <v>373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x14ac:dyDescent="0.7">
      <c r="A463" s="97">
        <v>2</v>
      </c>
      <c r="B463" s="98" t="s">
        <v>58</v>
      </c>
      <c r="C463" s="98" t="s">
        <v>371</v>
      </c>
      <c r="D463" s="98" t="s">
        <v>86</v>
      </c>
      <c r="E463" s="98" t="s">
        <v>372</v>
      </c>
      <c r="F463" s="98" t="s">
        <v>178</v>
      </c>
      <c r="G463" s="98" t="s">
        <v>707</v>
      </c>
      <c r="H463" s="99">
        <v>4591</v>
      </c>
      <c r="I463" s="97">
        <v>4</v>
      </c>
      <c r="J463" s="100">
        <f>'เลย '!F28</f>
        <v>780276.73</v>
      </c>
      <c r="K463" s="101">
        <f>SUM('เลย '!AL28)</f>
        <v>857949.15999999992</v>
      </c>
      <c r="L463" s="102">
        <f>'เลย '!AM28</f>
        <v>442059.62</v>
      </c>
      <c r="M463" s="102">
        <f>'เลย '!AN28</f>
        <v>426713.94</v>
      </c>
      <c r="N463" s="98"/>
      <c r="O463" s="98"/>
      <c r="P463" s="98"/>
      <c r="Q463" s="90">
        <f t="shared" si="17"/>
        <v>15345.679999999993</v>
      </c>
      <c r="R463" s="91">
        <f t="shared" si="18"/>
        <v>96.288307558266169</v>
      </c>
    </row>
    <row r="464" spans="1:18" x14ac:dyDescent="0.7">
      <c r="A464" s="97">
        <v>3</v>
      </c>
      <c r="B464" s="98" t="s">
        <v>58</v>
      </c>
      <c r="C464" s="98" t="s">
        <v>371</v>
      </c>
      <c r="D464" s="98" t="s">
        <v>86</v>
      </c>
      <c r="E464" s="98" t="s">
        <v>372</v>
      </c>
      <c r="F464" s="98" t="s">
        <v>178</v>
      </c>
      <c r="G464" s="98" t="s">
        <v>708</v>
      </c>
      <c r="H464" s="99">
        <v>2795</v>
      </c>
      <c r="I464" s="97">
        <v>2</v>
      </c>
      <c r="J464" s="100">
        <f>'เลย '!F29</f>
        <v>496081.37</v>
      </c>
      <c r="K464" s="101">
        <f>SUM('เลย '!AL29)</f>
        <v>451974.66999999993</v>
      </c>
      <c r="L464" s="102">
        <f>'เลย '!AM29</f>
        <v>113636.53</v>
      </c>
      <c r="M464" s="102">
        <f>'เลย '!AN29</f>
        <v>172512.93</v>
      </c>
      <c r="N464" s="98"/>
      <c r="O464" s="98"/>
      <c r="P464" s="98"/>
      <c r="Q464" s="90">
        <f t="shared" si="17"/>
        <v>-58876.399999999994</v>
      </c>
      <c r="R464" s="91">
        <f t="shared" si="18"/>
        <v>40.657076923076922</v>
      </c>
    </row>
    <row r="465" spans="1:18" x14ac:dyDescent="0.7">
      <c r="A465" s="97">
        <v>4</v>
      </c>
      <c r="B465" s="98" t="s">
        <v>58</v>
      </c>
      <c r="C465" s="98" t="s">
        <v>371</v>
      </c>
      <c r="D465" s="98" t="s">
        <v>86</v>
      </c>
      <c r="E465" s="98" t="s">
        <v>372</v>
      </c>
      <c r="F465" s="98" t="s">
        <v>178</v>
      </c>
      <c r="G465" s="98" t="s">
        <v>709</v>
      </c>
      <c r="H465" s="99">
        <v>3578</v>
      </c>
      <c r="I465" s="97">
        <v>3</v>
      </c>
      <c r="J465" s="100">
        <f>'เลย '!F30</f>
        <v>885878.46</v>
      </c>
      <c r="K465" s="101">
        <f>SUM('เลย '!AL30)</f>
        <v>961120.53999999992</v>
      </c>
      <c r="L465" s="102">
        <f>'เลย '!AM30</f>
        <v>246936.46</v>
      </c>
      <c r="M465" s="102">
        <f>'เลย '!AN30</f>
        <v>254537.43</v>
      </c>
      <c r="N465" s="98"/>
      <c r="O465" s="98"/>
      <c r="P465" s="98"/>
      <c r="Q465" s="90">
        <f t="shared" si="17"/>
        <v>-7600.9700000000012</v>
      </c>
      <c r="R465" s="91">
        <f t="shared" si="18"/>
        <v>69.015220793739516</v>
      </c>
    </row>
    <row r="466" spans="1:18" x14ac:dyDescent="0.7">
      <c r="A466" s="97">
        <v>5</v>
      </c>
      <c r="B466" s="98" t="s">
        <v>58</v>
      </c>
      <c r="C466" s="98" t="s">
        <v>371</v>
      </c>
      <c r="D466" s="98" t="s">
        <v>86</v>
      </c>
      <c r="E466" s="98" t="s">
        <v>372</v>
      </c>
      <c r="F466" s="98" t="s">
        <v>178</v>
      </c>
      <c r="G466" s="98" t="s">
        <v>710</v>
      </c>
      <c r="H466" s="99">
        <v>5176</v>
      </c>
      <c r="I466" s="97">
        <v>4</v>
      </c>
      <c r="J466" s="100">
        <f>'เลย '!F31</f>
        <v>735819.73</v>
      </c>
      <c r="K466" s="101">
        <f>SUM('เลย '!AL31)</f>
        <v>788828.22</v>
      </c>
      <c r="L466" s="102">
        <f>'เลย '!AM31</f>
        <v>294669.27</v>
      </c>
      <c r="M466" s="102">
        <f>'เลย '!AN31</f>
        <v>230057.43</v>
      </c>
      <c r="N466" s="98"/>
      <c r="O466" s="98"/>
      <c r="P466" s="98"/>
      <c r="Q466" s="90">
        <f t="shared" si="17"/>
        <v>64611.840000000026</v>
      </c>
      <c r="R466" s="91">
        <f t="shared" si="18"/>
        <v>56.929920788253483</v>
      </c>
    </row>
    <row r="467" spans="1:18" x14ac:dyDescent="0.7">
      <c r="A467" s="97">
        <v>6</v>
      </c>
      <c r="B467" s="98" t="s">
        <v>58</v>
      </c>
      <c r="C467" s="98" t="s">
        <v>371</v>
      </c>
      <c r="D467" s="98" t="s">
        <v>86</v>
      </c>
      <c r="E467" s="98" t="s">
        <v>372</v>
      </c>
      <c r="F467" s="98" t="s">
        <v>178</v>
      </c>
      <c r="G467" s="98" t="s">
        <v>711</v>
      </c>
      <c r="H467" s="99">
        <v>2328</v>
      </c>
      <c r="I467" s="97">
        <v>2</v>
      </c>
      <c r="J467" s="100">
        <f>'เลย '!F32</f>
        <v>356890</v>
      </c>
      <c r="K467" s="101">
        <f>SUM('เลย '!AL32)</f>
        <v>408753.57</v>
      </c>
      <c r="L467" s="102">
        <f>'เลย '!AM32</f>
        <v>253074.6</v>
      </c>
      <c r="M467" s="102">
        <f>'เลย '!AN32</f>
        <v>241869.06999999998</v>
      </c>
      <c r="N467" s="98"/>
      <c r="O467" s="98"/>
      <c r="P467" s="98"/>
      <c r="Q467" s="90">
        <f t="shared" si="17"/>
        <v>11205.530000000028</v>
      </c>
      <c r="R467" s="91">
        <f t="shared" si="18"/>
        <v>108.70902061855671</v>
      </c>
    </row>
    <row r="468" spans="1:18" x14ac:dyDescent="0.7">
      <c r="A468" s="97">
        <v>7</v>
      </c>
      <c r="B468" s="98" t="s">
        <v>58</v>
      </c>
      <c r="C468" s="98" t="s">
        <v>371</v>
      </c>
      <c r="D468" s="98" t="s">
        <v>86</v>
      </c>
      <c r="E468" s="98" t="s">
        <v>372</v>
      </c>
      <c r="F468" s="98" t="s">
        <v>178</v>
      </c>
      <c r="G468" s="98" t="s">
        <v>712</v>
      </c>
      <c r="H468" s="99">
        <v>1655</v>
      </c>
      <c r="I468" s="97">
        <v>2</v>
      </c>
      <c r="J468" s="100">
        <f>'เลย '!F33</f>
        <v>472882.84</v>
      </c>
      <c r="K468" s="101">
        <f>SUM('เลย '!AL33)</f>
        <v>570984.02</v>
      </c>
      <c r="L468" s="102">
        <f>'เลย '!AM33</f>
        <v>183699.89</v>
      </c>
      <c r="M468" s="102">
        <f>'เลย '!AN33</f>
        <v>148521.25999999998</v>
      </c>
      <c r="N468" s="98"/>
      <c r="O468" s="98"/>
      <c r="P468" s="98"/>
      <c r="Q468" s="90">
        <f t="shared" si="17"/>
        <v>35178.630000000034</v>
      </c>
      <c r="R468" s="91">
        <f t="shared" si="18"/>
        <v>110.99691238670695</v>
      </c>
    </row>
    <row r="469" spans="1:18" x14ac:dyDescent="0.7">
      <c r="A469" s="97">
        <v>8</v>
      </c>
      <c r="B469" s="98" t="s">
        <v>58</v>
      </c>
      <c r="C469" s="98" t="s">
        <v>371</v>
      </c>
      <c r="D469" s="98" t="s">
        <v>86</v>
      </c>
      <c r="E469" s="98" t="s">
        <v>372</v>
      </c>
      <c r="F469" s="98" t="s">
        <v>178</v>
      </c>
      <c r="G469" s="98" t="s">
        <v>713</v>
      </c>
      <c r="H469" s="99">
        <v>2535</v>
      </c>
      <c r="I469" s="97">
        <v>2</v>
      </c>
      <c r="J469" s="100">
        <f>'เลย '!F34</f>
        <v>301932.24</v>
      </c>
      <c r="K469" s="101">
        <f>SUM('เลย '!AL34)</f>
        <v>307909.16000000003</v>
      </c>
      <c r="L469" s="102">
        <f>'เลย '!AM34</f>
        <v>315426.81</v>
      </c>
      <c r="M469" s="102">
        <f>'เลย '!AN34</f>
        <v>344299.80000000005</v>
      </c>
      <c r="N469" s="98"/>
      <c r="O469" s="98"/>
      <c r="P469" s="98"/>
      <c r="Q469" s="90">
        <f t="shared" si="17"/>
        <v>-28872.990000000049</v>
      </c>
      <c r="R469" s="91">
        <f t="shared" si="18"/>
        <v>124.42872189349113</v>
      </c>
    </row>
    <row r="470" spans="1:18" x14ac:dyDescent="0.7">
      <c r="A470" s="97">
        <v>9</v>
      </c>
      <c r="B470" s="98" t="s">
        <v>58</v>
      </c>
      <c r="C470" s="98" t="s">
        <v>371</v>
      </c>
      <c r="D470" s="98" t="s">
        <v>86</v>
      </c>
      <c r="E470" s="98" t="s">
        <v>372</v>
      </c>
      <c r="F470" s="98" t="s">
        <v>178</v>
      </c>
      <c r="G470" s="98" t="s">
        <v>714</v>
      </c>
      <c r="H470" s="99">
        <v>2411</v>
      </c>
      <c r="I470" s="97">
        <v>2</v>
      </c>
      <c r="J470" s="100">
        <f>'เลย '!F35</f>
        <v>500047.01</v>
      </c>
      <c r="K470" s="101">
        <f>SUM('เลย '!AL35)</f>
        <v>559424.89</v>
      </c>
      <c r="L470" s="102">
        <f>'เลย '!AM35</f>
        <v>93335.55</v>
      </c>
      <c r="M470" s="102">
        <f>'เลย '!AN35</f>
        <v>115393.77</v>
      </c>
      <c r="N470" s="98"/>
      <c r="O470" s="98"/>
      <c r="P470" s="98"/>
      <c r="Q470" s="90">
        <f t="shared" si="17"/>
        <v>-22058.22</v>
      </c>
      <c r="R470" s="91">
        <f t="shared" si="18"/>
        <v>38.7123807548735</v>
      </c>
    </row>
    <row r="471" spans="1:18" x14ac:dyDescent="0.7">
      <c r="A471" s="97">
        <v>10</v>
      </c>
      <c r="B471" s="98" t="s">
        <v>58</v>
      </c>
      <c r="C471" s="98" t="s">
        <v>371</v>
      </c>
      <c r="D471" s="98" t="s">
        <v>86</v>
      </c>
      <c r="E471" s="98" t="s">
        <v>372</v>
      </c>
      <c r="F471" s="98" t="s">
        <v>178</v>
      </c>
      <c r="G471" s="98" t="s">
        <v>715</v>
      </c>
      <c r="H471" s="99">
        <v>1725</v>
      </c>
      <c r="I471" s="97">
        <v>2</v>
      </c>
      <c r="J471" s="100">
        <f>'เลย '!F36</f>
        <v>397544.2</v>
      </c>
      <c r="K471" s="101">
        <f>SUM('เลย '!AL36)</f>
        <v>450638.08000000002</v>
      </c>
      <c r="L471" s="102">
        <f>'เลย '!AM36</f>
        <v>146118.57999999999</v>
      </c>
      <c r="M471" s="102">
        <f>'เลย '!AN36</f>
        <v>427802.23000000004</v>
      </c>
      <c r="N471" s="98"/>
      <c r="O471" s="98"/>
      <c r="P471" s="98"/>
      <c r="Q471" s="90">
        <f t="shared" si="17"/>
        <v>-281683.65000000002</v>
      </c>
      <c r="R471" s="91">
        <f t="shared" si="18"/>
        <v>84.706423188405793</v>
      </c>
    </row>
    <row r="472" spans="1:18" x14ac:dyDescent="0.7">
      <c r="A472" s="97">
        <v>11</v>
      </c>
      <c r="B472" s="98" t="s">
        <v>58</v>
      </c>
      <c r="C472" s="98" t="s">
        <v>371</v>
      </c>
      <c r="D472" s="98" t="s">
        <v>86</v>
      </c>
      <c r="E472" s="98" t="s">
        <v>372</v>
      </c>
      <c r="F472" s="98" t="s">
        <v>178</v>
      </c>
      <c r="G472" s="98" t="s">
        <v>716</v>
      </c>
      <c r="H472" s="99">
        <v>2404</v>
      </c>
      <c r="I472" s="97">
        <v>2</v>
      </c>
      <c r="J472" s="100">
        <f>'เลย '!F37</f>
        <v>485846.8</v>
      </c>
      <c r="K472" s="101">
        <f>SUM('เลย '!AL37)</f>
        <v>629114.9</v>
      </c>
      <c r="L472" s="102">
        <f>'เลย '!AM37</f>
        <v>40100</v>
      </c>
      <c r="M472" s="102">
        <f>'เลย '!AN37</f>
        <v>104890.59999999999</v>
      </c>
      <c r="N472" s="98"/>
      <c r="O472" s="98"/>
      <c r="P472" s="98"/>
      <c r="Q472" s="90">
        <f t="shared" si="17"/>
        <v>-64790.599999999991</v>
      </c>
      <c r="R472" s="91">
        <f t="shared" si="18"/>
        <v>16.680532445923461</v>
      </c>
    </row>
    <row r="473" spans="1:18" x14ac:dyDescent="0.7">
      <c r="A473" s="97">
        <v>12</v>
      </c>
      <c r="B473" s="98" t="s">
        <v>58</v>
      </c>
      <c r="C473" s="98" t="s">
        <v>371</v>
      </c>
      <c r="D473" s="98" t="s">
        <v>86</v>
      </c>
      <c r="E473" s="98" t="s">
        <v>372</v>
      </c>
      <c r="F473" s="98" t="s">
        <v>178</v>
      </c>
      <c r="G473" s="98" t="s">
        <v>717</v>
      </c>
      <c r="H473" s="99">
        <v>2019</v>
      </c>
      <c r="I473" s="97">
        <v>2</v>
      </c>
      <c r="J473" s="100">
        <f>'เลย '!F38</f>
        <v>156389.23000000001</v>
      </c>
      <c r="K473" s="101">
        <f>SUM('เลย '!AL38)</f>
        <v>220347.90000000002</v>
      </c>
      <c r="L473" s="102">
        <f>'เลย '!AM38</f>
        <v>123198.19</v>
      </c>
      <c r="M473" s="102">
        <f>'เลย '!AN38</f>
        <v>179847.33000000002</v>
      </c>
      <c r="N473" s="98"/>
      <c r="O473" s="98"/>
      <c r="P473" s="98"/>
      <c r="Q473" s="90">
        <f t="shared" si="17"/>
        <v>-56649.140000000014</v>
      </c>
      <c r="R473" s="91">
        <f t="shared" si="18"/>
        <v>61.019410599306589</v>
      </c>
    </row>
    <row r="474" spans="1:18" x14ac:dyDescent="0.7">
      <c r="A474" s="97">
        <v>13</v>
      </c>
      <c r="B474" s="98" t="s">
        <v>58</v>
      </c>
      <c r="C474" s="98" t="s">
        <v>371</v>
      </c>
      <c r="D474" s="98" t="s">
        <v>86</v>
      </c>
      <c r="E474" s="98" t="s">
        <v>372</v>
      </c>
      <c r="F474" s="98" t="s">
        <v>178</v>
      </c>
      <c r="G474" s="98" t="s">
        <v>718</v>
      </c>
      <c r="H474" s="99">
        <v>2954</v>
      </c>
      <c r="I474" s="97">
        <v>2</v>
      </c>
      <c r="J474" s="100">
        <f>'เลย '!F39</f>
        <v>867292.8</v>
      </c>
      <c r="K474" s="101">
        <f>SUM('เลย '!AL39)</f>
        <v>896469.31</v>
      </c>
      <c r="L474" s="102">
        <f>'เลย '!AM39</f>
        <v>181372.85</v>
      </c>
      <c r="M474" s="102">
        <f>'เลย '!AN39</f>
        <v>196553.85</v>
      </c>
      <c r="N474" s="98"/>
      <c r="O474" s="98"/>
      <c r="P474" s="98"/>
      <c r="Q474" s="90">
        <f t="shared" si="17"/>
        <v>-15181</v>
      </c>
      <c r="R474" s="91">
        <f t="shared" si="18"/>
        <v>61.399069058903187</v>
      </c>
    </row>
    <row r="475" spans="1:18" x14ac:dyDescent="0.7">
      <c r="A475" s="97">
        <v>14</v>
      </c>
      <c r="B475" s="98" t="s">
        <v>58</v>
      </c>
      <c r="C475" s="98" t="s">
        <v>371</v>
      </c>
      <c r="D475" s="98" t="s">
        <v>86</v>
      </c>
      <c r="E475" s="98" t="s">
        <v>372</v>
      </c>
      <c r="F475" s="98" t="s">
        <v>178</v>
      </c>
      <c r="G475" s="98" t="s">
        <v>719</v>
      </c>
      <c r="H475" s="99">
        <v>2098</v>
      </c>
      <c r="I475" s="97">
        <v>2</v>
      </c>
      <c r="J475" s="100">
        <f>'เลย '!F40</f>
        <v>523807.8</v>
      </c>
      <c r="K475" s="101">
        <f>SUM('เลย '!AL40)</f>
        <v>275016.25999999995</v>
      </c>
      <c r="L475" s="102">
        <f>'เลย '!AM40</f>
        <v>307491.04000000004</v>
      </c>
      <c r="M475" s="102">
        <f>'เลย '!AN40</f>
        <v>310181.89999999997</v>
      </c>
      <c r="N475" s="98"/>
      <c r="O475" s="98"/>
      <c r="P475" s="98"/>
      <c r="Q475" s="90">
        <f t="shared" si="17"/>
        <v>-2690.8599999999278</v>
      </c>
      <c r="R475" s="91">
        <f t="shared" si="18"/>
        <v>146.56388941849383</v>
      </c>
    </row>
    <row r="476" spans="1:18" x14ac:dyDescent="0.7">
      <c r="A476" s="97">
        <v>15</v>
      </c>
      <c r="B476" s="98" t="s">
        <v>58</v>
      </c>
      <c r="C476" s="98" t="s">
        <v>371</v>
      </c>
      <c r="D476" s="98" t="s">
        <v>86</v>
      </c>
      <c r="E476" s="98" t="s">
        <v>372</v>
      </c>
      <c r="F476" s="98" t="s">
        <v>178</v>
      </c>
      <c r="G476" s="98" t="s">
        <v>720</v>
      </c>
      <c r="H476" s="99">
        <v>2078</v>
      </c>
      <c r="I476" s="97">
        <v>2</v>
      </c>
      <c r="J476" s="100">
        <f>'เลย '!F41</f>
        <v>399396.7</v>
      </c>
      <c r="K476" s="101">
        <f>SUM('เลย '!AL41)</f>
        <v>383980.23</v>
      </c>
      <c r="L476" s="102">
        <f>'เลย '!AM41</f>
        <v>244710.16</v>
      </c>
      <c r="M476" s="102">
        <f>'เลย '!AN41</f>
        <v>367377.08999999997</v>
      </c>
      <c r="N476" s="98"/>
      <c r="O476" s="98"/>
      <c r="P476" s="98"/>
      <c r="Q476" s="90">
        <f t="shared" si="17"/>
        <v>-122666.92999999996</v>
      </c>
      <c r="R476" s="91">
        <f t="shared" si="18"/>
        <v>117.76234841193455</v>
      </c>
    </row>
    <row r="477" spans="1:18" s="109" customFormat="1" x14ac:dyDescent="0.7">
      <c r="A477" s="103">
        <v>3</v>
      </c>
      <c r="B477" s="104" t="s">
        <v>58</v>
      </c>
      <c r="C477" s="104"/>
      <c r="D477" s="104"/>
      <c r="E477" s="104" t="s">
        <v>75</v>
      </c>
      <c r="F477" s="104"/>
      <c r="G477" s="104" t="s">
        <v>374</v>
      </c>
      <c r="H477" s="110">
        <f>SUM(H462:H476)</f>
        <v>38347</v>
      </c>
      <c r="I477" s="103"/>
      <c r="J477" s="106">
        <f>SUM(J462:J476)</f>
        <v>7360085.9100000001</v>
      </c>
      <c r="K477" s="106">
        <f>SUM(K462:K476)</f>
        <v>7762510.9100000001</v>
      </c>
      <c r="L477" s="106">
        <f>SUM(L462:L476)</f>
        <v>2985829.5500000007</v>
      </c>
      <c r="M477" s="106">
        <f>SUM(M462:M476)</f>
        <v>3520558.6300000004</v>
      </c>
      <c r="N477" s="104">
        <v>14</v>
      </c>
      <c r="O477" s="104">
        <v>14</v>
      </c>
      <c r="P477" s="104">
        <f>N477-O477</f>
        <v>0</v>
      </c>
      <c r="Q477" s="107">
        <f t="shared" si="17"/>
        <v>-534729.07999999961</v>
      </c>
      <c r="R477" s="108">
        <f>L477/H477</f>
        <v>77.86344564111927</v>
      </c>
    </row>
    <row r="478" spans="1:18" x14ac:dyDescent="0.7">
      <c r="A478" s="97">
        <v>1</v>
      </c>
      <c r="B478" s="98" t="s">
        <v>58</v>
      </c>
      <c r="C478" s="98" t="s">
        <v>375</v>
      </c>
      <c r="D478" s="98" t="s">
        <v>93</v>
      </c>
      <c r="E478" s="98" t="s">
        <v>376</v>
      </c>
      <c r="F478" s="98" t="s">
        <v>208</v>
      </c>
      <c r="G478" s="98" t="s">
        <v>377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x14ac:dyDescent="0.7">
      <c r="A479" s="97">
        <v>2</v>
      </c>
      <c r="B479" s="98" t="s">
        <v>58</v>
      </c>
      <c r="C479" s="98" t="s">
        <v>375</v>
      </c>
      <c r="D479" s="98" t="s">
        <v>93</v>
      </c>
      <c r="E479" s="98" t="s">
        <v>376</v>
      </c>
      <c r="F479" s="98" t="s">
        <v>178</v>
      </c>
      <c r="G479" s="98" t="s">
        <v>721</v>
      </c>
      <c r="H479" s="99">
        <v>3715</v>
      </c>
      <c r="I479" s="97">
        <v>3</v>
      </c>
      <c r="J479" s="100">
        <f>'เลย '!F42</f>
        <v>273802.89</v>
      </c>
      <c r="K479" s="101">
        <f>SUM('เลย '!AL42)</f>
        <v>323676.78000000003</v>
      </c>
      <c r="L479" s="102">
        <f>'เลย '!AM42</f>
        <v>142876.93</v>
      </c>
      <c r="M479" s="102">
        <f>'เลย '!AN42</f>
        <v>231364.59</v>
      </c>
      <c r="N479" s="98"/>
      <c r="O479" s="98"/>
      <c r="P479" s="98"/>
      <c r="Q479" s="90">
        <f t="shared" si="17"/>
        <v>-88487.66</v>
      </c>
      <c r="R479" s="91">
        <f t="shared" si="18"/>
        <v>38.45946971736204</v>
      </c>
    </row>
    <row r="480" spans="1:18" x14ac:dyDescent="0.7">
      <c r="A480" s="97">
        <v>3</v>
      </c>
      <c r="B480" s="98" t="s">
        <v>58</v>
      </c>
      <c r="C480" s="98" t="s">
        <v>375</v>
      </c>
      <c r="D480" s="98" t="s">
        <v>93</v>
      </c>
      <c r="E480" s="98" t="s">
        <v>376</v>
      </c>
      <c r="F480" s="98" t="s">
        <v>178</v>
      </c>
      <c r="G480" s="98" t="s">
        <v>722</v>
      </c>
      <c r="H480" s="99">
        <v>4921</v>
      </c>
      <c r="I480" s="97">
        <v>4</v>
      </c>
      <c r="J480" s="100">
        <f>'เลย '!F43</f>
        <v>557134.31999999995</v>
      </c>
      <c r="K480" s="101">
        <f>SUM('เลย '!AL43)</f>
        <v>886428.15999999992</v>
      </c>
      <c r="L480" s="102">
        <f>'เลย '!AM43</f>
        <v>246608.84000000003</v>
      </c>
      <c r="M480" s="102">
        <f>'เลย '!AN43</f>
        <v>351767.93</v>
      </c>
      <c r="N480" s="98"/>
      <c r="O480" s="98"/>
      <c r="P480" s="98"/>
      <c r="Q480" s="90">
        <f t="shared" si="17"/>
        <v>-105159.08999999997</v>
      </c>
      <c r="R480" s="91">
        <f t="shared" si="18"/>
        <v>50.113562284088609</v>
      </c>
    </row>
    <row r="481" spans="1:18" x14ac:dyDescent="0.7">
      <c r="A481" s="97">
        <v>4</v>
      </c>
      <c r="B481" s="98" t="s">
        <v>58</v>
      </c>
      <c r="C481" s="98" t="s">
        <v>375</v>
      </c>
      <c r="D481" s="98" t="s">
        <v>93</v>
      </c>
      <c r="E481" s="98" t="s">
        <v>376</v>
      </c>
      <c r="F481" s="98" t="s">
        <v>178</v>
      </c>
      <c r="G481" s="98" t="s">
        <v>723</v>
      </c>
      <c r="H481" s="99">
        <v>3507</v>
      </c>
      <c r="I481" s="97">
        <v>3</v>
      </c>
      <c r="J481" s="100">
        <f>'เลย '!F44</f>
        <v>608332.24</v>
      </c>
      <c r="K481" s="101">
        <f>SUM('เลย '!AL44)</f>
        <v>699862.69</v>
      </c>
      <c r="L481" s="102">
        <f>'เลย '!AM44</f>
        <v>111424.70999999999</v>
      </c>
      <c r="M481" s="102">
        <f>'เลย '!AN44</f>
        <v>183555.36000000002</v>
      </c>
      <c r="N481" s="98"/>
      <c r="O481" s="98"/>
      <c r="P481" s="98"/>
      <c r="Q481" s="90">
        <f t="shared" si="17"/>
        <v>-72130.650000000023</v>
      </c>
      <c r="R481" s="91">
        <f t="shared" si="18"/>
        <v>31.772087254063301</v>
      </c>
    </row>
    <row r="482" spans="1:18" x14ac:dyDescent="0.7">
      <c r="A482" s="97">
        <v>5</v>
      </c>
      <c r="B482" s="98" t="s">
        <v>58</v>
      </c>
      <c r="C482" s="98" t="s">
        <v>375</v>
      </c>
      <c r="D482" s="98" t="s">
        <v>93</v>
      </c>
      <c r="E482" s="98" t="s">
        <v>376</v>
      </c>
      <c r="F482" s="98" t="s">
        <v>178</v>
      </c>
      <c r="G482" s="98" t="s">
        <v>724</v>
      </c>
      <c r="H482" s="99">
        <v>1297</v>
      </c>
      <c r="I482" s="97">
        <v>1</v>
      </c>
      <c r="J482" s="100">
        <f>'เลย '!F45</f>
        <v>419964.11</v>
      </c>
      <c r="K482" s="101">
        <f>SUM('เลย '!AL45)</f>
        <v>587488.51</v>
      </c>
      <c r="L482" s="102">
        <f>'เลย '!AM45</f>
        <v>109755.3</v>
      </c>
      <c r="M482" s="102">
        <f>'เลย '!AN45</f>
        <v>126342.38</v>
      </c>
      <c r="N482" s="98"/>
      <c r="O482" s="98"/>
      <c r="P482" s="98"/>
      <c r="Q482" s="90">
        <f t="shared" si="17"/>
        <v>-16587.080000000002</v>
      </c>
      <c r="R482" s="91">
        <f t="shared" si="18"/>
        <v>84.622436391673091</v>
      </c>
    </row>
    <row r="483" spans="1:18" x14ac:dyDescent="0.7">
      <c r="A483" s="97">
        <v>6</v>
      </c>
      <c r="B483" s="98" t="s">
        <v>58</v>
      </c>
      <c r="C483" s="98" t="s">
        <v>375</v>
      </c>
      <c r="D483" s="98" t="s">
        <v>93</v>
      </c>
      <c r="E483" s="98" t="s">
        <v>376</v>
      </c>
      <c r="F483" s="98" t="s">
        <v>178</v>
      </c>
      <c r="G483" s="98" t="s">
        <v>725</v>
      </c>
      <c r="H483" s="99">
        <v>4858</v>
      </c>
      <c r="I483" s="97">
        <v>4</v>
      </c>
      <c r="J483" s="100">
        <f>'เลย '!F46</f>
        <v>290208.26</v>
      </c>
      <c r="K483" s="101">
        <f>SUM('เลย '!AL46)</f>
        <v>97289.590000000026</v>
      </c>
      <c r="L483" s="102">
        <f>'เลย '!AM46</f>
        <v>180827.13</v>
      </c>
      <c r="M483" s="102">
        <f>'เลย '!AN46</f>
        <v>275047.52</v>
      </c>
      <c r="N483" s="98"/>
      <c r="O483" s="98"/>
      <c r="P483" s="98"/>
      <c r="Q483" s="90">
        <f t="shared" si="17"/>
        <v>-94220.390000000014</v>
      </c>
      <c r="R483" s="91">
        <f t="shared" si="18"/>
        <v>37.222546315356112</v>
      </c>
    </row>
    <row r="484" spans="1:18" x14ac:dyDescent="0.7">
      <c r="A484" s="97">
        <v>7</v>
      </c>
      <c r="B484" s="98" t="s">
        <v>58</v>
      </c>
      <c r="C484" s="98" t="s">
        <v>375</v>
      </c>
      <c r="D484" s="98" t="s">
        <v>93</v>
      </c>
      <c r="E484" s="98" t="s">
        <v>376</v>
      </c>
      <c r="F484" s="98" t="s">
        <v>178</v>
      </c>
      <c r="G484" s="98" t="s">
        <v>726</v>
      </c>
      <c r="H484" s="99">
        <v>3362</v>
      </c>
      <c r="I484" s="97">
        <v>3</v>
      </c>
      <c r="J484" s="100">
        <f>'เลย '!F47</f>
        <v>576581.76</v>
      </c>
      <c r="K484" s="101">
        <f>SUM('เลย '!AL47)</f>
        <v>660607.69999999995</v>
      </c>
      <c r="L484" s="102">
        <f>'เลย '!AM47</f>
        <v>154392.26</v>
      </c>
      <c r="M484" s="102">
        <f>'เลย '!AN47</f>
        <v>193694.89</v>
      </c>
      <c r="N484" s="98"/>
      <c r="O484" s="98"/>
      <c r="P484" s="98"/>
      <c r="Q484" s="90">
        <f t="shared" si="17"/>
        <v>-39302.630000000005</v>
      </c>
      <c r="R484" s="91">
        <f t="shared" si="18"/>
        <v>45.922742415229031</v>
      </c>
    </row>
    <row r="485" spans="1:18" x14ac:dyDescent="0.7">
      <c r="A485" s="97">
        <v>8</v>
      </c>
      <c r="B485" s="98" t="s">
        <v>58</v>
      </c>
      <c r="C485" s="98" t="s">
        <v>375</v>
      </c>
      <c r="D485" s="98" t="s">
        <v>93</v>
      </c>
      <c r="E485" s="98" t="s">
        <v>376</v>
      </c>
      <c r="F485" s="98" t="s">
        <v>178</v>
      </c>
      <c r="G485" s="98" t="s">
        <v>727</v>
      </c>
      <c r="H485" s="99">
        <v>2717</v>
      </c>
      <c r="I485" s="97">
        <v>2</v>
      </c>
      <c r="J485" s="100">
        <f>'เลย '!F48</f>
        <v>604228.68000000005</v>
      </c>
      <c r="K485" s="101">
        <f>SUM('เลย '!AL48)</f>
        <v>675800.06</v>
      </c>
      <c r="L485" s="102">
        <f>'เลย '!AM48</f>
        <v>139171.32999999999</v>
      </c>
      <c r="M485" s="102">
        <f>'เลย '!AN48</f>
        <v>229630.72</v>
      </c>
      <c r="N485" s="98"/>
      <c r="O485" s="98"/>
      <c r="P485" s="98"/>
      <c r="Q485" s="90">
        <f t="shared" si="17"/>
        <v>-90459.390000000014</v>
      </c>
      <c r="R485" s="91">
        <f t="shared" si="18"/>
        <v>51.22242546926757</v>
      </c>
    </row>
    <row r="486" spans="1:18" x14ac:dyDescent="0.7">
      <c r="A486" s="97">
        <v>9</v>
      </c>
      <c r="B486" s="98" t="s">
        <v>58</v>
      </c>
      <c r="C486" s="98" t="s">
        <v>375</v>
      </c>
      <c r="D486" s="98" t="s">
        <v>93</v>
      </c>
      <c r="E486" s="98" t="s">
        <v>376</v>
      </c>
      <c r="F486" s="98" t="s">
        <v>178</v>
      </c>
      <c r="G486" s="98" t="s">
        <v>728</v>
      </c>
      <c r="H486" s="99">
        <v>1641</v>
      </c>
      <c r="I486" s="97">
        <v>2</v>
      </c>
      <c r="J486" s="100">
        <f>'เลย '!F49</f>
        <v>487249.35</v>
      </c>
      <c r="K486" s="101">
        <f>SUM('เลย '!AL49)</f>
        <v>499918.72</v>
      </c>
      <c r="L486" s="102">
        <f>'เลย '!AM49</f>
        <v>66084.479999999996</v>
      </c>
      <c r="M486" s="102">
        <f>'เลย '!AN49</f>
        <v>98825.95</v>
      </c>
      <c r="N486" s="98"/>
      <c r="O486" s="98"/>
      <c r="P486" s="98"/>
      <c r="Q486" s="90">
        <f t="shared" si="17"/>
        <v>-32741.47</v>
      </c>
      <c r="R486" s="91">
        <f t="shared" si="18"/>
        <v>40.270859232175503</v>
      </c>
    </row>
    <row r="487" spans="1:18" x14ac:dyDescent="0.7">
      <c r="A487" s="97">
        <v>10</v>
      </c>
      <c r="B487" s="98" t="s">
        <v>58</v>
      </c>
      <c r="C487" s="98" t="s">
        <v>375</v>
      </c>
      <c r="D487" s="98" t="s">
        <v>93</v>
      </c>
      <c r="E487" s="98" t="s">
        <v>376</v>
      </c>
      <c r="F487" s="98" t="s">
        <v>178</v>
      </c>
      <c r="G487" s="98" t="s">
        <v>729</v>
      </c>
      <c r="H487" s="99">
        <v>2092</v>
      </c>
      <c r="I487" s="97">
        <v>2</v>
      </c>
      <c r="J487" s="100">
        <f>'เลย '!F50</f>
        <v>658540.92000000004</v>
      </c>
      <c r="K487" s="101">
        <f>SUM('เลย '!AL50)</f>
        <v>788199.88</v>
      </c>
      <c r="L487" s="102">
        <f>'เลย '!AM50</f>
        <v>58739.9</v>
      </c>
      <c r="M487" s="102">
        <f>'เลย '!AN50</f>
        <v>59866.770000000004</v>
      </c>
      <c r="N487" s="98"/>
      <c r="O487" s="98"/>
      <c r="P487" s="98"/>
      <c r="Q487" s="90">
        <f t="shared" si="17"/>
        <v>-1126.8700000000026</v>
      </c>
      <c r="R487" s="91">
        <f t="shared" si="18"/>
        <v>28.078346080305927</v>
      </c>
    </row>
    <row r="488" spans="1:18" x14ac:dyDescent="0.7">
      <c r="A488" s="97">
        <v>11</v>
      </c>
      <c r="B488" s="98" t="s">
        <v>58</v>
      </c>
      <c r="C488" s="98" t="s">
        <v>375</v>
      </c>
      <c r="D488" s="98" t="s">
        <v>93</v>
      </c>
      <c r="E488" s="98" t="s">
        <v>376</v>
      </c>
      <c r="F488" s="98" t="s">
        <v>178</v>
      </c>
      <c r="G488" s="98" t="s">
        <v>730</v>
      </c>
      <c r="H488" s="99">
        <v>1801</v>
      </c>
      <c r="I488" s="97">
        <v>2</v>
      </c>
      <c r="J488" s="100">
        <f>'เลย '!F51</f>
        <v>530922.61</v>
      </c>
      <c r="K488" s="101">
        <f>SUM('เลย '!AL51)</f>
        <v>622670.65</v>
      </c>
      <c r="L488" s="102">
        <f>'เลย '!AM51</f>
        <v>38439.9</v>
      </c>
      <c r="M488" s="102">
        <f>'เลย '!AN51</f>
        <v>21015.77</v>
      </c>
      <c r="N488" s="98"/>
      <c r="O488" s="98"/>
      <c r="P488" s="98"/>
      <c r="Q488" s="90">
        <f t="shared" si="17"/>
        <v>17424.13</v>
      </c>
      <c r="R488" s="91">
        <f t="shared" si="18"/>
        <v>21.343642420877291</v>
      </c>
    </row>
    <row r="489" spans="1:18" s="109" customFormat="1" x14ac:dyDescent="0.7">
      <c r="A489" s="103">
        <v>4</v>
      </c>
      <c r="B489" s="104" t="s">
        <v>58</v>
      </c>
      <c r="C489" s="104"/>
      <c r="D489" s="104"/>
      <c r="E489" s="104" t="s">
        <v>75</v>
      </c>
      <c r="F489" s="104"/>
      <c r="G489" s="104" t="s">
        <v>378</v>
      </c>
      <c r="H489" s="110">
        <f>SUM(H478:H488)</f>
        <v>29911</v>
      </c>
      <c r="I489" s="103"/>
      <c r="J489" s="106">
        <f>SUM(J478:J488)</f>
        <v>5006965.1400000006</v>
      </c>
      <c r="K489" s="106">
        <f>SUM(K478:K488)</f>
        <v>5841942.7400000002</v>
      </c>
      <c r="L489" s="106">
        <f>SUM(L478:L488)</f>
        <v>1248320.7799999998</v>
      </c>
      <c r="M489" s="106">
        <f>SUM(M478:M488)</f>
        <v>1771111.88</v>
      </c>
      <c r="N489" s="104">
        <v>10</v>
      </c>
      <c r="O489" s="104">
        <v>10</v>
      </c>
      <c r="P489" s="104">
        <f>N489-O489</f>
        <v>0</v>
      </c>
      <c r="Q489" s="107">
        <f t="shared" si="17"/>
        <v>-522791.10000000009</v>
      </c>
      <c r="R489" s="108">
        <f>L489/H489</f>
        <v>41.73450503159372</v>
      </c>
    </row>
    <row r="490" spans="1:18" x14ac:dyDescent="0.7">
      <c r="A490" s="97">
        <v>1</v>
      </c>
      <c r="B490" s="98" t="s">
        <v>58</v>
      </c>
      <c r="C490" s="98" t="s">
        <v>379</v>
      </c>
      <c r="D490" s="98" t="s">
        <v>139</v>
      </c>
      <c r="E490" s="98" t="s">
        <v>380</v>
      </c>
      <c r="F490" s="98" t="s">
        <v>327</v>
      </c>
      <c r="G490" s="98" t="s">
        <v>381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x14ac:dyDescent="0.7">
      <c r="A491" s="97">
        <v>2</v>
      </c>
      <c r="B491" s="98" t="s">
        <v>58</v>
      </c>
      <c r="C491" s="98" t="s">
        <v>379</v>
      </c>
      <c r="D491" s="98" t="s">
        <v>139</v>
      </c>
      <c r="E491" s="98" t="s">
        <v>380</v>
      </c>
      <c r="F491" s="98" t="s">
        <v>178</v>
      </c>
      <c r="G491" s="98" t="s">
        <v>731</v>
      </c>
      <c r="H491" s="99">
        <v>1166</v>
      </c>
      <c r="I491" s="97">
        <v>1</v>
      </c>
      <c r="J491" s="100">
        <f>'เลย '!F52</f>
        <v>504478.45</v>
      </c>
      <c r="K491" s="101">
        <f>SUM('เลย '!AL52)</f>
        <v>562694.6399999999</v>
      </c>
      <c r="L491" s="102">
        <f>'เลย '!AM52</f>
        <v>13599.23</v>
      </c>
      <c r="M491" s="102">
        <f>'เลย '!AN52</f>
        <v>39098.99</v>
      </c>
      <c r="N491" s="98"/>
      <c r="O491" s="98"/>
      <c r="P491" s="98"/>
      <c r="Q491" s="90">
        <f t="shared" si="17"/>
        <v>-25499.759999999998</v>
      </c>
      <c r="R491" s="91">
        <f t="shared" si="18"/>
        <v>11.663147512864494</v>
      </c>
    </row>
    <row r="492" spans="1:18" x14ac:dyDescent="0.7">
      <c r="A492" s="97">
        <v>3</v>
      </c>
      <c r="B492" s="98" t="s">
        <v>58</v>
      </c>
      <c r="C492" s="98" t="s">
        <v>379</v>
      </c>
      <c r="D492" s="98" t="s">
        <v>139</v>
      </c>
      <c r="E492" s="98" t="s">
        <v>380</v>
      </c>
      <c r="F492" s="98" t="s">
        <v>178</v>
      </c>
      <c r="G492" s="98" t="s">
        <v>732</v>
      </c>
      <c r="H492" s="99">
        <v>597</v>
      </c>
      <c r="I492" s="97">
        <v>1</v>
      </c>
      <c r="J492" s="100">
        <f>'เลย '!F53</f>
        <v>481185.03</v>
      </c>
      <c r="K492" s="101">
        <f>SUM('เลย '!AL53)</f>
        <v>559017.03</v>
      </c>
      <c r="L492" s="102">
        <f>'เลย '!AM53</f>
        <v>3683.45</v>
      </c>
      <c r="M492" s="102">
        <f>'เลย '!AN53</f>
        <v>23697.7</v>
      </c>
      <c r="N492" s="98"/>
      <c r="O492" s="98"/>
      <c r="P492" s="98"/>
      <c r="Q492" s="90">
        <f t="shared" si="17"/>
        <v>-20014.25</v>
      </c>
      <c r="R492" s="91">
        <f t="shared" si="18"/>
        <v>6.169932998324958</v>
      </c>
    </row>
    <row r="493" spans="1:18" x14ac:dyDescent="0.7">
      <c r="A493" s="97">
        <v>4</v>
      </c>
      <c r="B493" s="98" t="s">
        <v>58</v>
      </c>
      <c r="C493" s="98" t="s">
        <v>379</v>
      </c>
      <c r="D493" s="98" t="s">
        <v>139</v>
      </c>
      <c r="E493" s="98" t="s">
        <v>380</v>
      </c>
      <c r="F493" s="98" t="s">
        <v>178</v>
      </c>
      <c r="G493" s="98" t="s">
        <v>733</v>
      </c>
      <c r="H493" s="99">
        <v>1918</v>
      </c>
      <c r="I493" s="97">
        <v>2</v>
      </c>
      <c r="J493" s="100">
        <f>'เลย '!F54</f>
        <v>305116.77</v>
      </c>
      <c r="K493" s="101">
        <f>SUM('เลย '!AL54)</f>
        <v>400884.34</v>
      </c>
      <c r="L493" s="102">
        <f>'เลย '!AM54</f>
        <v>21435.54</v>
      </c>
      <c r="M493" s="102">
        <f>'เลย '!AN54</f>
        <v>69120.540000000008</v>
      </c>
      <c r="N493" s="98"/>
      <c r="O493" s="98"/>
      <c r="P493" s="98"/>
      <c r="Q493" s="90">
        <f t="shared" si="17"/>
        <v>-47685.000000000007</v>
      </c>
      <c r="R493" s="91">
        <f t="shared" si="18"/>
        <v>11.175985401459855</v>
      </c>
    </row>
    <row r="494" spans="1:18" x14ac:dyDescent="0.7">
      <c r="A494" s="97">
        <v>5</v>
      </c>
      <c r="B494" s="98" t="s">
        <v>58</v>
      </c>
      <c r="C494" s="98" t="s">
        <v>379</v>
      </c>
      <c r="D494" s="98" t="s">
        <v>139</v>
      </c>
      <c r="E494" s="98" t="s">
        <v>380</v>
      </c>
      <c r="F494" s="98" t="s">
        <v>178</v>
      </c>
      <c r="G494" s="98" t="s">
        <v>734</v>
      </c>
      <c r="H494" s="99">
        <v>3832</v>
      </c>
      <c r="I494" s="97">
        <v>3</v>
      </c>
      <c r="J494" s="100">
        <f>'เลย '!F55</f>
        <v>733103.93</v>
      </c>
      <c r="K494" s="101">
        <f>SUM('เลย '!AL55)</f>
        <v>888102.85000000009</v>
      </c>
      <c r="L494" s="102">
        <f>'เลย '!AM55</f>
        <v>37144.629999999997</v>
      </c>
      <c r="M494" s="102">
        <f>'เลย '!AN55</f>
        <v>52653.200000000004</v>
      </c>
      <c r="N494" s="98"/>
      <c r="O494" s="98"/>
      <c r="P494" s="98"/>
      <c r="Q494" s="90">
        <f t="shared" si="17"/>
        <v>-15508.570000000007</v>
      </c>
      <c r="R494" s="91">
        <f t="shared" si="18"/>
        <v>9.6932750521920656</v>
      </c>
    </row>
    <row r="495" spans="1:18" x14ac:dyDescent="0.7">
      <c r="A495" s="97">
        <v>6</v>
      </c>
      <c r="B495" s="98" t="s">
        <v>58</v>
      </c>
      <c r="C495" s="98" t="s">
        <v>379</v>
      </c>
      <c r="D495" s="98" t="s">
        <v>139</v>
      </c>
      <c r="E495" s="98" t="s">
        <v>380</v>
      </c>
      <c r="F495" s="98" t="s">
        <v>178</v>
      </c>
      <c r="G495" s="98" t="s">
        <v>735</v>
      </c>
      <c r="H495" s="99">
        <v>4337</v>
      </c>
      <c r="I495" s="97">
        <v>3</v>
      </c>
      <c r="J495" s="100">
        <f>'เลย '!F56</f>
        <v>599157.1</v>
      </c>
      <c r="K495" s="101">
        <f>SUM('เลย '!AL56)</f>
        <v>656152.88</v>
      </c>
      <c r="L495" s="102">
        <f>'เลย '!AM56</f>
        <v>21763.439999999999</v>
      </c>
      <c r="M495" s="102">
        <f>'เลย '!AN56</f>
        <v>60056.59</v>
      </c>
      <c r="N495" s="98"/>
      <c r="O495" s="98"/>
      <c r="P495" s="98"/>
      <c r="Q495" s="90">
        <f t="shared" si="17"/>
        <v>-38293.149999999994</v>
      </c>
      <c r="R495" s="91">
        <f t="shared" si="18"/>
        <v>5.0180862347244632</v>
      </c>
    </row>
    <row r="496" spans="1:18" x14ac:dyDescent="0.7">
      <c r="A496" s="97">
        <v>7</v>
      </c>
      <c r="B496" s="98" t="s">
        <v>58</v>
      </c>
      <c r="C496" s="98" t="s">
        <v>379</v>
      </c>
      <c r="D496" s="98" t="s">
        <v>139</v>
      </c>
      <c r="E496" s="98" t="s">
        <v>380</v>
      </c>
      <c r="F496" s="98" t="s">
        <v>178</v>
      </c>
      <c r="G496" s="98" t="s">
        <v>736</v>
      </c>
      <c r="H496" s="99">
        <v>2216</v>
      </c>
      <c r="I496" s="97">
        <v>2</v>
      </c>
      <c r="J496" s="100">
        <f>'เลย '!F57</f>
        <v>336276.97</v>
      </c>
      <c r="K496" s="101">
        <f>SUM('เลย '!AL57)</f>
        <v>392042.5</v>
      </c>
      <c r="L496" s="102">
        <f>'เลย '!AM57</f>
        <v>16922.11</v>
      </c>
      <c r="M496" s="102">
        <f>'เลย '!AN57</f>
        <v>74492.460000000006</v>
      </c>
      <c r="N496" s="98"/>
      <c r="O496" s="98"/>
      <c r="P496" s="98"/>
      <c r="Q496" s="90">
        <f t="shared" si="17"/>
        <v>-57570.350000000006</v>
      </c>
      <c r="R496" s="91">
        <f t="shared" si="18"/>
        <v>7.6363312274368234</v>
      </c>
    </row>
    <row r="497" spans="1:18" x14ac:dyDescent="0.7">
      <c r="A497" s="97">
        <v>8</v>
      </c>
      <c r="B497" s="98" t="s">
        <v>58</v>
      </c>
      <c r="C497" s="98" t="s">
        <v>379</v>
      </c>
      <c r="D497" s="98" t="s">
        <v>139</v>
      </c>
      <c r="E497" s="98" t="s">
        <v>380</v>
      </c>
      <c r="F497" s="98" t="s">
        <v>178</v>
      </c>
      <c r="G497" s="98" t="s">
        <v>737</v>
      </c>
      <c r="H497" s="99">
        <v>1887</v>
      </c>
      <c r="I497" s="97">
        <v>2</v>
      </c>
      <c r="J497" s="100">
        <f>'เลย '!F58</f>
        <v>320457.58</v>
      </c>
      <c r="K497" s="101">
        <f>SUM('เลย '!AL58)</f>
        <v>382118.9</v>
      </c>
      <c r="L497" s="102">
        <f>'เลย '!AM58</f>
        <v>15567.18</v>
      </c>
      <c r="M497" s="102">
        <f>'เลย '!AN58</f>
        <v>55450.539999999994</v>
      </c>
      <c r="N497" s="98"/>
      <c r="O497" s="98"/>
      <c r="P497" s="98"/>
      <c r="Q497" s="90">
        <f t="shared" si="17"/>
        <v>-39883.359999999993</v>
      </c>
      <c r="R497" s="91">
        <f t="shared" si="18"/>
        <v>8.2496979332273455</v>
      </c>
    </row>
    <row r="498" spans="1:18" x14ac:dyDescent="0.7">
      <c r="A498" s="97">
        <v>9</v>
      </c>
      <c r="B498" s="98" t="s">
        <v>58</v>
      </c>
      <c r="C498" s="98" t="s">
        <v>379</v>
      </c>
      <c r="D498" s="98" t="s">
        <v>139</v>
      </c>
      <c r="E498" s="98" t="s">
        <v>380</v>
      </c>
      <c r="F498" s="98" t="s">
        <v>178</v>
      </c>
      <c r="G498" s="98" t="s">
        <v>738</v>
      </c>
      <c r="H498" s="99">
        <v>1912</v>
      </c>
      <c r="I498" s="97">
        <v>2</v>
      </c>
      <c r="J498" s="100">
        <f>'เลย '!F59</f>
        <v>453117.83</v>
      </c>
      <c r="K498" s="101">
        <f>SUM('เลย '!AL59)</f>
        <v>530653.98</v>
      </c>
      <c r="L498" s="102">
        <f>'เลย '!AM59</f>
        <v>19117.740000000002</v>
      </c>
      <c r="M498" s="102">
        <f>'เลย '!AN59</f>
        <v>50553.36</v>
      </c>
      <c r="N498" s="98"/>
      <c r="O498" s="98"/>
      <c r="P498" s="98"/>
      <c r="Q498" s="90">
        <f t="shared" si="17"/>
        <v>-31435.62</v>
      </c>
      <c r="R498" s="91">
        <f t="shared" si="18"/>
        <v>9.9988179916317996</v>
      </c>
    </row>
    <row r="499" spans="1:18" x14ac:dyDescent="0.7">
      <c r="A499" s="97">
        <v>10</v>
      </c>
      <c r="B499" s="98" t="s">
        <v>58</v>
      </c>
      <c r="C499" s="98" t="s">
        <v>379</v>
      </c>
      <c r="D499" s="98" t="s">
        <v>139</v>
      </c>
      <c r="E499" s="98" t="s">
        <v>380</v>
      </c>
      <c r="F499" s="98" t="s">
        <v>178</v>
      </c>
      <c r="G499" s="98" t="s">
        <v>739</v>
      </c>
      <c r="H499" s="99">
        <v>4827</v>
      </c>
      <c r="I499" s="97">
        <v>4</v>
      </c>
      <c r="J499" s="100">
        <f>'เลย '!F60</f>
        <v>264900.5</v>
      </c>
      <c r="K499" s="101">
        <f>SUM('เลย '!AL60)</f>
        <v>422807.5</v>
      </c>
      <c r="L499" s="102">
        <f>'เลย '!AM60</f>
        <v>45076.54</v>
      </c>
      <c r="M499" s="102">
        <f>'เลย '!AN60</f>
        <v>86800.91</v>
      </c>
      <c r="N499" s="98"/>
      <c r="O499" s="98"/>
      <c r="P499" s="98"/>
      <c r="Q499" s="90">
        <f t="shared" si="17"/>
        <v>-41724.370000000003</v>
      </c>
      <c r="R499" s="91">
        <f t="shared" si="18"/>
        <v>9.338417236378703</v>
      </c>
    </row>
    <row r="500" spans="1:18" x14ac:dyDescent="0.7">
      <c r="A500" s="97">
        <v>11</v>
      </c>
      <c r="B500" s="98" t="s">
        <v>58</v>
      </c>
      <c r="C500" s="98" t="s">
        <v>379</v>
      </c>
      <c r="D500" s="98" t="s">
        <v>139</v>
      </c>
      <c r="E500" s="98" t="s">
        <v>380</v>
      </c>
      <c r="F500" s="98" t="s">
        <v>178</v>
      </c>
      <c r="G500" s="98" t="s">
        <v>740</v>
      </c>
      <c r="H500" s="99">
        <v>5175</v>
      </c>
      <c r="I500" s="97">
        <v>4</v>
      </c>
      <c r="J500" s="100">
        <f>'เลย '!F61</f>
        <v>886542.4</v>
      </c>
      <c r="K500" s="101">
        <f>SUM('เลย '!AL61)</f>
        <v>1317219.3</v>
      </c>
      <c r="L500" s="102">
        <f>'เลย '!AM61</f>
        <v>51280.2</v>
      </c>
      <c r="M500" s="102">
        <f>'เลย '!AN61</f>
        <v>118465.06999999999</v>
      </c>
      <c r="N500" s="98"/>
      <c r="O500" s="98"/>
      <c r="P500" s="98"/>
      <c r="Q500" s="90">
        <f t="shared" si="17"/>
        <v>-67184.87</v>
      </c>
      <c r="R500" s="91">
        <f t="shared" si="18"/>
        <v>9.9092173913043471</v>
      </c>
    </row>
    <row r="501" spans="1:18" x14ac:dyDescent="0.7">
      <c r="A501" s="97">
        <v>12</v>
      </c>
      <c r="B501" s="98" t="s">
        <v>58</v>
      </c>
      <c r="C501" s="98" t="s">
        <v>379</v>
      </c>
      <c r="D501" s="98" t="s">
        <v>139</v>
      </c>
      <c r="E501" s="98" t="s">
        <v>380</v>
      </c>
      <c r="F501" s="98" t="s">
        <v>178</v>
      </c>
      <c r="G501" s="98" t="s">
        <v>741</v>
      </c>
      <c r="H501" s="99">
        <v>3273</v>
      </c>
      <c r="I501" s="97">
        <v>3</v>
      </c>
      <c r="J501" s="100">
        <f>'เลย '!F62</f>
        <v>274612.81</v>
      </c>
      <c r="K501" s="101">
        <f>SUM('เลย '!AL62)</f>
        <v>435534.81</v>
      </c>
      <c r="L501" s="102">
        <f>'เลย '!AM62</f>
        <v>33789.370000000003</v>
      </c>
      <c r="M501" s="102">
        <f>'เลย '!AN62</f>
        <v>57593.19</v>
      </c>
      <c r="N501" s="98"/>
      <c r="O501" s="98"/>
      <c r="P501" s="98"/>
      <c r="Q501" s="90">
        <f t="shared" si="17"/>
        <v>-23803.82</v>
      </c>
      <c r="R501" s="91">
        <f t="shared" si="18"/>
        <v>10.32366941643752</v>
      </c>
    </row>
    <row r="502" spans="1:18" x14ac:dyDescent="0.7">
      <c r="A502" s="97">
        <v>13</v>
      </c>
      <c r="B502" s="98" t="s">
        <v>58</v>
      </c>
      <c r="C502" s="98" t="s">
        <v>379</v>
      </c>
      <c r="D502" s="98" t="s">
        <v>139</v>
      </c>
      <c r="E502" s="98" t="s">
        <v>380</v>
      </c>
      <c r="F502" s="98" t="s">
        <v>178</v>
      </c>
      <c r="G502" s="98" t="s">
        <v>742</v>
      </c>
      <c r="H502" s="99">
        <v>1988</v>
      </c>
      <c r="I502" s="97">
        <v>2</v>
      </c>
      <c r="J502" s="100">
        <f>'เลย '!F63</f>
        <v>208695.73</v>
      </c>
      <c r="K502" s="101">
        <f>SUM('เลย '!AL63)</f>
        <v>340951.62</v>
      </c>
      <c r="L502" s="102">
        <f>'เลย '!AM63</f>
        <v>27862.400000000001</v>
      </c>
      <c r="M502" s="102">
        <f>'เลย '!AN63</f>
        <v>53413.31</v>
      </c>
      <c r="N502" s="98"/>
      <c r="O502" s="98"/>
      <c r="P502" s="98"/>
      <c r="Q502" s="90">
        <f t="shared" si="17"/>
        <v>-25550.909999999996</v>
      </c>
      <c r="R502" s="91">
        <f t="shared" si="18"/>
        <v>14.015291750503019</v>
      </c>
    </row>
    <row r="503" spans="1:18" x14ac:dyDescent="0.7">
      <c r="A503" s="97">
        <v>14</v>
      </c>
      <c r="B503" s="98" t="s">
        <v>58</v>
      </c>
      <c r="C503" s="98" t="s">
        <v>379</v>
      </c>
      <c r="D503" s="98" t="s">
        <v>139</v>
      </c>
      <c r="E503" s="98" t="s">
        <v>380</v>
      </c>
      <c r="F503" s="98" t="s">
        <v>178</v>
      </c>
      <c r="G503" s="98" t="s">
        <v>743</v>
      </c>
      <c r="H503" s="99">
        <v>1497</v>
      </c>
      <c r="I503" s="97">
        <v>1</v>
      </c>
      <c r="J503" s="100">
        <f>'เลย '!F64</f>
        <v>392096.95</v>
      </c>
      <c r="K503" s="101">
        <f>SUM('เลย '!AL64)</f>
        <v>458365.71</v>
      </c>
      <c r="L503" s="102">
        <f>'เลย '!AM64</f>
        <v>11354.76</v>
      </c>
      <c r="M503" s="102">
        <f>'เลย '!AN64</f>
        <v>62675.070000000007</v>
      </c>
      <c r="N503" s="98"/>
      <c r="O503" s="98"/>
      <c r="P503" s="98"/>
      <c r="Q503" s="90">
        <f t="shared" si="17"/>
        <v>-51320.310000000005</v>
      </c>
      <c r="R503" s="91">
        <f t="shared" si="18"/>
        <v>7.5850100200400803</v>
      </c>
    </row>
    <row r="504" spans="1:18" s="109" customFormat="1" x14ac:dyDescent="0.7">
      <c r="A504" s="103">
        <v>5</v>
      </c>
      <c r="B504" s="104" t="s">
        <v>58</v>
      </c>
      <c r="C504" s="104"/>
      <c r="D504" s="104"/>
      <c r="E504" s="104" t="s">
        <v>75</v>
      </c>
      <c r="F504" s="104"/>
      <c r="G504" s="104" t="s">
        <v>382</v>
      </c>
      <c r="H504" s="110">
        <f>SUM(H490:H503)</f>
        <v>34625</v>
      </c>
      <c r="I504" s="103"/>
      <c r="J504" s="106">
        <f>SUM(J490:J503)</f>
        <v>5759742.0500000007</v>
      </c>
      <c r="K504" s="106">
        <f>SUM(K490:K503)</f>
        <v>7346546.0599999996</v>
      </c>
      <c r="L504" s="106">
        <f>SUM(L490:L503)</f>
        <v>318596.59000000003</v>
      </c>
      <c r="M504" s="106">
        <f>SUM(M490:M503)</f>
        <v>804070.93000000017</v>
      </c>
      <c r="N504" s="104">
        <v>13</v>
      </c>
      <c r="O504" s="104">
        <v>13</v>
      </c>
      <c r="P504" s="104">
        <f>N504-O504</f>
        <v>0</v>
      </c>
      <c r="Q504" s="107">
        <f t="shared" si="17"/>
        <v>-485474.34000000014</v>
      </c>
      <c r="R504" s="108">
        <f>L504/H504</f>
        <v>9.2013455595667875</v>
      </c>
    </row>
    <row r="505" spans="1:18" x14ac:dyDescent="0.7">
      <c r="A505" s="97">
        <v>1</v>
      </c>
      <c r="B505" s="98" t="s">
        <v>58</v>
      </c>
      <c r="C505" s="98" t="s">
        <v>383</v>
      </c>
      <c r="D505" s="98" t="s">
        <v>100</v>
      </c>
      <c r="E505" s="98" t="s">
        <v>384</v>
      </c>
      <c r="F505" s="98" t="s">
        <v>208</v>
      </c>
      <c r="G505" s="98" t="s">
        <v>385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x14ac:dyDescent="0.7">
      <c r="A506" s="97">
        <v>2</v>
      </c>
      <c r="B506" s="98" t="s">
        <v>58</v>
      </c>
      <c r="C506" s="98" t="s">
        <v>383</v>
      </c>
      <c r="D506" s="98" t="s">
        <v>100</v>
      </c>
      <c r="E506" s="98" t="s">
        <v>384</v>
      </c>
      <c r="F506" s="98" t="s">
        <v>178</v>
      </c>
      <c r="G506" s="98" t="s">
        <v>744</v>
      </c>
      <c r="H506" s="99">
        <v>1271</v>
      </c>
      <c r="I506" s="97">
        <v>1</v>
      </c>
      <c r="J506" s="100">
        <f>'เลย '!F65</f>
        <v>537152.54</v>
      </c>
      <c r="K506" s="101">
        <f>SUM('เลย '!AL65)</f>
        <v>557118.63</v>
      </c>
      <c r="L506" s="102">
        <f>'เลย '!AM65</f>
        <v>104623.3</v>
      </c>
      <c r="M506" s="102">
        <f>'เลย '!AN65</f>
        <v>107175.24</v>
      </c>
      <c r="N506" s="98"/>
      <c r="O506" s="98"/>
      <c r="P506" s="98"/>
      <c r="Q506" s="90">
        <f t="shared" si="17"/>
        <v>-2551.9400000000023</v>
      </c>
      <c r="R506" s="91">
        <f t="shared" si="18"/>
        <v>82.315735641227377</v>
      </c>
    </row>
    <row r="507" spans="1:18" x14ac:dyDescent="0.7">
      <c r="A507" s="97">
        <v>3</v>
      </c>
      <c r="B507" s="98" t="s">
        <v>58</v>
      </c>
      <c r="C507" s="98" t="s">
        <v>383</v>
      </c>
      <c r="D507" s="98" t="s">
        <v>100</v>
      </c>
      <c r="E507" s="98" t="s">
        <v>384</v>
      </c>
      <c r="F507" s="98" t="s">
        <v>178</v>
      </c>
      <c r="G507" s="98" t="s">
        <v>745</v>
      </c>
      <c r="H507" s="99">
        <v>1365</v>
      </c>
      <c r="I507" s="97">
        <v>1</v>
      </c>
      <c r="J507" s="100">
        <f>'เลย '!F66</f>
        <v>607327.06000000006</v>
      </c>
      <c r="K507" s="101">
        <f>SUM('เลย '!AL66)</f>
        <v>622332.44000000006</v>
      </c>
      <c r="L507" s="102">
        <f>'เลย '!AM66</f>
        <v>140828.54</v>
      </c>
      <c r="M507" s="102">
        <f>'เลย '!AN66</f>
        <v>135474.28</v>
      </c>
      <c r="N507" s="98"/>
      <c r="O507" s="98"/>
      <c r="P507" s="98"/>
      <c r="Q507" s="90">
        <f t="shared" si="17"/>
        <v>5354.2600000000093</v>
      </c>
      <c r="R507" s="91">
        <f t="shared" si="18"/>
        <v>103.17109157509158</v>
      </c>
    </row>
    <row r="508" spans="1:18" x14ac:dyDescent="0.7">
      <c r="A508" s="97">
        <v>4</v>
      </c>
      <c r="B508" s="98" t="s">
        <v>58</v>
      </c>
      <c r="C508" s="98" t="s">
        <v>383</v>
      </c>
      <c r="D508" s="98" t="s">
        <v>100</v>
      </c>
      <c r="E508" s="98" t="s">
        <v>384</v>
      </c>
      <c r="F508" s="98" t="s">
        <v>178</v>
      </c>
      <c r="G508" s="98" t="s">
        <v>746</v>
      </c>
      <c r="H508" s="99">
        <v>2637</v>
      </c>
      <c r="I508" s="97">
        <v>2</v>
      </c>
      <c r="J508" s="100">
        <f>'เลย '!F67</f>
        <v>579033.42000000004</v>
      </c>
      <c r="K508" s="101">
        <f>SUM('เลย '!AL67)</f>
        <v>683797.07000000007</v>
      </c>
      <c r="L508" s="102">
        <f>'เลย '!AM67</f>
        <v>170869.09</v>
      </c>
      <c r="M508" s="102">
        <f>'เลย '!AN67</f>
        <v>169295.16999999998</v>
      </c>
      <c r="N508" s="98"/>
      <c r="O508" s="98"/>
      <c r="P508" s="98"/>
      <c r="Q508" s="90">
        <f t="shared" si="17"/>
        <v>1573.9200000000128</v>
      </c>
      <c r="R508" s="91">
        <f t="shared" si="18"/>
        <v>64.796772847933255</v>
      </c>
    </row>
    <row r="509" spans="1:18" x14ac:dyDescent="0.7">
      <c r="A509" s="97">
        <v>5</v>
      </c>
      <c r="B509" s="98" t="s">
        <v>58</v>
      </c>
      <c r="C509" s="98" t="s">
        <v>383</v>
      </c>
      <c r="D509" s="98" t="s">
        <v>100</v>
      </c>
      <c r="E509" s="98" t="s">
        <v>384</v>
      </c>
      <c r="F509" s="98" t="s">
        <v>178</v>
      </c>
      <c r="G509" s="98" t="s">
        <v>747</v>
      </c>
      <c r="H509" s="99">
        <v>1170</v>
      </c>
      <c r="I509" s="97">
        <v>1</v>
      </c>
      <c r="J509" s="100">
        <f>'เลย '!F68</f>
        <v>363929.48</v>
      </c>
      <c r="K509" s="101">
        <f>SUM('เลย '!AL68)</f>
        <v>435419.8</v>
      </c>
      <c r="L509" s="102">
        <f>'เลย '!AM68</f>
        <v>227279.37</v>
      </c>
      <c r="M509" s="102">
        <f>'เลย '!AN68</f>
        <v>188835.88999999998</v>
      </c>
      <c r="N509" s="98"/>
      <c r="O509" s="98"/>
      <c r="P509" s="98"/>
      <c r="Q509" s="90">
        <f t="shared" si="17"/>
        <v>38443.48000000001</v>
      </c>
      <c r="R509" s="91">
        <f t="shared" si="18"/>
        <v>194.25587179487178</v>
      </c>
    </row>
    <row r="510" spans="1:18" x14ac:dyDescent="0.7">
      <c r="A510" s="97">
        <v>6</v>
      </c>
      <c r="B510" s="98" t="s">
        <v>58</v>
      </c>
      <c r="C510" s="98" t="s">
        <v>383</v>
      </c>
      <c r="D510" s="98" t="s">
        <v>100</v>
      </c>
      <c r="E510" s="98" t="s">
        <v>384</v>
      </c>
      <c r="F510" s="98" t="s">
        <v>178</v>
      </c>
      <c r="G510" s="98" t="s">
        <v>748</v>
      </c>
      <c r="H510" s="99">
        <v>892</v>
      </c>
      <c r="I510" s="97">
        <v>1</v>
      </c>
      <c r="J510" s="100">
        <f>'เลย '!F69</f>
        <v>359613.61</v>
      </c>
      <c r="K510" s="101">
        <f>SUM('เลย '!AL69)</f>
        <v>354010.32</v>
      </c>
      <c r="L510" s="102">
        <f>'เลย '!AM69</f>
        <v>104904.03</v>
      </c>
      <c r="M510" s="102">
        <f>'เลย '!AN69</f>
        <v>177910</v>
      </c>
      <c r="N510" s="98"/>
      <c r="O510" s="98"/>
      <c r="P510" s="98"/>
      <c r="Q510" s="90">
        <f t="shared" si="17"/>
        <v>-73005.97</v>
      </c>
      <c r="R510" s="91">
        <f t="shared" si="18"/>
        <v>117.60541479820628</v>
      </c>
    </row>
    <row r="511" spans="1:18" s="109" customFormat="1" x14ac:dyDescent="0.7">
      <c r="A511" s="103">
        <v>6</v>
      </c>
      <c r="B511" s="104" t="s">
        <v>58</v>
      </c>
      <c r="C511" s="104"/>
      <c r="D511" s="104"/>
      <c r="E511" s="104" t="s">
        <v>75</v>
      </c>
      <c r="F511" s="104"/>
      <c r="G511" s="104" t="s">
        <v>386</v>
      </c>
      <c r="H511" s="110">
        <f>SUM(H505:H510)</f>
        <v>7335</v>
      </c>
      <c r="I511" s="103"/>
      <c r="J511" s="106">
        <f>SUM(J505:J510)</f>
        <v>2447056.11</v>
      </c>
      <c r="K511" s="106">
        <f>SUM(K505:K510)</f>
        <v>2652678.2599999998</v>
      </c>
      <c r="L511" s="106">
        <f>SUM(L505:L510)</f>
        <v>748504.33000000007</v>
      </c>
      <c r="M511" s="106">
        <f>SUM(M505:M510)</f>
        <v>778690.58</v>
      </c>
      <c r="N511" s="104">
        <v>5</v>
      </c>
      <c r="O511" s="104">
        <v>5</v>
      </c>
      <c r="P511" s="104">
        <f>N511-O511</f>
        <v>0</v>
      </c>
      <c r="Q511" s="107">
        <f t="shared" si="17"/>
        <v>-30186.249999999884</v>
      </c>
      <c r="R511" s="108">
        <f>L511/H511</f>
        <v>102.04558009543287</v>
      </c>
    </row>
    <row r="512" spans="1:18" x14ac:dyDescent="0.7">
      <c r="A512" s="97">
        <v>1</v>
      </c>
      <c r="B512" s="98" t="s">
        <v>58</v>
      </c>
      <c r="C512" s="98" t="s">
        <v>387</v>
      </c>
      <c r="D512" s="98" t="s">
        <v>107</v>
      </c>
      <c r="E512" s="98" t="s">
        <v>388</v>
      </c>
      <c r="F512" s="98" t="s">
        <v>208</v>
      </c>
      <c r="G512" s="98" t="s">
        <v>389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x14ac:dyDescent="0.7">
      <c r="A513" s="97">
        <v>2</v>
      </c>
      <c r="B513" s="98" t="s">
        <v>58</v>
      </c>
      <c r="C513" s="98" t="s">
        <v>387</v>
      </c>
      <c r="D513" s="98" t="s">
        <v>107</v>
      </c>
      <c r="E513" s="98" t="s">
        <v>388</v>
      </c>
      <c r="F513" s="98" t="s">
        <v>178</v>
      </c>
      <c r="G513" s="98" t="s">
        <v>749</v>
      </c>
      <c r="H513" s="99">
        <v>2178</v>
      </c>
      <c r="I513" s="97">
        <v>2</v>
      </c>
      <c r="J513" s="100">
        <f>'เลย '!F70</f>
        <v>77059.25</v>
      </c>
      <c r="K513" s="101">
        <f>SUM('เลย '!AL70)</f>
        <v>132215.49</v>
      </c>
      <c r="L513" s="102">
        <f>'เลย '!AM70</f>
        <v>186748.74</v>
      </c>
      <c r="M513" s="102">
        <f>'เลย '!AN70</f>
        <v>193980.40000000002</v>
      </c>
      <c r="N513" s="98"/>
      <c r="O513" s="98"/>
      <c r="P513" s="98"/>
      <c r="Q513" s="90">
        <f t="shared" si="17"/>
        <v>-7231.6600000000326</v>
      </c>
      <c r="R513" s="91">
        <f t="shared" si="18"/>
        <v>85.743223140495857</v>
      </c>
    </row>
    <row r="514" spans="1:18" x14ac:dyDescent="0.7">
      <c r="A514" s="97">
        <v>3</v>
      </c>
      <c r="B514" s="98" t="s">
        <v>58</v>
      </c>
      <c r="C514" s="98" t="s">
        <v>387</v>
      </c>
      <c r="D514" s="98" t="s">
        <v>107</v>
      </c>
      <c r="E514" s="98" t="s">
        <v>388</v>
      </c>
      <c r="F514" s="98" t="s">
        <v>178</v>
      </c>
      <c r="G514" s="98" t="s">
        <v>750</v>
      </c>
      <c r="H514" s="99">
        <v>3937</v>
      </c>
      <c r="I514" s="97">
        <v>3</v>
      </c>
      <c r="J514" s="100">
        <f>'เลย '!F71</f>
        <v>557948.38</v>
      </c>
      <c r="K514" s="101">
        <f>SUM('เลย '!AL71)</f>
        <v>433716.73</v>
      </c>
      <c r="L514" s="102">
        <f>'เลย '!AM71</f>
        <v>574386.98</v>
      </c>
      <c r="M514" s="102">
        <f>'เลย '!AN71</f>
        <v>275241.39</v>
      </c>
      <c r="N514" s="98"/>
      <c r="O514" s="98"/>
      <c r="P514" s="98"/>
      <c r="Q514" s="90">
        <f t="shared" si="17"/>
        <v>299145.58999999997</v>
      </c>
      <c r="R514" s="91">
        <f t="shared" si="18"/>
        <v>145.89458470916941</v>
      </c>
    </row>
    <row r="515" spans="1:18" x14ac:dyDescent="0.7">
      <c r="A515" s="97">
        <v>4</v>
      </c>
      <c r="B515" s="98" t="s">
        <v>58</v>
      </c>
      <c r="C515" s="98" t="s">
        <v>387</v>
      </c>
      <c r="D515" s="98" t="s">
        <v>107</v>
      </c>
      <c r="E515" s="98" t="s">
        <v>388</v>
      </c>
      <c r="F515" s="98" t="s">
        <v>178</v>
      </c>
      <c r="G515" s="98" t="s">
        <v>751</v>
      </c>
      <c r="H515" s="99">
        <v>1575</v>
      </c>
      <c r="I515" s="97">
        <v>2</v>
      </c>
      <c r="J515" s="100">
        <f>'เลย '!F72</f>
        <v>170765.7</v>
      </c>
      <c r="K515" s="101">
        <f>SUM('เลย '!AL72)</f>
        <v>237370.35</v>
      </c>
      <c r="L515" s="102">
        <f>'เลย '!AM72</f>
        <v>93296.17</v>
      </c>
      <c r="M515" s="102">
        <f>'เลย '!AN72</f>
        <v>85300.51999999999</v>
      </c>
      <c r="N515" s="98"/>
      <c r="O515" s="98"/>
      <c r="P515" s="98"/>
      <c r="Q515" s="90">
        <f t="shared" si="17"/>
        <v>7995.6500000000087</v>
      </c>
      <c r="R515" s="91">
        <f t="shared" si="18"/>
        <v>59.235663492063487</v>
      </c>
    </row>
    <row r="516" spans="1:18" x14ac:dyDescent="0.7">
      <c r="A516" s="97">
        <v>5</v>
      </c>
      <c r="B516" s="98" t="s">
        <v>58</v>
      </c>
      <c r="C516" s="98" t="s">
        <v>387</v>
      </c>
      <c r="D516" s="98" t="s">
        <v>107</v>
      </c>
      <c r="E516" s="98" t="s">
        <v>388</v>
      </c>
      <c r="F516" s="98" t="s">
        <v>178</v>
      </c>
      <c r="G516" s="98" t="s">
        <v>752</v>
      </c>
      <c r="H516" s="99">
        <v>1425</v>
      </c>
      <c r="I516" s="97">
        <v>1</v>
      </c>
      <c r="J516" s="100">
        <f>'เลย '!F73</f>
        <v>246938.89</v>
      </c>
      <c r="K516" s="101">
        <f>SUM('เลย '!AL73)</f>
        <v>285409.92000000004</v>
      </c>
      <c r="L516" s="102">
        <f>'เลย '!AM73</f>
        <v>310075.95999999996</v>
      </c>
      <c r="M516" s="102">
        <f>'เลย '!AN73</f>
        <v>145514.4</v>
      </c>
      <c r="N516" s="98"/>
      <c r="O516" s="98"/>
      <c r="P516" s="98"/>
      <c r="Q516" s="90">
        <f t="shared" si="17"/>
        <v>164561.55999999997</v>
      </c>
      <c r="R516" s="91">
        <f t="shared" si="18"/>
        <v>217.59716491228068</v>
      </c>
    </row>
    <row r="517" spans="1:18" x14ac:dyDescent="0.7">
      <c r="A517" s="97">
        <v>6</v>
      </c>
      <c r="B517" s="98" t="s">
        <v>58</v>
      </c>
      <c r="C517" s="98" t="s">
        <v>387</v>
      </c>
      <c r="D517" s="98" t="s">
        <v>107</v>
      </c>
      <c r="E517" s="98" t="s">
        <v>388</v>
      </c>
      <c r="F517" s="98" t="s">
        <v>178</v>
      </c>
      <c r="G517" s="98" t="s">
        <v>753</v>
      </c>
      <c r="H517" s="99">
        <v>1893</v>
      </c>
      <c r="I517" s="97">
        <v>2</v>
      </c>
      <c r="J517" s="100">
        <f>'เลย '!F74</f>
        <v>46619.1</v>
      </c>
      <c r="K517" s="101">
        <f>SUM('เลย '!AL74)</f>
        <v>44602.86</v>
      </c>
      <c r="L517" s="102">
        <f>'เลย '!AM74</f>
        <v>136545.69</v>
      </c>
      <c r="M517" s="102">
        <f>'เลย '!AN74</f>
        <v>154046.21000000002</v>
      </c>
      <c r="N517" s="98"/>
      <c r="O517" s="98"/>
      <c r="P517" s="98"/>
      <c r="Q517" s="90">
        <f t="shared" si="17"/>
        <v>-17500.520000000019</v>
      </c>
      <c r="R517" s="91">
        <f t="shared" si="18"/>
        <v>72.131901743264663</v>
      </c>
    </row>
    <row r="518" spans="1:18" x14ac:dyDescent="0.7">
      <c r="A518" s="97">
        <v>7</v>
      </c>
      <c r="B518" s="98" t="s">
        <v>58</v>
      </c>
      <c r="C518" s="98" t="s">
        <v>387</v>
      </c>
      <c r="D518" s="98" t="s">
        <v>107</v>
      </c>
      <c r="E518" s="98" t="s">
        <v>388</v>
      </c>
      <c r="F518" s="98" t="s">
        <v>178</v>
      </c>
      <c r="G518" s="98" t="s">
        <v>754</v>
      </c>
      <c r="H518" s="99">
        <v>2527</v>
      </c>
      <c r="I518" s="97">
        <v>2</v>
      </c>
      <c r="J518" s="100">
        <f>'เลย '!F75</f>
        <v>588343.59</v>
      </c>
      <c r="K518" s="101">
        <f>SUM('เลย '!AL75)</f>
        <v>665448.57999999996</v>
      </c>
      <c r="L518" s="102">
        <f>'เลย '!AM75</f>
        <v>463275.57</v>
      </c>
      <c r="M518" s="102">
        <f>'เลย '!AN75</f>
        <v>195783.65</v>
      </c>
      <c r="N518" s="98"/>
      <c r="O518" s="98"/>
      <c r="P518" s="98"/>
      <c r="Q518" s="90">
        <f t="shared" ref="Q518:Q581" si="19">L518-M518</f>
        <v>267491.92000000004</v>
      </c>
      <c r="R518" s="91">
        <f t="shared" ref="R518:R580" si="20">L518/H518</f>
        <v>183.33026117926394</v>
      </c>
    </row>
    <row r="519" spans="1:18" s="109" customFormat="1" x14ac:dyDescent="0.7">
      <c r="A519" s="103">
        <v>7</v>
      </c>
      <c r="B519" s="104" t="s">
        <v>58</v>
      </c>
      <c r="C519" s="104"/>
      <c r="D519" s="104"/>
      <c r="E519" s="104" t="s">
        <v>75</v>
      </c>
      <c r="F519" s="104"/>
      <c r="G519" s="104" t="s">
        <v>390</v>
      </c>
      <c r="H519" s="110">
        <f>SUM(H512:H518)</f>
        <v>13535</v>
      </c>
      <c r="I519" s="103"/>
      <c r="J519" s="106">
        <f>SUM(J512:J518)</f>
        <v>1687674.9100000001</v>
      </c>
      <c r="K519" s="106">
        <f>SUM(K512:K518)</f>
        <v>1798763.9300000002</v>
      </c>
      <c r="L519" s="106">
        <f>SUM(L512:L518)</f>
        <v>1764329.11</v>
      </c>
      <c r="M519" s="106">
        <f>SUM(M512:M518)</f>
        <v>1049866.57</v>
      </c>
      <c r="N519" s="104">
        <v>6</v>
      </c>
      <c r="O519" s="104">
        <v>6</v>
      </c>
      <c r="P519" s="104">
        <f>N519-O519</f>
        <v>0</v>
      </c>
      <c r="Q519" s="107">
        <f t="shared" si="19"/>
        <v>714462.54</v>
      </c>
      <c r="R519" s="108">
        <f>L519/H519</f>
        <v>130.35309272257112</v>
      </c>
    </row>
    <row r="520" spans="1:18" x14ac:dyDescent="0.7">
      <c r="A520" s="97">
        <v>1</v>
      </c>
      <c r="B520" s="98" t="s">
        <v>58</v>
      </c>
      <c r="C520" s="98" t="s">
        <v>391</v>
      </c>
      <c r="D520" s="98" t="s">
        <v>114</v>
      </c>
      <c r="E520" s="98" t="s">
        <v>392</v>
      </c>
      <c r="F520" s="98" t="s">
        <v>208</v>
      </c>
      <c r="G520" s="98" t="s">
        <v>393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x14ac:dyDescent="0.7">
      <c r="A521" s="97">
        <v>2</v>
      </c>
      <c r="B521" s="98" t="s">
        <v>58</v>
      </c>
      <c r="C521" s="98" t="s">
        <v>391</v>
      </c>
      <c r="D521" s="98" t="s">
        <v>114</v>
      </c>
      <c r="E521" s="98" t="s">
        <v>392</v>
      </c>
      <c r="F521" s="98" t="s">
        <v>178</v>
      </c>
      <c r="G521" s="98" t="s">
        <v>755</v>
      </c>
      <c r="H521" s="99">
        <v>1798</v>
      </c>
      <c r="I521" s="97">
        <v>2</v>
      </c>
      <c r="J521" s="100">
        <f>'เลย '!F76</f>
        <v>406823.28</v>
      </c>
      <c r="K521" s="101">
        <f>SUM('เลย '!AL76)</f>
        <v>337542.38</v>
      </c>
      <c r="L521" s="102">
        <f>'เลย '!AM76</f>
        <v>66668</v>
      </c>
      <c r="M521" s="102">
        <f>'เลย '!AN76</f>
        <v>93687.35</v>
      </c>
      <c r="N521" s="98"/>
      <c r="O521" s="98"/>
      <c r="P521" s="98"/>
      <c r="Q521" s="90">
        <f t="shared" si="19"/>
        <v>-27019.350000000006</v>
      </c>
      <c r="R521" s="91">
        <f t="shared" si="20"/>
        <v>37.0789766407119</v>
      </c>
    </row>
    <row r="522" spans="1:18" x14ac:dyDescent="0.7">
      <c r="A522" s="97">
        <v>3</v>
      </c>
      <c r="B522" s="98" t="s">
        <v>58</v>
      </c>
      <c r="C522" s="98" t="s">
        <v>391</v>
      </c>
      <c r="D522" s="98" t="s">
        <v>114</v>
      </c>
      <c r="E522" s="98" t="s">
        <v>392</v>
      </c>
      <c r="F522" s="98" t="s">
        <v>178</v>
      </c>
      <c r="G522" s="98" t="s">
        <v>756</v>
      </c>
      <c r="H522" s="99">
        <v>2341</v>
      </c>
      <c r="I522" s="97">
        <v>2</v>
      </c>
      <c r="J522" s="100">
        <f>'เลย '!F77</f>
        <v>585539.12</v>
      </c>
      <c r="K522" s="101">
        <f>SUM('เลย '!AL77)</f>
        <v>719915.7699999999</v>
      </c>
      <c r="L522" s="102">
        <f>'เลย '!AM77</f>
        <v>272535</v>
      </c>
      <c r="M522" s="102">
        <f>'เลย '!AN77</f>
        <v>287784.75</v>
      </c>
      <c r="N522" s="98"/>
      <c r="O522" s="98"/>
      <c r="P522" s="98"/>
      <c r="Q522" s="90">
        <f t="shared" si="19"/>
        <v>-15249.75</v>
      </c>
      <c r="R522" s="91">
        <f t="shared" si="20"/>
        <v>116.41819735155916</v>
      </c>
    </row>
    <row r="523" spans="1:18" x14ac:dyDescent="0.7">
      <c r="A523" s="97">
        <v>4</v>
      </c>
      <c r="B523" s="98" t="s">
        <v>58</v>
      </c>
      <c r="C523" s="98" t="s">
        <v>391</v>
      </c>
      <c r="D523" s="98" t="s">
        <v>114</v>
      </c>
      <c r="E523" s="98" t="s">
        <v>392</v>
      </c>
      <c r="F523" s="98" t="s">
        <v>178</v>
      </c>
      <c r="G523" s="98" t="s">
        <v>757</v>
      </c>
      <c r="H523" s="99">
        <v>2890</v>
      </c>
      <c r="I523" s="97">
        <v>2</v>
      </c>
      <c r="J523" s="100">
        <f>'เลย '!F78</f>
        <v>585321.1</v>
      </c>
      <c r="K523" s="101">
        <f>SUM('เลย '!AL78)</f>
        <v>175702.59999999998</v>
      </c>
      <c r="L523" s="102">
        <f>'เลย '!AM78</f>
        <v>168754</v>
      </c>
      <c r="M523" s="102">
        <f>'เลย '!AN78</f>
        <v>197367.1</v>
      </c>
      <c r="N523" s="98"/>
      <c r="O523" s="98"/>
      <c r="P523" s="98"/>
      <c r="Q523" s="90">
        <f t="shared" si="19"/>
        <v>-28613.100000000006</v>
      </c>
      <c r="R523" s="91">
        <f t="shared" si="20"/>
        <v>58.392387543252596</v>
      </c>
    </row>
    <row r="524" spans="1:18" x14ac:dyDescent="0.7">
      <c r="A524" s="97">
        <v>5</v>
      </c>
      <c r="B524" s="98" t="s">
        <v>58</v>
      </c>
      <c r="C524" s="98" t="s">
        <v>391</v>
      </c>
      <c r="D524" s="98" t="s">
        <v>114</v>
      </c>
      <c r="E524" s="98" t="s">
        <v>392</v>
      </c>
      <c r="F524" s="98" t="s">
        <v>178</v>
      </c>
      <c r="G524" s="98" t="s">
        <v>758</v>
      </c>
      <c r="H524" s="99">
        <v>2426</v>
      </c>
      <c r="I524" s="97">
        <v>2</v>
      </c>
      <c r="J524" s="100">
        <f>'เลย '!F79</f>
        <v>675803.48</v>
      </c>
      <c r="K524" s="101">
        <f>SUM('เลย '!AL79)</f>
        <v>734684.01</v>
      </c>
      <c r="L524" s="102">
        <f>'เลย '!AM79</f>
        <v>116582</v>
      </c>
      <c r="M524" s="102">
        <f>'เลย '!AN79</f>
        <v>156089.54999999999</v>
      </c>
      <c r="N524" s="98"/>
      <c r="O524" s="98"/>
      <c r="P524" s="98"/>
      <c r="Q524" s="90">
        <f t="shared" si="19"/>
        <v>-39507.549999999988</v>
      </c>
      <c r="R524" s="91">
        <f t="shared" si="20"/>
        <v>48.05523495465787</v>
      </c>
    </row>
    <row r="525" spans="1:18" x14ac:dyDescent="0.7">
      <c r="A525" s="97">
        <v>6</v>
      </c>
      <c r="B525" s="98" t="s">
        <v>58</v>
      </c>
      <c r="C525" s="98" t="s">
        <v>391</v>
      </c>
      <c r="D525" s="98" t="s">
        <v>114</v>
      </c>
      <c r="E525" s="98" t="s">
        <v>392</v>
      </c>
      <c r="F525" s="98" t="s">
        <v>178</v>
      </c>
      <c r="G525" s="98" t="s">
        <v>759</v>
      </c>
      <c r="H525" s="99">
        <v>4213</v>
      </c>
      <c r="I525" s="97">
        <v>3</v>
      </c>
      <c r="J525" s="100">
        <f>'เลย '!F80</f>
        <v>815774.63</v>
      </c>
      <c r="K525" s="101">
        <f>SUM('เลย '!AL80)</f>
        <v>857164.05</v>
      </c>
      <c r="L525" s="102">
        <f>'เลย '!AM80</f>
        <v>1503</v>
      </c>
      <c r="M525" s="102">
        <f>'เลย '!AN80</f>
        <v>24394.29</v>
      </c>
      <c r="N525" s="98"/>
      <c r="O525" s="98"/>
      <c r="P525" s="98"/>
      <c r="Q525" s="90">
        <f t="shared" si="19"/>
        <v>-22891.29</v>
      </c>
      <c r="R525" s="91">
        <f t="shared" si="20"/>
        <v>0.35675290766674578</v>
      </c>
    </row>
    <row r="526" spans="1:18" x14ac:dyDescent="0.7">
      <c r="A526" s="97">
        <v>7</v>
      </c>
      <c r="B526" s="98" t="s">
        <v>58</v>
      </c>
      <c r="C526" s="98" t="s">
        <v>391</v>
      </c>
      <c r="D526" s="98" t="s">
        <v>114</v>
      </c>
      <c r="E526" s="98" t="s">
        <v>392</v>
      </c>
      <c r="F526" s="98" t="s">
        <v>178</v>
      </c>
      <c r="G526" s="98" t="s">
        <v>760</v>
      </c>
      <c r="H526" s="99">
        <v>2664</v>
      </c>
      <c r="I526" s="97">
        <v>2</v>
      </c>
      <c r="J526" s="100">
        <f>'เลย '!F81</f>
        <v>604388.85</v>
      </c>
      <c r="K526" s="101">
        <f>SUM('เลย '!AL81)</f>
        <v>600776.23</v>
      </c>
      <c r="L526" s="102">
        <f>'เลย '!AM81</f>
        <v>139850</v>
      </c>
      <c r="M526" s="102">
        <f>'เลย '!AN81</f>
        <v>183447.13</v>
      </c>
      <c r="N526" s="98"/>
      <c r="O526" s="98"/>
      <c r="P526" s="98"/>
      <c r="Q526" s="90">
        <f t="shared" si="19"/>
        <v>-43597.130000000005</v>
      </c>
      <c r="R526" s="91">
        <f t="shared" si="20"/>
        <v>52.496246246246244</v>
      </c>
    </row>
    <row r="527" spans="1:18" x14ac:dyDescent="0.7">
      <c r="A527" s="97">
        <v>8</v>
      </c>
      <c r="B527" s="98" t="s">
        <v>58</v>
      </c>
      <c r="C527" s="98" t="s">
        <v>391</v>
      </c>
      <c r="D527" s="98" t="s">
        <v>114</v>
      </c>
      <c r="E527" s="98" t="s">
        <v>392</v>
      </c>
      <c r="F527" s="98" t="s">
        <v>178</v>
      </c>
      <c r="G527" s="98" t="s">
        <v>761</v>
      </c>
      <c r="H527" s="99">
        <v>642</v>
      </c>
      <c r="I527" s="97">
        <v>1</v>
      </c>
      <c r="J527" s="100">
        <f>'เลย '!F82</f>
        <v>481257.75</v>
      </c>
      <c r="K527" s="101">
        <f>SUM('เลย '!AL82)</f>
        <v>490642.48</v>
      </c>
      <c r="L527" s="102">
        <f>'เลย '!AM82</f>
        <v>80986.8</v>
      </c>
      <c r="M527" s="102">
        <f>'เลย '!AN82</f>
        <v>94219.28</v>
      </c>
      <c r="N527" s="98"/>
      <c r="O527" s="98"/>
      <c r="P527" s="98"/>
      <c r="Q527" s="90">
        <f t="shared" si="19"/>
        <v>-13232.479999999996</v>
      </c>
      <c r="R527" s="91">
        <f t="shared" si="20"/>
        <v>126.14766355140188</v>
      </c>
    </row>
    <row r="528" spans="1:18" x14ac:dyDescent="0.7">
      <c r="A528" s="97">
        <v>9</v>
      </c>
      <c r="B528" s="98" t="s">
        <v>58</v>
      </c>
      <c r="C528" s="98" t="s">
        <v>391</v>
      </c>
      <c r="D528" s="98" t="s">
        <v>114</v>
      </c>
      <c r="E528" s="98" t="s">
        <v>392</v>
      </c>
      <c r="F528" s="98" t="s">
        <v>178</v>
      </c>
      <c r="G528" s="98" t="s">
        <v>762</v>
      </c>
      <c r="H528" s="99">
        <v>701</v>
      </c>
      <c r="I528" s="97">
        <v>1</v>
      </c>
      <c r="J528" s="100">
        <f>'เลย '!F83</f>
        <v>526247.6</v>
      </c>
      <c r="K528" s="101">
        <f>SUM('เลย '!AL83)</f>
        <v>592173.69999999995</v>
      </c>
      <c r="L528" s="102">
        <f>'เลย '!AM83</f>
        <v>51168</v>
      </c>
      <c r="M528" s="102">
        <f>'เลย '!AN83</f>
        <v>74616.78</v>
      </c>
      <c r="N528" s="98"/>
      <c r="O528" s="98"/>
      <c r="P528" s="98"/>
      <c r="Q528" s="90">
        <f t="shared" si="19"/>
        <v>-23448.78</v>
      </c>
      <c r="R528" s="91">
        <f t="shared" si="20"/>
        <v>72.992867332382318</v>
      </c>
    </row>
    <row r="529" spans="1:18" x14ac:dyDescent="0.7">
      <c r="A529" s="97">
        <v>10</v>
      </c>
      <c r="B529" s="98" t="s">
        <v>58</v>
      </c>
      <c r="C529" s="98" t="s">
        <v>391</v>
      </c>
      <c r="D529" s="98" t="s">
        <v>114</v>
      </c>
      <c r="E529" s="98" t="s">
        <v>392</v>
      </c>
      <c r="F529" s="98" t="s">
        <v>178</v>
      </c>
      <c r="G529" s="98" t="s">
        <v>763</v>
      </c>
      <c r="H529" s="99">
        <v>803</v>
      </c>
      <c r="I529" s="97">
        <v>1</v>
      </c>
      <c r="J529" s="100">
        <f>'เลย '!F84</f>
        <v>386328.28</v>
      </c>
      <c r="K529" s="101">
        <f>SUM('เลย '!AL84)</f>
        <v>388455.38</v>
      </c>
      <c r="L529" s="102">
        <f>'เลย '!AM84</f>
        <v>94210</v>
      </c>
      <c r="M529" s="102">
        <f>'เลย '!AN84</f>
        <v>113283.1</v>
      </c>
      <c r="N529" s="98"/>
      <c r="O529" s="98"/>
      <c r="P529" s="98"/>
      <c r="Q529" s="90">
        <f t="shared" si="19"/>
        <v>-19073.100000000006</v>
      </c>
      <c r="R529" s="91">
        <f t="shared" si="20"/>
        <v>117.3225404732254</v>
      </c>
    </row>
    <row r="530" spans="1:18" s="109" customFormat="1" x14ac:dyDescent="0.7">
      <c r="A530" s="103">
        <v>8</v>
      </c>
      <c r="B530" s="104" t="s">
        <v>58</v>
      </c>
      <c r="C530" s="104"/>
      <c r="D530" s="104"/>
      <c r="E530" s="104" t="s">
        <v>75</v>
      </c>
      <c r="F530" s="104"/>
      <c r="G530" s="104" t="s">
        <v>394</v>
      </c>
      <c r="H530" s="110">
        <f>SUM(H521:H529)</f>
        <v>18478</v>
      </c>
      <c r="I530" s="103"/>
      <c r="J530" s="106">
        <f>SUM(J520:J529)</f>
        <v>5067484.09</v>
      </c>
      <c r="K530" s="106">
        <f>SUM(K520:K529)</f>
        <v>4897056.5999999996</v>
      </c>
      <c r="L530" s="106">
        <f>SUM(L520:L529)</f>
        <v>992256.8</v>
      </c>
      <c r="M530" s="106">
        <f>SUM(M520:M529)</f>
        <v>1224889.33</v>
      </c>
      <c r="N530" s="104">
        <v>9</v>
      </c>
      <c r="O530" s="104">
        <v>9</v>
      </c>
      <c r="P530" s="104">
        <f>N530-O530</f>
        <v>0</v>
      </c>
      <c r="Q530" s="107">
        <f t="shared" si="19"/>
        <v>-232632.53000000003</v>
      </c>
      <c r="R530" s="108">
        <f>L530/H530</f>
        <v>53.699361402749219</v>
      </c>
    </row>
    <row r="531" spans="1:18" x14ac:dyDescent="0.7">
      <c r="A531" s="97">
        <v>1</v>
      </c>
      <c r="B531" s="98" t="s">
        <v>58</v>
      </c>
      <c r="C531" s="98" t="s">
        <v>395</v>
      </c>
      <c r="D531" s="98" t="s">
        <v>121</v>
      </c>
      <c r="E531" s="98" t="s">
        <v>396</v>
      </c>
      <c r="F531" s="98" t="s">
        <v>208</v>
      </c>
      <c r="G531" s="98" t="s">
        <v>397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x14ac:dyDescent="0.7">
      <c r="A532" s="97">
        <v>2</v>
      </c>
      <c r="B532" s="98" t="s">
        <v>58</v>
      </c>
      <c r="C532" s="98" t="s">
        <v>395</v>
      </c>
      <c r="D532" s="98" t="s">
        <v>121</v>
      </c>
      <c r="E532" s="98" t="s">
        <v>396</v>
      </c>
      <c r="F532" s="98" t="s">
        <v>178</v>
      </c>
      <c r="G532" s="98" t="s">
        <v>764</v>
      </c>
      <c r="H532" s="99">
        <v>3708</v>
      </c>
      <c r="I532" s="97">
        <v>3</v>
      </c>
      <c r="J532" s="100">
        <f>'เลย '!F85</f>
        <v>305418.09999999998</v>
      </c>
      <c r="K532" s="101">
        <f>SUM('เลย '!AL85)</f>
        <v>341624.36</v>
      </c>
      <c r="L532" s="102">
        <f>'เลย '!AM85</f>
        <v>134850</v>
      </c>
      <c r="M532" s="102">
        <f>'เลย '!AN85</f>
        <v>176881.03</v>
      </c>
      <c r="N532" s="98"/>
      <c r="O532" s="98"/>
      <c r="P532" s="98"/>
      <c r="Q532" s="90">
        <f t="shared" si="19"/>
        <v>-42031.03</v>
      </c>
      <c r="R532" s="91">
        <f t="shared" si="20"/>
        <v>36.367313915857608</v>
      </c>
    </row>
    <row r="533" spans="1:18" x14ac:dyDescent="0.7">
      <c r="A533" s="97">
        <v>3</v>
      </c>
      <c r="B533" s="98" t="s">
        <v>58</v>
      </c>
      <c r="C533" s="98" t="s">
        <v>395</v>
      </c>
      <c r="D533" s="98" t="s">
        <v>121</v>
      </c>
      <c r="E533" s="98" t="s">
        <v>396</v>
      </c>
      <c r="F533" s="98" t="s">
        <v>178</v>
      </c>
      <c r="G533" s="98" t="s">
        <v>765</v>
      </c>
      <c r="H533" s="99">
        <v>7673</v>
      </c>
      <c r="I533" s="97">
        <v>5</v>
      </c>
      <c r="J533" s="100">
        <f>'เลย '!F86</f>
        <v>326687.58</v>
      </c>
      <c r="K533" s="101">
        <f>SUM('เลย '!AL86)</f>
        <v>425841.99000000005</v>
      </c>
      <c r="L533" s="102">
        <f>'เลย '!AM86</f>
        <v>40840.080000000002</v>
      </c>
      <c r="M533" s="102">
        <f>'เลย '!AN86</f>
        <v>222099.61</v>
      </c>
      <c r="N533" s="98"/>
      <c r="O533" s="98"/>
      <c r="P533" s="98"/>
      <c r="Q533" s="90">
        <f t="shared" si="19"/>
        <v>-181259.52999999997</v>
      </c>
      <c r="R533" s="91">
        <f t="shared" si="20"/>
        <v>5.3225700508275775</v>
      </c>
    </row>
    <row r="534" spans="1:18" x14ac:dyDescent="0.7">
      <c r="A534" s="97">
        <v>4</v>
      </c>
      <c r="B534" s="98" t="s">
        <v>58</v>
      </c>
      <c r="C534" s="98" t="s">
        <v>395</v>
      </c>
      <c r="D534" s="98" t="s">
        <v>121</v>
      </c>
      <c r="E534" s="98" t="s">
        <v>396</v>
      </c>
      <c r="F534" s="98" t="s">
        <v>178</v>
      </c>
      <c r="G534" s="98" t="s">
        <v>766</v>
      </c>
      <c r="H534" s="99">
        <v>6916</v>
      </c>
      <c r="I534" s="97">
        <v>5</v>
      </c>
      <c r="J534" s="100">
        <f>'เลย '!F87</f>
        <v>1219026.1599999999</v>
      </c>
      <c r="K534" s="101">
        <f>SUM('เลย '!AL87)</f>
        <v>1285318.43</v>
      </c>
      <c r="L534" s="102">
        <f>'เลย '!AM87</f>
        <v>207071.94</v>
      </c>
      <c r="M534" s="102">
        <f>'เลย '!AN87</f>
        <v>352180.04</v>
      </c>
      <c r="N534" s="98"/>
      <c r="O534" s="98"/>
      <c r="P534" s="98"/>
      <c r="Q534" s="90">
        <f t="shared" si="19"/>
        <v>-145108.09999999998</v>
      </c>
      <c r="R534" s="91">
        <f t="shared" si="20"/>
        <v>29.940997686524003</v>
      </c>
    </row>
    <row r="535" spans="1:18" x14ac:dyDescent="0.7">
      <c r="A535" s="97">
        <v>5</v>
      </c>
      <c r="B535" s="98" t="s">
        <v>58</v>
      </c>
      <c r="C535" s="98" t="s">
        <v>395</v>
      </c>
      <c r="D535" s="98" t="s">
        <v>121</v>
      </c>
      <c r="E535" s="98" t="s">
        <v>396</v>
      </c>
      <c r="F535" s="98" t="s">
        <v>178</v>
      </c>
      <c r="G535" s="98" t="s">
        <v>767</v>
      </c>
      <c r="H535" s="99">
        <v>4950</v>
      </c>
      <c r="I535" s="97">
        <v>4</v>
      </c>
      <c r="J535" s="100">
        <f>'เลย '!F88</f>
        <v>667832.17000000004</v>
      </c>
      <c r="K535" s="101">
        <f>SUM('เลย '!AL88)</f>
        <v>761114.1100000001</v>
      </c>
      <c r="L535" s="102">
        <f>'เลย '!AM88</f>
        <v>58.19</v>
      </c>
      <c r="M535" s="102">
        <f>'เลย '!AN88</f>
        <v>46220.91</v>
      </c>
      <c r="N535" s="98"/>
      <c r="O535" s="98"/>
      <c r="P535" s="98"/>
      <c r="Q535" s="90">
        <f t="shared" si="19"/>
        <v>-46162.720000000001</v>
      </c>
      <c r="R535" s="91">
        <f t="shared" si="20"/>
        <v>1.1755555555555556E-2</v>
      </c>
    </row>
    <row r="536" spans="1:18" x14ac:dyDescent="0.7">
      <c r="A536" s="97">
        <v>6</v>
      </c>
      <c r="B536" s="98" t="s">
        <v>58</v>
      </c>
      <c r="C536" s="98" t="s">
        <v>395</v>
      </c>
      <c r="D536" s="98" t="s">
        <v>121</v>
      </c>
      <c r="E536" s="98" t="s">
        <v>396</v>
      </c>
      <c r="F536" s="98" t="s">
        <v>178</v>
      </c>
      <c r="G536" s="98" t="s">
        <v>768</v>
      </c>
      <c r="H536" s="99">
        <v>3876</v>
      </c>
      <c r="I536" s="97">
        <v>3</v>
      </c>
      <c r="J536" s="100">
        <f>'เลย '!F89</f>
        <v>390003.09</v>
      </c>
      <c r="K536" s="101">
        <f>SUM('เลย '!AL89)</f>
        <v>798912.29</v>
      </c>
      <c r="L536" s="102">
        <f>'เลย '!AM89</f>
        <v>112291.42</v>
      </c>
      <c r="M536" s="102">
        <f>'เลย '!AN89</f>
        <v>236196.47</v>
      </c>
      <c r="N536" s="98"/>
      <c r="O536" s="98"/>
      <c r="P536" s="98"/>
      <c r="Q536" s="90">
        <f t="shared" si="19"/>
        <v>-123905.05</v>
      </c>
      <c r="R536" s="91">
        <f t="shared" si="20"/>
        <v>28.97095459236326</v>
      </c>
    </row>
    <row r="537" spans="1:18" x14ac:dyDescent="0.7">
      <c r="A537" s="97">
        <v>7</v>
      </c>
      <c r="B537" s="98" t="s">
        <v>58</v>
      </c>
      <c r="C537" s="98" t="s">
        <v>395</v>
      </c>
      <c r="D537" s="98" t="s">
        <v>121</v>
      </c>
      <c r="E537" s="98" t="s">
        <v>396</v>
      </c>
      <c r="F537" s="98" t="s">
        <v>178</v>
      </c>
      <c r="G537" s="98" t="s">
        <v>769</v>
      </c>
      <c r="H537" s="99">
        <v>1854</v>
      </c>
      <c r="I537" s="97">
        <v>2</v>
      </c>
      <c r="J537" s="100">
        <f>'เลย '!F90</f>
        <v>142132.87</v>
      </c>
      <c r="K537" s="101">
        <f>SUM('เลย '!AL90)</f>
        <v>171948.45</v>
      </c>
      <c r="L537" s="102">
        <f>'เลย '!AM90</f>
        <v>1825</v>
      </c>
      <c r="M537" s="102">
        <f>'เลย '!AN90</f>
        <v>79822.8</v>
      </c>
      <c r="N537" s="98"/>
      <c r="O537" s="98"/>
      <c r="P537" s="98"/>
      <c r="Q537" s="90">
        <f t="shared" si="19"/>
        <v>-77997.8</v>
      </c>
      <c r="R537" s="91">
        <f t="shared" si="20"/>
        <v>0.98435814455231929</v>
      </c>
    </row>
    <row r="538" spans="1:18" x14ac:dyDescent="0.7">
      <c r="A538" s="97">
        <v>8</v>
      </c>
      <c r="B538" s="98" t="s">
        <v>58</v>
      </c>
      <c r="C538" s="98" t="s">
        <v>395</v>
      </c>
      <c r="D538" s="98" t="s">
        <v>121</v>
      </c>
      <c r="E538" s="98" t="s">
        <v>396</v>
      </c>
      <c r="F538" s="98" t="s">
        <v>178</v>
      </c>
      <c r="G538" s="98" t="s">
        <v>770</v>
      </c>
      <c r="H538" s="99">
        <v>6037</v>
      </c>
      <c r="I538" s="97">
        <v>5</v>
      </c>
      <c r="J538" s="100">
        <f>'เลย '!F91</f>
        <v>307725.05</v>
      </c>
      <c r="K538" s="101">
        <f>SUM('เลย '!AL91)</f>
        <v>1006448.56</v>
      </c>
      <c r="L538" s="102">
        <f>'เลย '!AM91</f>
        <v>214716.92</v>
      </c>
      <c r="M538" s="102">
        <f>'เลย '!AN91</f>
        <v>241286.54</v>
      </c>
      <c r="N538" s="98"/>
      <c r="O538" s="98"/>
      <c r="P538" s="98"/>
      <c r="Q538" s="90">
        <f t="shared" si="19"/>
        <v>-26569.619999999995</v>
      </c>
      <c r="R538" s="91">
        <f t="shared" si="20"/>
        <v>35.566824581745905</v>
      </c>
    </row>
    <row r="539" spans="1:18" x14ac:dyDescent="0.7">
      <c r="A539" s="97">
        <v>9</v>
      </c>
      <c r="B539" s="98" t="s">
        <v>58</v>
      </c>
      <c r="C539" s="98" t="s">
        <v>395</v>
      </c>
      <c r="D539" s="98" t="s">
        <v>121</v>
      </c>
      <c r="E539" s="98" t="s">
        <v>396</v>
      </c>
      <c r="F539" s="98" t="s">
        <v>178</v>
      </c>
      <c r="G539" s="98" t="s">
        <v>771</v>
      </c>
      <c r="H539" s="99">
        <v>1678</v>
      </c>
      <c r="I539" s="97">
        <v>2</v>
      </c>
      <c r="J539" s="100">
        <f>'เลย '!F92</f>
        <v>290977.18</v>
      </c>
      <c r="K539" s="101">
        <f>SUM('เลย '!AL92)</f>
        <v>349680.19999999995</v>
      </c>
      <c r="L539" s="102">
        <f>'เลย '!AM92</f>
        <v>188836.31</v>
      </c>
      <c r="M539" s="102">
        <f>'เลย '!AN92</f>
        <v>212868.62</v>
      </c>
      <c r="N539" s="98"/>
      <c r="O539" s="98"/>
      <c r="P539" s="98"/>
      <c r="Q539" s="90">
        <f t="shared" si="19"/>
        <v>-24032.309999999998</v>
      </c>
      <c r="R539" s="91">
        <f t="shared" si="20"/>
        <v>112.53653754469606</v>
      </c>
    </row>
    <row r="540" spans="1:18" x14ac:dyDescent="0.7">
      <c r="A540" s="97">
        <v>10</v>
      </c>
      <c r="B540" s="98" t="s">
        <v>58</v>
      </c>
      <c r="C540" s="98" t="s">
        <v>395</v>
      </c>
      <c r="D540" s="98" t="s">
        <v>121</v>
      </c>
      <c r="E540" s="98" t="s">
        <v>396</v>
      </c>
      <c r="F540" s="98" t="s">
        <v>178</v>
      </c>
      <c r="G540" s="98" t="s">
        <v>772</v>
      </c>
      <c r="H540" s="99">
        <v>3501</v>
      </c>
      <c r="I540" s="97">
        <v>3</v>
      </c>
      <c r="J540" s="100">
        <f>'เลย '!F93</f>
        <v>427356.21</v>
      </c>
      <c r="K540" s="101">
        <f>SUM('เลย '!AL93)</f>
        <v>480599.88</v>
      </c>
      <c r="L540" s="102">
        <f>'เลย '!AM93</f>
        <v>7349.72</v>
      </c>
      <c r="M540" s="102">
        <f>'เลย '!AN93</f>
        <v>72598.11</v>
      </c>
      <c r="N540" s="98"/>
      <c r="O540" s="98"/>
      <c r="P540" s="98"/>
      <c r="Q540" s="90">
        <f t="shared" si="19"/>
        <v>-65248.39</v>
      </c>
      <c r="R540" s="91">
        <f t="shared" si="20"/>
        <v>2.09932019423022</v>
      </c>
    </row>
    <row r="541" spans="1:18" x14ac:dyDescent="0.7">
      <c r="A541" s="97">
        <v>11</v>
      </c>
      <c r="B541" s="98" t="s">
        <v>58</v>
      </c>
      <c r="C541" s="98" t="s">
        <v>395</v>
      </c>
      <c r="D541" s="98" t="s">
        <v>121</v>
      </c>
      <c r="E541" s="98" t="s">
        <v>396</v>
      </c>
      <c r="F541" s="98" t="s">
        <v>178</v>
      </c>
      <c r="G541" s="98" t="s">
        <v>773</v>
      </c>
      <c r="H541" s="99">
        <v>3131</v>
      </c>
      <c r="I541" s="97">
        <v>3</v>
      </c>
      <c r="J541" s="100">
        <f>'เลย '!F94</f>
        <v>201426.55</v>
      </c>
      <c r="K541" s="101">
        <f>SUM('เลย '!AL94)</f>
        <v>274069.8</v>
      </c>
      <c r="L541" s="102">
        <f>'เลย '!AM94</f>
        <v>144340.5</v>
      </c>
      <c r="M541" s="102">
        <f>'เลย '!AN94</f>
        <v>161617.98000000001</v>
      </c>
      <c r="N541" s="98"/>
      <c r="O541" s="98"/>
      <c r="P541" s="98"/>
      <c r="Q541" s="90">
        <f t="shared" si="19"/>
        <v>-17277.48000000001</v>
      </c>
      <c r="R541" s="91">
        <f t="shared" si="20"/>
        <v>46.100447141488345</v>
      </c>
    </row>
    <row r="542" spans="1:18" x14ac:dyDescent="0.7">
      <c r="A542" s="97">
        <v>12</v>
      </c>
      <c r="B542" s="98" t="s">
        <v>58</v>
      </c>
      <c r="C542" s="98" t="s">
        <v>395</v>
      </c>
      <c r="D542" s="98" t="s">
        <v>121</v>
      </c>
      <c r="E542" s="98" t="s">
        <v>396</v>
      </c>
      <c r="F542" s="98" t="s">
        <v>178</v>
      </c>
      <c r="G542" s="98" t="s">
        <v>774</v>
      </c>
      <c r="H542" s="99">
        <v>3078</v>
      </c>
      <c r="I542" s="97">
        <v>3</v>
      </c>
      <c r="J542" s="100">
        <f>'เลย '!F95</f>
        <v>319145.64</v>
      </c>
      <c r="K542" s="101">
        <f>SUM('เลย '!AL95)</f>
        <v>334445.7</v>
      </c>
      <c r="L542" s="102">
        <f>'เลย '!AM95</f>
        <v>137638.85999999999</v>
      </c>
      <c r="M542" s="102">
        <f>'เลย '!AN95</f>
        <v>166003.85</v>
      </c>
      <c r="N542" s="98"/>
      <c r="O542" s="98"/>
      <c r="P542" s="98"/>
      <c r="Q542" s="90">
        <f t="shared" si="19"/>
        <v>-28364.99000000002</v>
      </c>
      <c r="R542" s="91">
        <f t="shared" si="20"/>
        <v>44.716978557504866</v>
      </c>
    </row>
    <row r="543" spans="1:18" x14ac:dyDescent="0.7">
      <c r="A543" s="97">
        <v>13</v>
      </c>
      <c r="B543" s="98" t="s">
        <v>58</v>
      </c>
      <c r="C543" s="98" t="s">
        <v>395</v>
      </c>
      <c r="D543" s="98" t="s">
        <v>121</v>
      </c>
      <c r="E543" s="98" t="s">
        <v>396</v>
      </c>
      <c r="F543" s="98" t="s">
        <v>178</v>
      </c>
      <c r="G543" s="98" t="s">
        <v>775</v>
      </c>
      <c r="H543" s="99">
        <v>4356</v>
      </c>
      <c r="I543" s="97">
        <v>3</v>
      </c>
      <c r="J543" s="100">
        <f>'เลย '!F96</f>
        <v>263199.71000000002</v>
      </c>
      <c r="K543" s="101">
        <f>SUM('เลย '!AL96)</f>
        <v>294463.82</v>
      </c>
      <c r="L543" s="102">
        <f>'เลย '!AM96</f>
        <v>7510.9</v>
      </c>
      <c r="M543" s="102">
        <f>'เลย '!AN96</f>
        <v>71300.37</v>
      </c>
      <c r="N543" s="98"/>
      <c r="O543" s="98"/>
      <c r="P543" s="98"/>
      <c r="Q543" s="90">
        <f t="shared" si="19"/>
        <v>-63789.469999999994</v>
      </c>
      <c r="R543" s="91">
        <f t="shared" si="20"/>
        <v>1.7242653810835629</v>
      </c>
    </row>
    <row r="544" spans="1:18" x14ac:dyDescent="0.7">
      <c r="A544" s="97">
        <v>14</v>
      </c>
      <c r="B544" s="98" t="s">
        <v>58</v>
      </c>
      <c r="C544" s="98" t="s">
        <v>395</v>
      </c>
      <c r="D544" s="98" t="s">
        <v>121</v>
      </c>
      <c r="E544" s="98" t="s">
        <v>396</v>
      </c>
      <c r="F544" s="98" t="s">
        <v>178</v>
      </c>
      <c r="G544" s="98" t="s">
        <v>776</v>
      </c>
      <c r="H544" s="99">
        <v>5580</v>
      </c>
      <c r="I544" s="97">
        <v>4</v>
      </c>
      <c r="J544" s="100">
        <f>'เลย '!F97</f>
        <v>230492.65</v>
      </c>
      <c r="K544" s="101">
        <f>SUM('เลย '!AL97)</f>
        <v>93998.11</v>
      </c>
      <c r="L544" s="102">
        <f>'เลย '!AM97</f>
        <v>287516</v>
      </c>
      <c r="M544" s="102">
        <f>'เลย '!AN97</f>
        <v>171984.16999999998</v>
      </c>
      <c r="N544" s="98"/>
      <c r="O544" s="98"/>
      <c r="P544" s="98"/>
      <c r="Q544" s="90">
        <f t="shared" si="19"/>
        <v>115531.83000000002</v>
      </c>
      <c r="R544" s="91">
        <f t="shared" si="20"/>
        <v>51.526164874551974</v>
      </c>
    </row>
    <row r="545" spans="1:18" x14ac:dyDescent="0.7">
      <c r="A545" s="97">
        <v>15</v>
      </c>
      <c r="B545" s="98" t="s">
        <v>58</v>
      </c>
      <c r="C545" s="98" t="s">
        <v>395</v>
      </c>
      <c r="D545" s="98" t="s">
        <v>121</v>
      </c>
      <c r="E545" s="98" t="s">
        <v>396</v>
      </c>
      <c r="F545" s="98" t="s">
        <v>178</v>
      </c>
      <c r="G545" s="98" t="s">
        <v>777</v>
      </c>
      <c r="H545" s="99">
        <v>4092</v>
      </c>
      <c r="I545" s="97">
        <v>3</v>
      </c>
      <c r="J545" s="100">
        <f>'เลย '!F98</f>
        <v>217944.16</v>
      </c>
      <c r="K545" s="101">
        <f>SUM('เลย '!AL98)</f>
        <v>349525.51</v>
      </c>
      <c r="L545" s="102">
        <f>'เลย '!AM98</f>
        <v>138074.99000000002</v>
      </c>
      <c r="M545" s="102">
        <f>'เลย '!AN98</f>
        <v>206749.31000000003</v>
      </c>
      <c r="N545" s="98"/>
      <c r="O545" s="98"/>
      <c r="P545" s="98"/>
      <c r="Q545" s="90">
        <f t="shared" si="19"/>
        <v>-68674.320000000007</v>
      </c>
      <c r="R545" s="91">
        <f t="shared" si="20"/>
        <v>33.74266617790812</v>
      </c>
    </row>
    <row r="546" spans="1:18" x14ac:dyDescent="0.7">
      <c r="A546" s="97">
        <v>16</v>
      </c>
      <c r="B546" s="98" t="s">
        <v>58</v>
      </c>
      <c r="C546" s="98" t="s">
        <v>395</v>
      </c>
      <c r="D546" s="98" t="s">
        <v>121</v>
      </c>
      <c r="E546" s="98" t="s">
        <v>396</v>
      </c>
      <c r="F546" s="98" t="s">
        <v>178</v>
      </c>
      <c r="G546" s="98" t="s">
        <v>778</v>
      </c>
      <c r="H546" s="99">
        <v>5915</v>
      </c>
      <c r="I546" s="97">
        <v>4</v>
      </c>
      <c r="J546" s="100">
        <f>'เลย '!F99</f>
        <v>801557.61</v>
      </c>
      <c r="K546" s="101">
        <f>SUM('เลย '!AL99)</f>
        <v>858367.65</v>
      </c>
      <c r="L546" s="102">
        <f>'เลย '!AM99</f>
        <v>314863.82</v>
      </c>
      <c r="M546" s="102">
        <f>'เลย '!AN99</f>
        <v>415588.55</v>
      </c>
      <c r="N546" s="98"/>
      <c r="O546" s="98"/>
      <c r="P546" s="98"/>
      <c r="Q546" s="90">
        <f t="shared" si="19"/>
        <v>-100724.72999999998</v>
      </c>
      <c r="R546" s="91">
        <f t="shared" si="20"/>
        <v>53.231415046491968</v>
      </c>
    </row>
    <row r="547" spans="1:18" x14ac:dyDescent="0.7">
      <c r="A547" s="97">
        <v>17</v>
      </c>
      <c r="B547" s="98" t="s">
        <v>58</v>
      </c>
      <c r="C547" s="98" t="s">
        <v>395</v>
      </c>
      <c r="D547" s="98" t="s">
        <v>121</v>
      </c>
      <c r="E547" s="98" t="s">
        <v>396</v>
      </c>
      <c r="F547" s="98" t="s">
        <v>178</v>
      </c>
      <c r="G547" s="98" t="s">
        <v>779</v>
      </c>
      <c r="H547" s="99">
        <v>3232</v>
      </c>
      <c r="I547" s="97">
        <v>3</v>
      </c>
      <c r="J547" s="100">
        <f>'เลย '!F100</f>
        <v>207942.64</v>
      </c>
      <c r="K547" s="101">
        <f>SUM('เลย '!AL100)</f>
        <v>207984.43000000002</v>
      </c>
      <c r="L547" s="102">
        <f>'เลย '!AM100</f>
        <v>12983.01</v>
      </c>
      <c r="M547" s="102">
        <f>'เลย '!AN100</f>
        <v>74349.53</v>
      </c>
      <c r="N547" s="98"/>
      <c r="O547" s="98"/>
      <c r="P547" s="98"/>
      <c r="Q547" s="90">
        <f t="shared" si="19"/>
        <v>-61366.52</v>
      </c>
      <c r="R547" s="91">
        <f t="shared" si="20"/>
        <v>4.017020420792079</v>
      </c>
    </row>
    <row r="548" spans="1:18" x14ac:dyDescent="0.7">
      <c r="A548" s="97">
        <v>18</v>
      </c>
      <c r="B548" s="98" t="s">
        <v>58</v>
      </c>
      <c r="C548" s="98" t="s">
        <v>395</v>
      </c>
      <c r="D548" s="98" t="s">
        <v>121</v>
      </c>
      <c r="E548" s="98" t="s">
        <v>396</v>
      </c>
      <c r="F548" s="98" t="s">
        <v>178</v>
      </c>
      <c r="G548" s="98" t="s">
        <v>780</v>
      </c>
      <c r="H548" s="99">
        <v>4642</v>
      </c>
      <c r="I548" s="97">
        <v>4</v>
      </c>
      <c r="J548" s="100">
        <f>'เลย '!F101</f>
        <v>31459.74</v>
      </c>
      <c r="K548" s="101">
        <f>SUM('เลย '!AL101)</f>
        <v>85849.84</v>
      </c>
      <c r="L548" s="102">
        <f>'เลย '!AM101</f>
        <v>162400.76</v>
      </c>
      <c r="M548" s="102">
        <f>'เลย '!AN101</f>
        <v>201995.79</v>
      </c>
      <c r="N548" s="98"/>
      <c r="O548" s="98"/>
      <c r="P548" s="98"/>
      <c r="Q548" s="90">
        <f t="shared" si="19"/>
        <v>-39595.03</v>
      </c>
      <c r="R548" s="91">
        <f t="shared" si="20"/>
        <v>34.985084015510559</v>
      </c>
    </row>
    <row r="549" spans="1:18" s="109" customFormat="1" x14ac:dyDescent="0.7">
      <c r="A549" s="103">
        <v>9</v>
      </c>
      <c r="B549" s="104" t="s">
        <v>58</v>
      </c>
      <c r="C549" s="104"/>
      <c r="D549" s="104"/>
      <c r="E549" s="104" t="s">
        <v>75</v>
      </c>
      <c r="F549" s="104"/>
      <c r="G549" s="104" t="s">
        <v>398</v>
      </c>
      <c r="H549" s="110">
        <f>SUM(H531:H548)</f>
        <v>74219</v>
      </c>
      <c r="I549" s="103"/>
      <c r="J549" s="106">
        <f>SUM(J531:J548)</f>
        <v>6350327.1100000003</v>
      </c>
      <c r="K549" s="106">
        <f>SUM(K531:K548)</f>
        <v>8120193.1300000008</v>
      </c>
      <c r="L549" s="106">
        <f>SUM(L531:L548)</f>
        <v>2113168.42</v>
      </c>
      <c r="M549" s="106">
        <f>SUM(M531:M548)</f>
        <v>3109743.6799999997</v>
      </c>
      <c r="N549" s="104">
        <v>17</v>
      </c>
      <c r="O549" s="104">
        <v>17</v>
      </c>
      <c r="P549" s="104">
        <f>N549-O549</f>
        <v>0</v>
      </c>
      <c r="Q549" s="107">
        <f t="shared" si="19"/>
        <v>-996575.25999999978</v>
      </c>
      <c r="R549" s="108">
        <f>L549/H549</f>
        <v>28.472068068823347</v>
      </c>
    </row>
    <row r="550" spans="1:18" x14ac:dyDescent="0.7">
      <c r="A550" s="97">
        <v>1</v>
      </c>
      <c r="B550" s="98" t="s">
        <v>58</v>
      </c>
      <c r="C550" s="98" t="s">
        <v>399</v>
      </c>
      <c r="D550" s="98" t="s">
        <v>126</v>
      </c>
      <c r="E550" s="98" t="s">
        <v>400</v>
      </c>
      <c r="F550" s="98" t="s">
        <v>208</v>
      </c>
      <c r="G550" s="98" t="s">
        <v>401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x14ac:dyDescent="0.7">
      <c r="A551" s="97">
        <v>2</v>
      </c>
      <c r="B551" s="98" t="s">
        <v>58</v>
      </c>
      <c r="C551" s="98" t="s">
        <v>399</v>
      </c>
      <c r="D551" s="98" t="s">
        <v>126</v>
      </c>
      <c r="E551" s="98" t="s">
        <v>400</v>
      </c>
      <c r="F551" s="98" t="s">
        <v>178</v>
      </c>
      <c r="G551" s="98" t="s">
        <v>781</v>
      </c>
      <c r="H551" s="99">
        <v>2514</v>
      </c>
      <c r="I551" s="97">
        <v>2</v>
      </c>
      <c r="J551" s="100">
        <f>'เลย '!F102</f>
        <v>757645.56</v>
      </c>
      <c r="K551" s="101">
        <f>SUM('เลย '!AL102)</f>
        <v>649762.49000000011</v>
      </c>
      <c r="L551" s="102">
        <f>'เลย '!AM102</f>
        <v>126178.07</v>
      </c>
      <c r="M551" s="102">
        <f>'เลย '!AN102</f>
        <v>155277.19</v>
      </c>
      <c r="N551" s="98"/>
      <c r="O551" s="98"/>
      <c r="P551" s="98"/>
      <c r="Q551" s="90">
        <f t="shared" si="19"/>
        <v>-29099.119999999995</v>
      </c>
      <c r="R551" s="91">
        <f t="shared" si="20"/>
        <v>50.190163086714399</v>
      </c>
    </row>
    <row r="552" spans="1:18" x14ac:dyDescent="0.7">
      <c r="A552" s="97">
        <v>3</v>
      </c>
      <c r="B552" s="98" t="s">
        <v>58</v>
      </c>
      <c r="C552" s="98" t="s">
        <v>399</v>
      </c>
      <c r="D552" s="98" t="s">
        <v>126</v>
      </c>
      <c r="E552" s="98" t="s">
        <v>400</v>
      </c>
      <c r="F552" s="98" t="s">
        <v>178</v>
      </c>
      <c r="G552" s="98" t="s">
        <v>782</v>
      </c>
      <c r="H552" s="99">
        <v>5396</v>
      </c>
      <c r="I552" s="97">
        <v>4</v>
      </c>
      <c r="J552" s="100">
        <f>'เลย '!F103</f>
        <v>335708.65</v>
      </c>
      <c r="K552" s="101">
        <f>SUM('เลย '!AL103)</f>
        <v>404951.79000000004</v>
      </c>
      <c r="L552" s="102">
        <f>'เลย '!AM103</f>
        <v>210062.5</v>
      </c>
      <c r="M552" s="102">
        <f>'เลย '!AN103</f>
        <v>241128.29</v>
      </c>
      <c r="N552" s="98"/>
      <c r="O552" s="98"/>
      <c r="P552" s="98"/>
      <c r="Q552" s="90">
        <f t="shared" si="19"/>
        <v>-31065.790000000008</v>
      </c>
      <c r="R552" s="91">
        <f t="shared" si="20"/>
        <v>38.929299481097111</v>
      </c>
    </row>
    <row r="553" spans="1:18" x14ac:dyDescent="0.7">
      <c r="A553" s="97">
        <v>4</v>
      </c>
      <c r="B553" s="98" t="s">
        <v>58</v>
      </c>
      <c r="C553" s="98" t="s">
        <v>399</v>
      </c>
      <c r="D553" s="98" t="s">
        <v>126</v>
      </c>
      <c r="E553" s="98" t="s">
        <v>400</v>
      </c>
      <c r="F553" s="98" t="s">
        <v>178</v>
      </c>
      <c r="G553" s="98" t="s">
        <v>783</v>
      </c>
      <c r="H553" s="99">
        <v>2862</v>
      </c>
      <c r="I553" s="97">
        <v>2</v>
      </c>
      <c r="J553" s="100">
        <f>'เลย '!F104</f>
        <v>144369.20000000001</v>
      </c>
      <c r="K553" s="101">
        <f>SUM('เลย '!AL104)</f>
        <v>158145.61000000002</v>
      </c>
      <c r="L553" s="102">
        <f>'เลย '!AM104</f>
        <v>197252.83000000002</v>
      </c>
      <c r="M553" s="102">
        <f>'เลย '!AN104</f>
        <v>1215286.7599999998</v>
      </c>
      <c r="N553" s="98"/>
      <c r="O553" s="98"/>
      <c r="P553" s="98"/>
      <c r="Q553" s="90">
        <f t="shared" si="19"/>
        <v>-1018033.9299999997</v>
      </c>
      <c r="R553" s="91">
        <f t="shared" si="20"/>
        <v>68.921324248777083</v>
      </c>
    </row>
    <row r="554" spans="1:18" x14ac:dyDescent="0.7">
      <c r="A554" s="97">
        <v>5</v>
      </c>
      <c r="B554" s="98" t="s">
        <v>58</v>
      </c>
      <c r="C554" s="98" t="s">
        <v>399</v>
      </c>
      <c r="D554" s="98" t="s">
        <v>126</v>
      </c>
      <c r="E554" s="98" t="s">
        <v>400</v>
      </c>
      <c r="F554" s="98" t="s">
        <v>178</v>
      </c>
      <c r="G554" s="98" t="s">
        <v>784</v>
      </c>
      <c r="H554" s="99">
        <v>3194</v>
      </c>
      <c r="I554" s="97">
        <v>3</v>
      </c>
      <c r="J554" s="100">
        <f>'เลย '!F105</f>
        <v>400186.45</v>
      </c>
      <c r="K554" s="232">
        <f>SUM('เลย '!AL105)</f>
        <v>622759.88</v>
      </c>
      <c r="L554" s="102">
        <f>'เลย '!AM105</f>
        <v>283293.14</v>
      </c>
      <c r="M554" s="102">
        <f>'เลย '!AN105</f>
        <v>187562.68000000002</v>
      </c>
      <c r="N554" s="98"/>
      <c r="O554" s="98"/>
      <c r="P554" s="98"/>
      <c r="Q554" s="90">
        <f t="shared" si="19"/>
        <v>95730.459999999992</v>
      </c>
      <c r="R554" s="91">
        <f t="shared" si="20"/>
        <v>88.695410144020045</v>
      </c>
    </row>
    <row r="555" spans="1:18" x14ac:dyDescent="0.7">
      <c r="A555" s="97">
        <v>6</v>
      </c>
      <c r="B555" s="98" t="s">
        <v>58</v>
      </c>
      <c r="C555" s="98" t="s">
        <v>399</v>
      </c>
      <c r="D555" s="98" t="s">
        <v>126</v>
      </c>
      <c r="E555" s="98" t="s">
        <v>400</v>
      </c>
      <c r="F555" s="98" t="s">
        <v>178</v>
      </c>
      <c r="G555" s="98" t="s">
        <v>785</v>
      </c>
      <c r="H555" s="99">
        <v>4181</v>
      </c>
      <c r="I555" s="97">
        <v>3</v>
      </c>
      <c r="J555" s="100">
        <f>'เลย '!F106</f>
        <v>432195.36</v>
      </c>
      <c r="K555" s="101">
        <f>SUM('เลย '!AL106)</f>
        <v>454757.10000000003</v>
      </c>
      <c r="L555" s="102">
        <f>'เลย '!AM106</f>
        <v>122033</v>
      </c>
      <c r="M555" s="102">
        <f>'เลย '!AN106</f>
        <v>176643.19</v>
      </c>
      <c r="N555" s="98"/>
      <c r="O555" s="98"/>
      <c r="P555" s="98"/>
      <c r="Q555" s="90">
        <f t="shared" si="19"/>
        <v>-54610.19</v>
      </c>
      <c r="R555" s="91">
        <f t="shared" si="20"/>
        <v>29.187514948576897</v>
      </c>
    </row>
    <row r="556" spans="1:18" s="109" customFormat="1" x14ac:dyDescent="0.7">
      <c r="A556" s="103">
        <v>10</v>
      </c>
      <c r="B556" s="104" t="s">
        <v>58</v>
      </c>
      <c r="C556" s="104"/>
      <c r="D556" s="104"/>
      <c r="E556" s="104" t="s">
        <v>75</v>
      </c>
      <c r="F556" s="104"/>
      <c r="G556" s="104" t="s">
        <v>402</v>
      </c>
      <c r="H556" s="110">
        <f>SUM(H550:H555)</f>
        <v>18147</v>
      </c>
      <c r="I556" s="103"/>
      <c r="J556" s="106">
        <f>SUM(J550:J555)</f>
        <v>2070105.2199999997</v>
      </c>
      <c r="K556" s="106">
        <f>SUM(K550:K555)</f>
        <v>2290376.8700000006</v>
      </c>
      <c r="L556" s="106">
        <f>SUM(L550:L555)</f>
        <v>938819.54</v>
      </c>
      <c r="M556" s="106">
        <f>SUM(M550:M555)</f>
        <v>1975898.1099999996</v>
      </c>
      <c r="N556" s="104">
        <v>5</v>
      </c>
      <c r="O556" s="104">
        <v>5</v>
      </c>
      <c r="P556" s="104">
        <f>N556-O556</f>
        <v>0</v>
      </c>
      <c r="Q556" s="107">
        <f t="shared" si="19"/>
        <v>-1037078.5699999996</v>
      </c>
      <c r="R556" s="108">
        <f>L556/H556</f>
        <v>51.734145588802562</v>
      </c>
    </row>
    <row r="557" spans="1:18" x14ac:dyDescent="0.7">
      <c r="A557" s="97">
        <v>1</v>
      </c>
      <c r="B557" s="98" t="s">
        <v>58</v>
      </c>
      <c r="C557" s="98" t="s">
        <v>403</v>
      </c>
      <c r="D557" s="98" t="s">
        <v>131</v>
      </c>
      <c r="E557" s="98" t="s">
        <v>404</v>
      </c>
      <c r="F557" s="98" t="s">
        <v>208</v>
      </c>
      <c r="G557" s="98" t="s">
        <v>405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x14ac:dyDescent="0.7">
      <c r="A558" s="97">
        <v>2</v>
      </c>
      <c r="B558" s="98" t="s">
        <v>58</v>
      </c>
      <c r="C558" s="98" t="s">
        <v>403</v>
      </c>
      <c r="D558" s="98" t="s">
        <v>131</v>
      </c>
      <c r="E558" s="98" t="s">
        <v>404</v>
      </c>
      <c r="F558" s="98" t="s">
        <v>178</v>
      </c>
      <c r="G558" s="98" t="s">
        <v>786</v>
      </c>
      <c r="H558" s="99">
        <v>4592</v>
      </c>
      <c r="I558" s="97">
        <v>4</v>
      </c>
      <c r="J558" s="100">
        <f>'เลย '!F107</f>
        <v>602184.64</v>
      </c>
      <c r="K558" s="101">
        <f>SUM('เลย '!AL107)</f>
        <v>723063.04</v>
      </c>
      <c r="L558" s="102">
        <f>'เลย '!AM107</f>
        <v>250393.52000000002</v>
      </c>
      <c r="M558" s="102">
        <f>'เลย '!AN107</f>
        <v>243998.47</v>
      </c>
      <c r="N558" s="98"/>
      <c r="O558" s="98"/>
      <c r="P558" s="98"/>
      <c r="Q558" s="90">
        <f t="shared" si="19"/>
        <v>6395.0500000000175</v>
      </c>
      <c r="R558" s="91">
        <f t="shared" si="20"/>
        <v>54.528205574912896</v>
      </c>
    </row>
    <row r="559" spans="1:18" x14ac:dyDescent="0.7">
      <c r="A559" s="97">
        <v>3</v>
      </c>
      <c r="B559" s="98" t="s">
        <v>58</v>
      </c>
      <c r="C559" s="98" t="s">
        <v>403</v>
      </c>
      <c r="D559" s="98" t="s">
        <v>131</v>
      </c>
      <c r="E559" s="98" t="s">
        <v>404</v>
      </c>
      <c r="F559" s="98" t="s">
        <v>178</v>
      </c>
      <c r="G559" s="98" t="s">
        <v>787</v>
      </c>
      <c r="H559" s="99">
        <v>1410</v>
      </c>
      <c r="I559" s="97">
        <v>1</v>
      </c>
      <c r="J559" s="100">
        <f>'เลย '!F108</f>
        <v>384140.2</v>
      </c>
      <c r="K559" s="101">
        <f>SUM('เลย '!AL108)</f>
        <v>402990.79000000004</v>
      </c>
      <c r="L559" s="102">
        <f>'เลย '!AM108</f>
        <v>142551.10999999999</v>
      </c>
      <c r="M559" s="102">
        <f>'เลย '!AN108</f>
        <v>171834.3</v>
      </c>
      <c r="N559" s="98"/>
      <c r="O559" s="98"/>
      <c r="P559" s="98"/>
      <c r="Q559" s="90">
        <f t="shared" si="19"/>
        <v>-29283.190000000002</v>
      </c>
      <c r="R559" s="91">
        <f>L559/H559</f>
        <v>101.10007801418439</v>
      </c>
    </row>
    <row r="560" spans="1:18" x14ac:dyDescent="0.7">
      <c r="A560" s="97">
        <v>4</v>
      </c>
      <c r="B560" s="98" t="s">
        <v>58</v>
      </c>
      <c r="C560" s="98" t="s">
        <v>403</v>
      </c>
      <c r="D560" s="98" t="s">
        <v>131</v>
      </c>
      <c r="E560" s="98" t="s">
        <v>404</v>
      </c>
      <c r="F560" s="98" t="s">
        <v>178</v>
      </c>
      <c r="G560" s="98" t="s">
        <v>788</v>
      </c>
      <c r="H560" s="99">
        <v>4166</v>
      </c>
      <c r="I560" s="97">
        <v>3</v>
      </c>
      <c r="J560" s="100">
        <f>'เลย '!F109</f>
        <v>737800.17</v>
      </c>
      <c r="K560" s="101">
        <f>SUM('เลย '!AL109)</f>
        <v>818340.84</v>
      </c>
      <c r="L560" s="102">
        <f>'เลย '!AM109</f>
        <v>256337.73</v>
      </c>
      <c r="M560" s="102">
        <f>'เลย '!AN109</f>
        <v>294427.8</v>
      </c>
      <c r="N560" s="98"/>
      <c r="O560" s="98"/>
      <c r="P560" s="98"/>
      <c r="Q560" s="90">
        <f t="shared" si="19"/>
        <v>-38090.069999999978</v>
      </c>
      <c r="R560" s="91">
        <f t="shared" si="20"/>
        <v>61.530900144023043</v>
      </c>
    </row>
    <row r="561" spans="1:18" x14ac:dyDescent="0.7">
      <c r="A561" s="97">
        <v>5</v>
      </c>
      <c r="B561" s="98" t="s">
        <v>58</v>
      </c>
      <c r="C561" s="98" t="s">
        <v>403</v>
      </c>
      <c r="D561" s="98" t="s">
        <v>131</v>
      </c>
      <c r="E561" s="98" t="s">
        <v>404</v>
      </c>
      <c r="F561" s="98" t="s">
        <v>178</v>
      </c>
      <c r="G561" s="98" t="s">
        <v>789</v>
      </c>
      <c r="H561" s="99">
        <v>3743</v>
      </c>
      <c r="I561" s="97">
        <v>3</v>
      </c>
      <c r="J561" s="100">
        <f>'เลย '!F110</f>
        <v>667627.65</v>
      </c>
      <c r="K561" s="101">
        <f>SUM('เลย '!AL110)</f>
        <v>695327.65</v>
      </c>
      <c r="L561" s="102">
        <f>'เลย '!AM110</f>
        <v>187393.09</v>
      </c>
      <c r="M561" s="102">
        <f>'เลย '!AN110</f>
        <v>259073.37999999998</v>
      </c>
      <c r="N561" s="98"/>
      <c r="O561" s="98"/>
      <c r="P561" s="98"/>
      <c r="Q561" s="90">
        <f t="shared" si="19"/>
        <v>-71680.289999999979</v>
      </c>
      <c r="R561" s="91">
        <f t="shared" si="20"/>
        <v>50.064945231098051</v>
      </c>
    </row>
    <row r="562" spans="1:18" x14ac:dyDescent="0.7">
      <c r="A562" s="97">
        <v>6</v>
      </c>
      <c r="B562" s="98" t="s">
        <v>58</v>
      </c>
      <c r="C562" s="98" t="s">
        <v>403</v>
      </c>
      <c r="D562" s="98" t="s">
        <v>131</v>
      </c>
      <c r="E562" s="98" t="s">
        <v>404</v>
      </c>
      <c r="F562" s="98" t="s">
        <v>178</v>
      </c>
      <c r="G562" s="98" t="s">
        <v>790</v>
      </c>
      <c r="H562" s="99">
        <v>1729</v>
      </c>
      <c r="I562" s="97">
        <v>2</v>
      </c>
      <c r="J562" s="100">
        <f>'เลย '!F111</f>
        <v>329242.61</v>
      </c>
      <c r="K562" s="101">
        <f>SUM('เลย '!AL111)</f>
        <v>376842.51999999996</v>
      </c>
      <c r="L562" s="102">
        <f>'เลย '!AM111</f>
        <v>73922.25</v>
      </c>
      <c r="M562" s="102">
        <f>'เลย '!AN111</f>
        <v>126845.89</v>
      </c>
      <c r="N562" s="98"/>
      <c r="O562" s="98"/>
      <c r="P562" s="98"/>
      <c r="Q562" s="90">
        <f t="shared" si="19"/>
        <v>-52923.64</v>
      </c>
      <c r="R562" s="91">
        <f t="shared" si="20"/>
        <v>42.754337767495663</v>
      </c>
    </row>
    <row r="563" spans="1:18" s="109" customFormat="1" x14ac:dyDescent="0.7">
      <c r="A563" s="103">
        <v>11</v>
      </c>
      <c r="B563" s="104" t="s">
        <v>58</v>
      </c>
      <c r="C563" s="104"/>
      <c r="D563" s="104"/>
      <c r="E563" s="104" t="s">
        <v>75</v>
      </c>
      <c r="F563" s="104"/>
      <c r="G563" s="104" t="s">
        <v>406</v>
      </c>
      <c r="H563" s="110">
        <f>SUM(H557:H562)</f>
        <v>15640</v>
      </c>
      <c r="I563" s="103"/>
      <c r="J563" s="106">
        <f>SUM(J557:J562)</f>
        <v>2720995.27</v>
      </c>
      <c r="K563" s="106">
        <f>SUM(K557:K562)</f>
        <v>3016564.84</v>
      </c>
      <c r="L563" s="106">
        <f>SUM(L557:L562)</f>
        <v>910597.7</v>
      </c>
      <c r="M563" s="106">
        <f>SUM(M557:M562)</f>
        <v>1096179.8400000001</v>
      </c>
      <c r="N563" s="104">
        <v>5</v>
      </c>
      <c r="O563" s="104">
        <v>5</v>
      </c>
      <c r="P563" s="104">
        <f>N563-O563</f>
        <v>0</v>
      </c>
      <c r="Q563" s="107">
        <f t="shared" si="19"/>
        <v>-185582.14000000013</v>
      </c>
      <c r="R563" s="108">
        <f>L563/H563</f>
        <v>58.222359335038362</v>
      </c>
    </row>
    <row r="564" spans="1:18" x14ac:dyDescent="0.7">
      <c r="A564" s="97">
        <v>1</v>
      </c>
      <c r="B564" s="98" t="s">
        <v>58</v>
      </c>
      <c r="C564" s="98" t="s">
        <v>407</v>
      </c>
      <c r="D564" s="98" t="s">
        <v>135</v>
      </c>
      <c r="E564" s="98" t="s">
        <v>408</v>
      </c>
      <c r="F564" s="98" t="s">
        <v>208</v>
      </c>
      <c r="G564" s="98" t="s">
        <v>409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x14ac:dyDescent="0.7">
      <c r="A565" s="97">
        <v>2</v>
      </c>
      <c r="B565" s="98" t="s">
        <v>58</v>
      </c>
      <c r="C565" s="98" t="s">
        <v>407</v>
      </c>
      <c r="D565" s="98" t="s">
        <v>135</v>
      </c>
      <c r="E565" s="98" t="s">
        <v>408</v>
      </c>
      <c r="F565" s="98" t="s">
        <v>178</v>
      </c>
      <c r="G565" s="98" t="s">
        <v>791</v>
      </c>
      <c r="H565" s="99">
        <v>5248</v>
      </c>
      <c r="I565" s="97">
        <v>4</v>
      </c>
      <c r="J565" s="100">
        <f>'เลย '!F112</f>
        <v>370001.11</v>
      </c>
      <c r="K565" s="101">
        <f>SUM('เลย '!AL112)</f>
        <v>329256.59000000003</v>
      </c>
      <c r="L565" s="102">
        <f>'เลย '!AM112</f>
        <v>299084.33</v>
      </c>
      <c r="M565" s="102">
        <f>'เลย '!AN112</f>
        <v>368222.51</v>
      </c>
      <c r="N565" s="98"/>
      <c r="O565" s="98"/>
      <c r="P565" s="98"/>
      <c r="Q565" s="90">
        <f t="shared" si="19"/>
        <v>-69138.179999999993</v>
      </c>
      <c r="R565" s="91">
        <f t="shared" si="20"/>
        <v>56.990154344512199</v>
      </c>
    </row>
    <row r="566" spans="1:18" x14ac:dyDescent="0.7">
      <c r="A566" s="97">
        <v>3</v>
      </c>
      <c r="B566" s="98" t="s">
        <v>58</v>
      </c>
      <c r="C566" s="98" t="s">
        <v>407</v>
      </c>
      <c r="D566" s="98" t="s">
        <v>135</v>
      </c>
      <c r="E566" s="98" t="s">
        <v>408</v>
      </c>
      <c r="F566" s="98" t="s">
        <v>178</v>
      </c>
      <c r="G566" s="98" t="s">
        <v>792</v>
      </c>
      <c r="H566" s="99">
        <v>5149</v>
      </c>
      <c r="I566" s="97">
        <v>4</v>
      </c>
      <c r="J566" s="100">
        <f>'เลย '!F113</f>
        <v>1308860.28</v>
      </c>
      <c r="K566" s="101">
        <f>SUM('เลย '!AL113)</f>
        <v>707237.78</v>
      </c>
      <c r="L566" s="102">
        <f>'เลย '!AM113</f>
        <v>129292.83</v>
      </c>
      <c r="M566" s="102">
        <f>'เลย '!AN113</f>
        <v>121937.39000000001</v>
      </c>
      <c r="N566" s="98"/>
      <c r="O566" s="98"/>
      <c r="P566" s="98"/>
      <c r="Q566" s="90">
        <f t="shared" si="19"/>
        <v>7355.4399999999878</v>
      </c>
      <c r="R566" s="91">
        <f t="shared" si="20"/>
        <v>25.110279665954554</v>
      </c>
    </row>
    <row r="567" spans="1:18" x14ac:dyDescent="0.7">
      <c r="A567" s="97">
        <v>4</v>
      </c>
      <c r="B567" s="98" t="s">
        <v>58</v>
      </c>
      <c r="C567" s="98" t="s">
        <v>407</v>
      </c>
      <c r="D567" s="98" t="s">
        <v>135</v>
      </c>
      <c r="E567" s="98" t="s">
        <v>408</v>
      </c>
      <c r="F567" s="98" t="s">
        <v>178</v>
      </c>
      <c r="G567" s="98" t="s">
        <v>793</v>
      </c>
      <c r="H567" s="99">
        <v>2799</v>
      </c>
      <c r="I567" s="97">
        <v>2</v>
      </c>
      <c r="J567" s="100">
        <f>'เลย '!F114</f>
        <v>805869.69</v>
      </c>
      <c r="K567" s="101">
        <f>SUM('เลย '!AL114)</f>
        <v>763396.69</v>
      </c>
      <c r="L567" s="102">
        <f>'เลย '!AM114</f>
        <v>92350</v>
      </c>
      <c r="M567" s="102">
        <f>'เลย '!AN114</f>
        <v>146848.59</v>
      </c>
      <c r="N567" s="98"/>
      <c r="O567" s="98"/>
      <c r="P567" s="98"/>
      <c r="Q567" s="90">
        <f t="shared" si="19"/>
        <v>-54498.59</v>
      </c>
      <c r="R567" s="91">
        <f t="shared" si="20"/>
        <v>32.993926402286533</v>
      </c>
    </row>
    <row r="568" spans="1:18" x14ac:dyDescent="0.7">
      <c r="A568" s="97">
        <v>5</v>
      </c>
      <c r="B568" s="98" t="s">
        <v>58</v>
      </c>
      <c r="C568" s="98" t="s">
        <v>407</v>
      </c>
      <c r="D568" s="98" t="s">
        <v>135</v>
      </c>
      <c r="E568" s="98" t="s">
        <v>408</v>
      </c>
      <c r="F568" s="98" t="s">
        <v>178</v>
      </c>
      <c r="G568" s="98" t="s">
        <v>794</v>
      </c>
      <c r="H568" s="99">
        <v>4310</v>
      </c>
      <c r="I568" s="97">
        <v>3</v>
      </c>
      <c r="J568" s="100">
        <f>'เลย '!F115</f>
        <v>36432.83</v>
      </c>
      <c r="K568" s="101">
        <f>SUM('เลย '!AL115)</f>
        <v>3154.1600000000035</v>
      </c>
      <c r="L568" s="102">
        <f>'เลย '!AM115</f>
        <v>165859</v>
      </c>
      <c r="M568" s="102">
        <f>'เลย '!AN115</f>
        <v>355899.68</v>
      </c>
      <c r="N568" s="98"/>
      <c r="O568" s="98"/>
      <c r="P568" s="98"/>
      <c r="Q568" s="90">
        <f t="shared" si="19"/>
        <v>-190040.68</v>
      </c>
      <c r="R568" s="91">
        <f t="shared" si="20"/>
        <v>38.48236658932715</v>
      </c>
    </row>
    <row r="569" spans="1:18" x14ac:dyDescent="0.7">
      <c r="A569" s="97">
        <v>6</v>
      </c>
      <c r="B569" s="98" t="s">
        <v>58</v>
      </c>
      <c r="C569" s="98" t="s">
        <v>407</v>
      </c>
      <c r="D569" s="98" t="s">
        <v>135</v>
      </c>
      <c r="E569" s="98" t="s">
        <v>408</v>
      </c>
      <c r="F569" s="98" t="s">
        <v>178</v>
      </c>
      <c r="G569" s="98" t="s">
        <v>795</v>
      </c>
      <c r="H569" s="99">
        <v>1491</v>
      </c>
      <c r="I569" s="97">
        <v>1</v>
      </c>
      <c r="J569" s="100">
        <f>'เลย '!F116</f>
        <v>367514.51</v>
      </c>
      <c r="K569" s="101">
        <f>SUM('เลย '!AL116)</f>
        <v>375661.12</v>
      </c>
      <c r="L569" s="102">
        <f>'เลย '!AM116</f>
        <v>66030</v>
      </c>
      <c r="M569" s="102">
        <f>'เลย '!AN116</f>
        <v>99548.319999999992</v>
      </c>
      <c r="N569" s="98"/>
      <c r="O569" s="98"/>
      <c r="P569" s="98"/>
      <c r="Q569" s="90">
        <f t="shared" si="19"/>
        <v>-33518.319999999992</v>
      </c>
      <c r="R569" s="91">
        <f t="shared" si="20"/>
        <v>44.285714285714285</v>
      </c>
    </row>
    <row r="570" spans="1:18" x14ac:dyDescent="0.7">
      <c r="A570" s="97">
        <v>7</v>
      </c>
      <c r="B570" s="98" t="s">
        <v>58</v>
      </c>
      <c r="C570" s="98" t="s">
        <v>407</v>
      </c>
      <c r="D570" s="98" t="s">
        <v>135</v>
      </c>
      <c r="E570" s="98" t="s">
        <v>408</v>
      </c>
      <c r="F570" s="98" t="s">
        <v>178</v>
      </c>
      <c r="G570" s="98" t="s">
        <v>796</v>
      </c>
      <c r="H570" s="99">
        <v>4741</v>
      </c>
      <c r="I570" s="97">
        <v>4</v>
      </c>
      <c r="J570" s="100">
        <f>'เลย '!F117</f>
        <v>598891.74</v>
      </c>
      <c r="K570" s="101">
        <f>SUM('เลย '!AL117)</f>
        <v>536891.52</v>
      </c>
      <c r="L570" s="102">
        <f>'เลย '!AM117</f>
        <v>280902.01</v>
      </c>
      <c r="M570" s="102">
        <f>'เลย '!AN117</f>
        <v>293260.67</v>
      </c>
      <c r="N570" s="98"/>
      <c r="O570" s="98"/>
      <c r="P570" s="98"/>
      <c r="Q570" s="90">
        <f t="shared" si="19"/>
        <v>-12358.659999999974</v>
      </c>
      <c r="R570" s="91">
        <f t="shared" si="20"/>
        <v>59.249527525838431</v>
      </c>
    </row>
    <row r="571" spans="1:18" s="109" customFormat="1" x14ac:dyDescent="0.7">
      <c r="A571" s="103">
        <v>12</v>
      </c>
      <c r="B571" s="104" t="s">
        <v>58</v>
      </c>
      <c r="C571" s="104"/>
      <c r="D571" s="104"/>
      <c r="E571" s="104" t="s">
        <v>75</v>
      </c>
      <c r="F571" s="104"/>
      <c r="G571" s="104" t="s">
        <v>410</v>
      </c>
      <c r="H571" s="110">
        <f>SUM(H564:H570)</f>
        <v>23738</v>
      </c>
      <c r="I571" s="103"/>
      <c r="J571" s="106">
        <f>SUM(J564:J570)</f>
        <v>3487570.16</v>
      </c>
      <c r="K571" s="106">
        <f>SUM(K564:K570)</f>
        <v>2715597.86</v>
      </c>
      <c r="L571" s="106">
        <f>SUM(L564:L570)</f>
        <v>1033518.17</v>
      </c>
      <c r="M571" s="106">
        <f>SUM(M564:M570)</f>
        <v>1385717.16</v>
      </c>
      <c r="N571" s="104">
        <v>6</v>
      </c>
      <c r="O571" s="104">
        <v>6</v>
      </c>
      <c r="P571" s="104">
        <f>N571-O571</f>
        <v>0</v>
      </c>
      <c r="Q571" s="107">
        <f t="shared" si="19"/>
        <v>-352198.98999999987</v>
      </c>
      <c r="R571" s="108">
        <f>L571/H571</f>
        <v>43.538552953071026</v>
      </c>
    </row>
    <row r="572" spans="1:18" x14ac:dyDescent="0.7">
      <c r="A572" s="97">
        <v>1</v>
      </c>
      <c r="B572" s="98" t="s">
        <v>58</v>
      </c>
      <c r="C572" s="98" t="s">
        <v>411</v>
      </c>
      <c r="D572" s="98" t="s">
        <v>142</v>
      </c>
      <c r="E572" s="98" t="s">
        <v>412</v>
      </c>
      <c r="F572" s="98" t="s">
        <v>208</v>
      </c>
      <c r="G572" s="98" t="s">
        <v>413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x14ac:dyDescent="0.7">
      <c r="A573" s="97">
        <v>2</v>
      </c>
      <c r="B573" s="98" t="s">
        <v>58</v>
      </c>
      <c r="C573" s="98" t="s">
        <v>411</v>
      </c>
      <c r="D573" s="98" t="s">
        <v>142</v>
      </c>
      <c r="E573" s="98" t="s">
        <v>412</v>
      </c>
      <c r="F573" s="98" t="s">
        <v>178</v>
      </c>
      <c r="G573" s="98" t="s">
        <v>797</v>
      </c>
      <c r="H573" s="99">
        <v>3544</v>
      </c>
      <c r="I573" s="97">
        <v>3</v>
      </c>
      <c r="J573" s="100">
        <f>'เลย '!F118</f>
        <v>768742.01</v>
      </c>
      <c r="K573" s="101">
        <f>SUM('เลย '!AL118)</f>
        <v>775993.68</v>
      </c>
      <c r="L573" s="102">
        <f>'เลย '!AM118</f>
        <v>14871.58</v>
      </c>
      <c r="M573" s="102">
        <f>'เลย '!AN118</f>
        <v>39694.51</v>
      </c>
      <c r="N573" s="98"/>
      <c r="O573" s="98"/>
      <c r="P573" s="98"/>
      <c r="Q573" s="90">
        <f t="shared" si="19"/>
        <v>-24822.93</v>
      </c>
      <c r="R573" s="91">
        <f t="shared" si="20"/>
        <v>4.1962697516930021</v>
      </c>
    </row>
    <row r="574" spans="1:18" x14ac:dyDescent="0.7">
      <c r="A574" s="97">
        <v>3</v>
      </c>
      <c r="B574" s="98" t="s">
        <v>58</v>
      </c>
      <c r="C574" s="98" t="s">
        <v>411</v>
      </c>
      <c r="D574" s="98" t="s">
        <v>142</v>
      </c>
      <c r="E574" s="98" t="s">
        <v>412</v>
      </c>
      <c r="F574" s="98" t="s">
        <v>178</v>
      </c>
      <c r="G574" s="98" t="s">
        <v>798</v>
      </c>
      <c r="H574" s="99">
        <v>3372</v>
      </c>
      <c r="I574" s="97">
        <v>3</v>
      </c>
      <c r="J574" s="100">
        <f>'เลย '!F119</f>
        <v>1015574.76</v>
      </c>
      <c r="K574" s="101">
        <f>SUM('เลย '!AL119)</f>
        <v>1101092.67</v>
      </c>
      <c r="L574" s="102">
        <f>'เลย '!AM119</f>
        <v>201870.77</v>
      </c>
      <c r="M574" s="102">
        <f>'เลย '!AN119</f>
        <v>238046.7</v>
      </c>
      <c r="N574" s="98"/>
      <c r="O574" s="98"/>
      <c r="P574" s="98"/>
      <c r="Q574" s="90">
        <f t="shared" si="19"/>
        <v>-36175.930000000022</v>
      </c>
      <c r="R574" s="91">
        <f t="shared" si="20"/>
        <v>59.86677639383155</v>
      </c>
    </row>
    <row r="575" spans="1:18" x14ac:dyDescent="0.7">
      <c r="A575" s="97">
        <v>4</v>
      </c>
      <c r="B575" s="98" t="s">
        <v>58</v>
      </c>
      <c r="C575" s="98" t="s">
        <v>411</v>
      </c>
      <c r="D575" s="98" t="s">
        <v>142</v>
      </c>
      <c r="E575" s="98" t="s">
        <v>412</v>
      </c>
      <c r="F575" s="98" t="s">
        <v>178</v>
      </c>
      <c r="G575" s="98" t="s">
        <v>799</v>
      </c>
      <c r="H575" s="99">
        <v>3603</v>
      </c>
      <c r="I575" s="97">
        <v>3</v>
      </c>
      <c r="J575" s="100">
        <f>'เลย '!F120</f>
        <v>713648.61</v>
      </c>
      <c r="K575" s="101">
        <f>SUM('เลย '!AL120)</f>
        <v>695427.83</v>
      </c>
      <c r="L575" s="102">
        <f>'เลย '!AM120</f>
        <v>168264.03</v>
      </c>
      <c r="M575" s="102">
        <f>'เลย '!AN120</f>
        <v>192957.16</v>
      </c>
      <c r="N575" s="98"/>
      <c r="O575" s="98"/>
      <c r="P575" s="98"/>
      <c r="Q575" s="90">
        <f t="shared" si="19"/>
        <v>-24693.130000000005</v>
      </c>
      <c r="R575" s="91">
        <f t="shared" si="20"/>
        <v>46.701090757701913</v>
      </c>
    </row>
    <row r="576" spans="1:18" x14ac:dyDescent="0.7">
      <c r="A576" s="97">
        <v>5</v>
      </c>
      <c r="B576" s="98" t="s">
        <v>58</v>
      </c>
      <c r="C576" s="98" t="s">
        <v>411</v>
      </c>
      <c r="D576" s="98" t="s">
        <v>142</v>
      </c>
      <c r="E576" s="98" t="s">
        <v>412</v>
      </c>
      <c r="F576" s="98" t="s">
        <v>178</v>
      </c>
      <c r="G576" s="98" t="s">
        <v>800</v>
      </c>
      <c r="H576" s="99">
        <v>4008</v>
      </c>
      <c r="I576" s="97">
        <v>3</v>
      </c>
      <c r="J576" s="100">
        <f>'เลย '!F121</f>
        <v>728886.9</v>
      </c>
      <c r="K576" s="101">
        <f>SUM('เลย '!AL121)</f>
        <v>878322.98</v>
      </c>
      <c r="L576" s="102">
        <f>'เลย '!AM121</f>
        <v>181191.05</v>
      </c>
      <c r="M576" s="102">
        <f>'เลย '!AN121</f>
        <v>250058.44</v>
      </c>
      <c r="N576" s="98"/>
      <c r="O576" s="98"/>
      <c r="P576" s="98"/>
      <c r="Q576" s="90">
        <f t="shared" si="19"/>
        <v>-68867.390000000014</v>
      </c>
      <c r="R576" s="91">
        <f t="shared" si="20"/>
        <v>45.207347804391212</v>
      </c>
    </row>
    <row r="577" spans="1:18" x14ac:dyDescent="0.7">
      <c r="A577" s="97">
        <v>6</v>
      </c>
      <c r="B577" s="98" t="s">
        <v>58</v>
      </c>
      <c r="C577" s="98" t="s">
        <v>411</v>
      </c>
      <c r="D577" s="98" t="s">
        <v>142</v>
      </c>
      <c r="E577" s="98" t="s">
        <v>412</v>
      </c>
      <c r="F577" s="98" t="s">
        <v>178</v>
      </c>
      <c r="G577" s="98" t="s">
        <v>801</v>
      </c>
      <c r="H577" s="99">
        <v>1495</v>
      </c>
      <c r="I577" s="97">
        <v>1</v>
      </c>
      <c r="J577" s="100">
        <f>'เลย '!F122</f>
        <v>374721.31</v>
      </c>
      <c r="K577" s="101">
        <f>SUM('เลย '!AL122)</f>
        <v>460454.98</v>
      </c>
      <c r="L577" s="102">
        <f>'เลย '!AM122</f>
        <v>75062.240000000005</v>
      </c>
      <c r="M577" s="102">
        <f>'เลย '!AN122</f>
        <v>119075.57</v>
      </c>
      <c r="N577" s="98"/>
      <c r="O577" s="98"/>
      <c r="P577" s="98"/>
      <c r="Q577" s="90">
        <f t="shared" si="19"/>
        <v>-44013.33</v>
      </c>
      <c r="R577" s="91">
        <f t="shared" si="20"/>
        <v>50.208856187290976</v>
      </c>
    </row>
    <row r="578" spans="1:18" x14ac:dyDescent="0.7">
      <c r="A578" s="97">
        <v>7</v>
      </c>
      <c r="B578" s="98" t="s">
        <v>58</v>
      </c>
      <c r="C578" s="98" t="s">
        <v>411</v>
      </c>
      <c r="D578" s="98" t="s">
        <v>142</v>
      </c>
      <c r="E578" s="98" t="s">
        <v>412</v>
      </c>
      <c r="F578" s="98" t="s">
        <v>178</v>
      </c>
      <c r="G578" s="98" t="s">
        <v>802</v>
      </c>
      <c r="H578" s="99">
        <v>2456</v>
      </c>
      <c r="I578" s="97">
        <v>2</v>
      </c>
      <c r="J578" s="100">
        <f>'เลย '!F123</f>
        <v>409365.63</v>
      </c>
      <c r="K578" s="101">
        <f>SUM('เลย '!AL123)</f>
        <v>509295.66000000003</v>
      </c>
      <c r="L578" s="102">
        <f>'เลย '!AM123</f>
        <v>97822.82</v>
      </c>
      <c r="M578" s="102">
        <f>'เลย '!AN123</f>
        <v>136315.33000000002</v>
      </c>
      <c r="N578" s="98"/>
      <c r="O578" s="98"/>
      <c r="P578" s="98"/>
      <c r="Q578" s="90">
        <f t="shared" si="19"/>
        <v>-38492.510000000009</v>
      </c>
      <c r="R578" s="91">
        <f t="shared" si="20"/>
        <v>39.830138436482088</v>
      </c>
    </row>
    <row r="579" spans="1:18" x14ac:dyDescent="0.7">
      <c r="A579" s="97">
        <v>8</v>
      </c>
      <c r="B579" s="98" t="s">
        <v>58</v>
      </c>
      <c r="C579" s="98" t="s">
        <v>411</v>
      </c>
      <c r="D579" s="98" t="s">
        <v>142</v>
      </c>
      <c r="E579" s="98" t="s">
        <v>412</v>
      </c>
      <c r="F579" s="98" t="s">
        <v>178</v>
      </c>
      <c r="G579" s="98" t="s">
        <v>803</v>
      </c>
      <c r="H579" s="99">
        <v>3265</v>
      </c>
      <c r="I579" s="97">
        <v>3</v>
      </c>
      <c r="J579" s="100">
        <f>'เลย '!F124</f>
        <v>598029.89</v>
      </c>
      <c r="K579" s="101">
        <f>SUM('เลย '!AL124)</f>
        <v>800907.42</v>
      </c>
      <c r="L579" s="102">
        <f>'เลย '!AM124</f>
        <v>109866.41</v>
      </c>
      <c r="M579" s="102">
        <f>'เลย '!AN124</f>
        <v>139434.39000000001</v>
      </c>
      <c r="N579" s="98"/>
      <c r="O579" s="98"/>
      <c r="P579" s="98"/>
      <c r="Q579" s="90">
        <f t="shared" si="19"/>
        <v>-29567.98000000001</v>
      </c>
      <c r="R579" s="91">
        <f t="shared" si="20"/>
        <v>33.64974272588055</v>
      </c>
    </row>
    <row r="580" spans="1:18" x14ac:dyDescent="0.7">
      <c r="A580" s="97">
        <v>9</v>
      </c>
      <c r="B580" s="98" t="s">
        <v>58</v>
      </c>
      <c r="C580" s="98" t="s">
        <v>411</v>
      </c>
      <c r="D580" s="98" t="s">
        <v>142</v>
      </c>
      <c r="E580" s="98" t="s">
        <v>412</v>
      </c>
      <c r="F580" s="98" t="s">
        <v>178</v>
      </c>
      <c r="G580" s="98" t="s">
        <v>804</v>
      </c>
      <c r="H580" s="99">
        <v>2444</v>
      </c>
      <c r="I580" s="97">
        <v>2</v>
      </c>
      <c r="J580" s="100">
        <f>'เลย '!F125</f>
        <v>312804.98</v>
      </c>
      <c r="K580" s="101">
        <f>SUM('เลย '!AL125)</f>
        <v>333549.51</v>
      </c>
      <c r="L580" s="102">
        <f>'เลย '!AM125</f>
        <v>100063.43</v>
      </c>
      <c r="M580" s="102">
        <f>'เลย '!AN125</f>
        <v>146421.76000000001</v>
      </c>
      <c r="N580" s="98"/>
      <c r="O580" s="98"/>
      <c r="P580" s="98"/>
      <c r="Q580" s="90">
        <f t="shared" si="19"/>
        <v>-46358.330000000016</v>
      </c>
      <c r="R580" s="91">
        <f t="shared" si="20"/>
        <v>40.942483633387887</v>
      </c>
    </row>
    <row r="581" spans="1:18" s="109" customFormat="1" x14ac:dyDescent="0.7">
      <c r="A581" s="103">
        <v>13</v>
      </c>
      <c r="B581" s="104" t="s">
        <v>58</v>
      </c>
      <c r="C581" s="104"/>
      <c r="D581" s="104"/>
      <c r="E581" s="104" t="s">
        <v>75</v>
      </c>
      <c r="F581" s="104"/>
      <c r="G581" s="104" t="s">
        <v>414</v>
      </c>
      <c r="H581" s="110">
        <f>SUM(H572:H580)</f>
        <v>24187</v>
      </c>
      <c r="I581" s="103"/>
      <c r="J581" s="106">
        <f>SUM(J572:J580)</f>
        <v>4921774.09</v>
      </c>
      <c r="K581" s="106">
        <f>SUM(K572:K580)</f>
        <v>5555044.7299999995</v>
      </c>
      <c r="L581" s="106">
        <f>SUM(L572:L580)</f>
        <v>949012.33000000007</v>
      </c>
      <c r="M581" s="106">
        <f>SUM(M572:M580)</f>
        <v>1262003.8600000001</v>
      </c>
      <c r="N581" s="104">
        <v>8</v>
      </c>
      <c r="O581" s="104">
        <v>8</v>
      </c>
      <c r="P581" s="104">
        <f>N581-O581</f>
        <v>0</v>
      </c>
      <c r="Q581" s="107">
        <f t="shared" si="19"/>
        <v>-312991.53000000003</v>
      </c>
      <c r="R581" s="108">
        <f>L581/H581</f>
        <v>39.236462975978831</v>
      </c>
    </row>
    <row r="582" spans="1:18" x14ac:dyDescent="0.7">
      <c r="A582" s="97">
        <v>1</v>
      </c>
      <c r="B582" s="98" t="s">
        <v>58</v>
      </c>
      <c r="C582" s="98" t="s">
        <v>415</v>
      </c>
      <c r="D582" s="98" t="s">
        <v>145</v>
      </c>
      <c r="E582" s="98" t="s">
        <v>416</v>
      </c>
      <c r="F582" s="98" t="s">
        <v>208</v>
      </c>
      <c r="G582" s="98" t="s">
        <v>417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58</v>
      </c>
      <c r="C583" s="98" t="s">
        <v>415</v>
      </c>
      <c r="D583" s="98" t="s">
        <v>145</v>
      </c>
      <c r="E583" s="98" t="s">
        <v>416</v>
      </c>
      <c r="F583" s="98" t="s">
        <v>178</v>
      </c>
      <c r="G583" s="98" t="s">
        <v>805</v>
      </c>
      <c r="H583" s="99">
        <v>5041</v>
      </c>
      <c r="I583" s="97">
        <v>4</v>
      </c>
      <c r="J583" s="100">
        <f>'เลย '!F126</f>
        <v>391867.46</v>
      </c>
      <c r="K583" s="101">
        <f>SUM('เลย '!AL126)</f>
        <v>390240.44</v>
      </c>
      <c r="L583" s="102">
        <f>'เลย '!AM126</f>
        <v>291380.25</v>
      </c>
      <c r="M583" s="102">
        <f>'เลย '!AN126</f>
        <v>253309.46</v>
      </c>
      <c r="N583" s="98"/>
      <c r="O583" s="98"/>
      <c r="P583" s="98"/>
      <c r="Q583" s="90">
        <f t="shared" ref="Q583:Q645" si="21">L583-M583</f>
        <v>38070.790000000008</v>
      </c>
      <c r="R583" s="91">
        <f t="shared" ref="R583:R645" si="22">L583/H583</f>
        <v>57.802073001388614</v>
      </c>
    </row>
    <row r="584" spans="1:18" x14ac:dyDescent="0.7">
      <c r="A584" s="97">
        <v>3</v>
      </c>
      <c r="B584" s="98" t="s">
        <v>58</v>
      </c>
      <c r="C584" s="98" t="s">
        <v>415</v>
      </c>
      <c r="D584" s="98" t="s">
        <v>145</v>
      </c>
      <c r="E584" s="98" t="s">
        <v>416</v>
      </c>
      <c r="F584" s="98" t="s">
        <v>178</v>
      </c>
      <c r="G584" s="98" t="s">
        <v>806</v>
      </c>
      <c r="H584" s="99">
        <v>2924</v>
      </c>
      <c r="I584" s="97">
        <v>2</v>
      </c>
      <c r="J584" s="100">
        <f>'เลย '!F127</f>
        <v>647055.69999999995</v>
      </c>
      <c r="K584" s="101">
        <f>SUM('เลย '!AL127)</f>
        <v>659011.94999999995</v>
      </c>
      <c r="L584" s="102">
        <f>'เลย '!AM127</f>
        <v>165906.5</v>
      </c>
      <c r="M584" s="102">
        <f>'เลย '!AN127</f>
        <v>224635.41999999998</v>
      </c>
      <c r="N584" s="98"/>
      <c r="O584" s="98"/>
      <c r="P584" s="98"/>
      <c r="Q584" s="90">
        <f t="shared" si="21"/>
        <v>-58728.919999999984</v>
      </c>
      <c r="R584" s="91">
        <f t="shared" si="22"/>
        <v>56.739569083447336</v>
      </c>
    </row>
    <row r="585" spans="1:18" x14ac:dyDescent="0.7">
      <c r="A585" s="97">
        <v>4</v>
      </c>
      <c r="B585" s="98" t="s">
        <v>58</v>
      </c>
      <c r="C585" s="98" t="s">
        <v>415</v>
      </c>
      <c r="D585" s="98" t="s">
        <v>145</v>
      </c>
      <c r="E585" s="98" t="s">
        <v>416</v>
      </c>
      <c r="F585" s="98" t="s">
        <v>178</v>
      </c>
      <c r="G585" s="98" t="s">
        <v>807</v>
      </c>
      <c r="H585" s="99">
        <v>5642</v>
      </c>
      <c r="I585" s="97">
        <v>4</v>
      </c>
      <c r="J585" s="100">
        <f>'เลย '!F128</f>
        <v>662693.36</v>
      </c>
      <c r="K585" s="101">
        <f>SUM('เลย '!AL128)</f>
        <v>662693.36</v>
      </c>
      <c r="L585" s="102">
        <f>'เลย '!AM128</f>
        <v>178364.4</v>
      </c>
      <c r="M585" s="102">
        <f>'เลย '!AN128</f>
        <v>211748.40999999997</v>
      </c>
      <c r="N585" s="98"/>
      <c r="O585" s="98"/>
      <c r="P585" s="98"/>
      <c r="Q585" s="90">
        <f t="shared" si="21"/>
        <v>-33384.00999999998</v>
      </c>
      <c r="R585" s="91">
        <f t="shared" si="22"/>
        <v>31.613683091102445</v>
      </c>
    </row>
    <row r="586" spans="1:18" x14ac:dyDescent="0.7">
      <c r="A586" s="97">
        <v>5</v>
      </c>
      <c r="B586" s="98" t="s">
        <v>58</v>
      </c>
      <c r="C586" s="98" t="s">
        <v>415</v>
      </c>
      <c r="D586" s="98" t="s">
        <v>145</v>
      </c>
      <c r="E586" s="98" t="s">
        <v>416</v>
      </c>
      <c r="F586" s="98" t="s">
        <v>178</v>
      </c>
      <c r="G586" s="98" t="s">
        <v>808</v>
      </c>
      <c r="H586" s="99">
        <v>2953</v>
      </c>
      <c r="I586" s="97">
        <v>2</v>
      </c>
      <c r="J586" s="100">
        <f>'เลย '!F129</f>
        <v>1016995.56</v>
      </c>
      <c r="K586" s="101">
        <f>SUM('เลย '!AL129)</f>
        <v>1035865.05</v>
      </c>
      <c r="L586" s="102">
        <f>'เลย '!AM129</f>
        <v>340322.32</v>
      </c>
      <c r="M586" s="102">
        <f>'เลย '!AN129</f>
        <v>484280.04</v>
      </c>
      <c r="N586" s="98"/>
      <c r="O586" s="98"/>
      <c r="P586" s="98"/>
      <c r="Q586" s="90">
        <f t="shared" si="21"/>
        <v>-143957.71999999997</v>
      </c>
      <c r="R586" s="91">
        <f t="shared" si="22"/>
        <v>115.24629867930918</v>
      </c>
    </row>
    <row r="587" spans="1:18" x14ac:dyDescent="0.7">
      <c r="A587" s="97">
        <v>6</v>
      </c>
      <c r="B587" s="98" t="s">
        <v>58</v>
      </c>
      <c r="C587" s="98" t="s">
        <v>415</v>
      </c>
      <c r="D587" s="98" t="s">
        <v>145</v>
      </c>
      <c r="E587" s="98" t="s">
        <v>416</v>
      </c>
      <c r="F587" s="98" t="s">
        <v>178</v>
      </c>
      <c r="G587" s="98" t="s">
        <v>809</v>
      </c>
      <c r="H587" s="99">
        <v>2821</v>
      </c>
      <c r="I587" s="97">
        <v>2</v>
      </c>
      <c r="J587" s="100">
        <f>'เลย '!F130</f>
        <v>239598.62</v>
      </c>
      <c r="K587" s="101">
        <f>SUM('เลย '!AL130)</f>
        <v>243375.88999999998</v>
      </c>
      <c r="L587" s="102">
        <f>'เลย '!AM130</f>
        <v>66924.53</v>
      </c>
      <c r="M587" s="102">
        <f>'เลย '!AN130</f>
        <v>99064.13</v>
      </c>
      <c r="N587" s="98"/>
      <c r="O587" s="98"/>
      <c r="P587" s="98"/>
      <c r="Q587" s="90">
        <f t="shared" si="21"/>
        <v>-32139.600000000006</v>
      </c>
      <c r="R587" s="91">
        <f t="shared" si="22"/>
        <v>23.723690180786953</v>
      </c>
    </row>
    <row r="588" spans="1:18" s="109" customFormat="1" x14ac:dyDescent="0.7">
      <c r="A588" s="103">
        <v>14</v>
      </c>
      <c r="B588" s="104" t="s">
        <v>58</v>
      </c>
      <c r="C588" s="104"/>
      <c r="D588" s="104"/>
      <c r="E588" s="104" t="s">
        <v>75</v>
      </c>
      <c r="F588" s="104"/>
      <c r="G588" s="104" t="s">
        <v>418</v>
      </c>
      <c r="H588" s="110">
        <f>SUM(H582:H587)</f>
        <v>19381</v>
      </c>
      <c r="I588" s="103"/>
      <c r="J588" s="106">
        <f>SUM(J582:J587)</f>
        <v>2958210.7</v>
      </c>
      <c r="K588" s="106">
        <f>SUM(K582:K587)</f>
        <v>2991186.69</v>
      </c>
      <c r="L588" s="106">
        <f>SUM(L582:L587)</f>
        <v>1042898</v>
      </c>
      <c r="M588" s="106">
        <f>SUM(M582:M587)</f>
        <v>1273037.46</v>
      </c>
      <c r="N588" s="104">
        <v>5</v>
      </c>
      <c r="O588" s="104">
        <v>5</v>
      </c>
      <c r="P588" s="104">
        <f>N588-O588</f>
        <v>0</v>
      </c>
      <c r="Q588" s="107">
        <f t="shared" si="21"/>
        <v>-230139.45999999996</v>
      </c>
      <c r="R588" s="108">
        <f t="shared" si="22"/>
        <v>53.81032970434962</v>
      </c>
    </row>
    <row r="589" spans="1:18" s="109" customFormat="1" ht="25.2" thickBot="1" x14ac:dyDescent="0.75">
      <c r="A589" s="118"/>
      <c r="B589" s="119" t="s">
        <v>58</v>
      </c>
      <c r="C589" s="119" t="s">
        <v>58</v>
      </c>
      <c r="D589" s="119" t="s">
        <v>58</v>
      </c>
      <c r="E589" s="119" t="s">
        <v>58</v>
      </c>
      <c r="F589" s="119"/>
      <c r="G589" s="119" t="s">
        <v>419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62302327.110000014</v>
      </c>
      <c r="K589" s="122">
        <f t="shared" si="23"/>
        <v>69364609.100000009</v>
      </c>
      <c r="L589" s="121">
        <f t="shared" si="23"/>
        <v>20443637.759999998</v>
      </c>
      <c r="M589" s="121">
        <f t="shared" si="23"/>
        <v>25112253.190000001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-4668615.4300000034</v>
      </c>
      <c r="R589" s="108">
        <f t="shared" si="22"/>
        <v>50.391891799957108</v>
      </c>
    </row>
    <row r="590" spans="1:18" ht="25.8" thickTop="1" thickBot="1" x14ac:dyDescent="0.75">
      <c r="A590" s="123"/>
      <c r="B590" s="124"/>
      <c r="C590" s="124"/>
      <c r="D590" s="124"/>
      <c r="E590" s="361" t="s">
        <v>420</v>
      </c>
      <c r="F590" s="362"/>
      <c r="G590" s="363"/>
      <c r="H590" s="125"/>
      <c r="I590" s="123"/>
      <c r="J590" s="126">
        <f>J589/O589</f>
        <v>490569.50480314973</v>
      </c>
      <c r="K590" s="127">
        <f>K589/O589</f>
        <v>546178.02440944884</v>
      </c>
      <c r="L590" s="126">
        <f>L589/O589</f>
        <v>160973.52566929132</v>
      </c>
      <c r="M590" s="126">
        <f>M589/O589</f>
        <v>197734.27708661419</v>
      </c>
      <c r="N590" s="173"/>
      <c r="O590" s="173"/>
      <c r="P590" s="173"/>
      <c r="Q590" s="90">
        <f t="shared" si="21"/>
        <v>-36760.75141732287</v>
      </c>
    </row>
    <row r="591" spans="1:18" ht="25.2" thickTop="1" x14ac:dyDescent="0.7">
      <c r="A591" s="128">
        <v>1</v>
      </c>
      <c r="B591" s="129" t="s">
        <v>60</v>
      </c>
      <c r="C591" s="129" t="s">
        <v>421</v>
      </c>
      <c r="D591" s="129" t="s">
        <v>422</v>
      </c>
      <c r="E591" s="129" t="s">
        <v>423</v>
      </c>
      <c r="F591" s="129" t="s">
        <v>175</v>
      </c>
      <c r="G591" s="129" t="s">
        <v>424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x14ac:dyDescent="0.7">
      <c r="A592" s="97">
        <v>2</v>
      </c>
      <c r="B592" s="98" t="s">
        <v>60</v>
      </c>
      <c r="C592" s="98" t="s">
        <v>421</v>
      </c>
      <c r="D592" s="98" t="s">
        <v>422</v>
      </c>
      <c r="E592" s="98" t="s">
        <v>423</v>
      </c>
      <c r="F592" s="98" t="s">
        <v>178</v>
      </c>
      <c r="G592" s="98" t="s">
        <v>1021</v>
      </c>
      <c r="H592" s="99">
        <v>4149</v>
      </c>
      <c r="I592" s="97">
        <v>3</v>
      </c>
      <c r="J592" s="100">
        <f>หนองคาย!F12</f>
        <v>616821.49</v>
      </c>
      <c r="K592" s="101">
        <f>หนองคาย!AI12</f>
        <v>642534.12</v>
      </c>
      <c r="L592" s="102">
        <f>หนองคาย!AJ12</f>
        <v>517941.5</v>
      </c>
      <c r="M592" s="102">
        <f>หนองคาย!AK12</f>
        <v>337116.77</v>
      </c>
      <c r="N592" s="98"/>
      <c r="O592" s="98"/>
      <c r="P592" s="98"/>
      <c r="Q592" s="90">
        <f t="shared" si="21"/>
        <v>180824.72999999998</v>
      </c>
      <c r="R592" s="91">
        <f t="shared" si="22"/>
        <v>124.8352615087973</v>
      </c>
    </row>
    <row r="593" spans="1:18" x14ac:dyDescent="0.7">
      <c r="A593" s="97">
        <v>3</v>
      </c>
      <c r="B593" s="98" t="s">
        <v>60</v>
      </c>
      <c r="C593" s="98" t="s">
        <v>421</v>
      </c>
      <c r="D593" s="98" t="s">
        <v>422</v>
      </c>
      <c r="E593" s="98" t="s">
        <v>423</v>
      </c>
      <c r="F593" s="98" t="s">
        <v>178</v>
      </c>
      <c r="G593" s="98" t="s">
        <v>1022</v>
      </c>
      <c r="H593" s="99">
        <v>4404</v>
      </c>
      <c r="I593" s="97">
        <v>3</v>
      </c>
      <c r="J593" s="100">
        <f>หนองคาย!F13</f>
        <v>240694.15</v>
      </c>
      <c r="K593" s="101">
        <f>หนองคาย!AI13</f>
        <v>322444.52</v>
      </c>
      <c r="L593" s="102">
        <f>หนองคาย!AJ13</f>
        <v>272296.03000000003</v>
      </c>
      <c r="M593" s="102">
        <f>หนองคาย!AK13</f>
        <v>303257.71000000002</v>
      </c>
      <c r="N593" s="98"/>
      <c r="O593" s="98"/>
      <c r="P593" s="98"/>
      <c r="Q593" s="90">
        <f t="shared" si="21"/>
        <v>-30961.679999999993</v>
      </c>
      <c r="R593" s="91">
        <f t="shared" si="22"/>
        <v>61.829252951861953</v>
      </c>
    </row>
    <row r="594" spans="1:18" x14ac:dyDescent="0.7">
      <c r="A594" s="97">
        <v>4</v>
      </c>
      <c r="B594" s="98" t="s">
        <v>60</v>
      </c>
      <c r="C594" s="98" t="s">
        <v>421</v>
      </c>
      <c r="D594" s="98" t="s">
        <v>422</v>
      </c>
      <c r="E594" s="98" t="s">
        <v>423</v>
      </c>
      <c r="F594" s="98" t="s">
        <v>178</v>
      </c>
      <c r="G594" s="98" t="s">
        <v>1023</v>
      </c>
      <c r="H594" s="99">
        <v>2830</v>
      </c>
      <c r="I594" s="97">
        <v>2</v>
      </c>
      <c r="J594" s="100">
        <f>หนองคาย!F14</f>
        <v>5808.78</v>
      </c>
      <c r="K594" s="101">
        <f>หนองคาย!AI14</f>
        <v>58223.27</v>
      </c>
      <c r="L594" s="102">
        <f>หนองคาย!AJ14</f>
        <v>168844.07</v>
      </c>
      <c r="M594" s="102">
        <f>หนองคาย!AK14</f>
        <v>189266.53</v>
      </c>
      <c r="N594" s="98"/>
      <c r="O594" s="98"/>
      <c r="P594" s="98"/>
      <c r="Q594" s="90">
        <f t="shared" si="21"/>
        <v>-20422.459999999992</v>
      </c>
      <c r="R594" s="91">
        <f t="shared" si="22"/>
        <v>59.662215547703184</v>
      </c>
    </row>
    <row r="595" spans="1:18" x14ac:dyDescent="0.7">
      <c r="A595" s="97">
        <v>5</v>
      </c>
      <c r="B595" s="98" t="s">
        <v>60</v>
      </c>
      <c r="C595" s="98" t="s">
        <v>421</v>
      </c>
      <c r="D595" s="98" t="s">
        <v>422</v>
      </c>
      <c r="E595" s="98" t="s">
        <v>423</v>
      </c>
      <c r="F595" s="98" t="s">
        <v>178</v>
      </c>
      <c r="G595" s="98" t="s">
        <v>1024</v>
      </c>
      <c r="H595" s="99">
        <v>4180</v>
      </c>
      <c r="I595" s="97">
        <v>3</v>
      </c>
      <c r="J595" s="100">
        <f>หนองคาย!F15</f>
        <v>509475.21</v>
      </c>
      <c r="K595" s="101">
        <f>หนองคาย!AI15</f>
        <v>611424.9</v>
      </c>
      <c r="L595" s="102">
        <f>หนองคาย!AJ15</f>
        <v>370901.23</v>
      </c>
      <c r="M595" s="102">
        <f>หนองคาย!AK15</f>
        <v>413669.45</v>
      </c>
      <c r="N595" s="98"/>
      <c r="O595" s="98"/>
      <c r="P595" s="98"/>
      <c r="Q595" s="90">
        <f t="shared" si="21"/>
        <v>-42768.22000000003</v>
      </c>
      <c r="R595" s="91">
        <f t="shared" si="22"/>
        <v>88.732351674641137</v>
      </c>
    </row>
    <row r="596" spans="1:18" x14ac:dyDescent="0.7">
      <c r="A596" s="97">
        <v>6</v>
      </c>
      <c r="B596" s="98" t="s">
        <v>60</v>
      </c>
      <c r="C596" s="98" t="s">
        <v>421</v>
      </c>
      <c r="D596" s="98" t="s">
        <v>422</v>
      </c>
      <c r="E596" s="98" t="s">
        <v>423</v>
      </c>
      <c r="F596" s="98" t="s">
        <v>178</v>
      </c>
      <c r="G596" s="98" t="s">
        <v>1025</v>
      </c>
      <c r="H596" s="99">
        <v>7166</v>
      </c>
      <c r="I596" s="97">
        <v>5</v>
      </c>
      <c r="J596" s="100">
        <f>หนองคาย!F16</f>
        <v>1056836.1399999999</v>
      </c>
      <c r="K596" s="101">
        <f>หนองคาย!AI16</f>
        <v>1161609.0699999998</v>
      </c>
      <c r="L596" s="102">
        <f>หนองคาย!AJ16</f>
        <v>292553.96000000002</v>
      </c>
      <c r="M596" s="102">
        <f>หนองคาย!AK16</f>
        <v>375422.41</v>
      </c>
      <c r="N596" s="98"/>
      <c r="O596" s="98"/>
      <c r="P596" s="98"/>
      <c r="Q596" s="90">
        <f t="shared" si="21"/>
        <v>-82868.449999999953</v>
      </c>
      <c r="R596" s="91">
        <f t="shared" si="22"/>
        <v>40.825280491208488</v>
      </c>
    </row>
    <row r="597" spans="1:18" x14ac:dyDescent="0.7">
      <c r="A597" s="97">
        <v>7</v>
      </c>
      <c r="B597" s="98" t="s">
        <v>60</v>
      </c>
      <c r="C597" s="98" t="s">
        <v>421</v>
      </c>
      <c r="D597" s="98" t="s">
        <v>422</v>
      </c>
      <c r="E597" s="98" t="s">
        <v>423</v>
      </c>
      <c r="F597" s="98" t="s">
        <v>178</v>
      </c>
      <c r="G597" s="98" t="s">
        <v>1026</v>
      </c>
      <c r="H597" s="99">
        <v>6340</v>
      </c>
      <c r="I597" s="97">
        <v>5</v>
      </c>
      <c r="J597" s="100">
        <f>หนองคาย!F17</f>
        <v>416069.61</v>
      </c>
      <c r="K597" s="101">
        <f>หนองคาย!AI17</f>
        <v>463524.58999999997</v>
      </c>
      <c r="L597" s="102">
        <f>หนองคาย!AJ17</f>
        <v>288009.18</v>
      </c>
      <c r="M597" s="102">
        <f>หนองคาย!AK17</f>
        <v>358894.94</v>
      </c>
      <c r="N597" s="98"/>
      <c r="O597" s="98"/>
      <c r="P597" s="98"/>
      <c r="Q597" s="90">
        <f t="shared" si="21"/>
        <v>-70885.760000000009</v>
      </c>
      <c r="R597" s="91">
        <f t="shared" si="22"/>
        <v>45.42731545741325</v>
      </c>
    </row>
    <row r="598" spans="1:18" x14ac:dyDescent="0.7">
      <c r="A598" s="97">
        <v>8</v>
      </c>
      <c r="B598" s="98" t="s">
        <v>60</v>
      </c>
      <c r="C598" s="98" t="s">
        <v>421</v>
      </c>
      <c r="D598" s="98" t="s">
        <v>422</v>
      </c>
      <c r="E598" s="98" t="s">
        <v>423</v>
      </c>
      <c r="F598" s="98" t="s">
        <v>178</v>
      </c>
      <c r="G598" s="98" t="s">
        <v>1027</v>
      </c>
      <c r="H598" s="99">
        <v>2131</v>
      </c>
      <c r="I598" s="97">
        <v>2</v>
      </c>
      <c r="J598" s="100">
        <f>หนองคาย!F18</f>
        <v>585687.41</v>
      </c>
      <c r="K598" s="101">
        <f>หนองคาย!AI18</f>
        <v>596485.61</v>
      </c>
      <c r="L598" s="102">
        <f>หนองคาย!AJ18</f>
        <v>185822.7</v>
      </c>
      <c r="M598" s="102">
        <f>หนองคาย!AK18</f>
        <v>296965.62</v>
      </c>
      <c r="N598" s="98"/>
      <c r="O598" s="98"/>
      <c r="P598" s="98"/>
      <c r="Q598" s="90">
        <f t="shared" si="21"/>
        <v>-111142.91999999998</v>
      </c>
      <c r="R598" s="91">
        <f t="shared" si="22"/>
        <v>87.199765368371658</v>
      </c>
    </row>
    <row r="599" spans="1:18" x14ac:dyDescent="0.7">
      <c r="A599" s="97">
        <v>9</v>
      </c>
      <c r="B599" s="98" t="s">
        <v>60</v>
      </c>
      <c r="C599" s="98" t="s">
        <v>421</v>
      </c>
      <c r="D599" s="98" t="s">
        <v>422</v>
      </c>
      <c r="E599" s="98" t="s">
        <v>423</v>
      </c>
      <c r="F599" s="98" t="s">
        <v>178</v>
      </c>
      <c r="G599" s="98" t="s">
        <v>1028</v>
      </c>
      <c r="H599" s="99">
        <v>821</v>
      </c>
      <c r="I599" s="97">
        <v>1</v>
      </c>
      <c r="J599" s="100">
        <f>หนองคาย!F19</f>
        <v>416455.19</v>
      </c>
      <c r="K599" s="101">
        <f>หนองคาย!AI19</f>
        <v>512141.16000000003</v>
      </c>
      <c r="L599" s="102">
        <f>หนองคาย!AJ19</f>
        <v>135318.66</v>
      </c>
      <c r="M599" s="102">
        <f>หนองคาย!AK19</f>
        <v>181615.05</v>
      </c>
      <c r="N599" s="98"/>
      <c r="O599" s="98"/>
      <c r="P599" s="98"/>
      <c r="Q599" s="90">
        <f t="shared" si="21"/>
        <v>-46296.389999999985</v>
      </c>
      <c r="R599" s="91">
        <f t="shared" si="22"/>
        <v>164.8217539585871</v>
      </c>
    </row>
    <row r="600" spans="1:18" x14ac:dyDescent="0.7">
      <c r="A600" s="97">
        <v>10</v>
      </c>
      <c r="B600" s="98" t="s">
        <v>60</v>
      </c>
      <c r="C600" s="98" t="s">
        <v>421</v>
      </c>
      <c r="D600" s="98" t="s">
        <v>422</v>
      </c>
      <c r="E600" s="98" t="s">
        <v>423</v>
      </c>
      <c r="F600" s="98" t="s">
        <v>178</v>
      </c>
      <c r="G600" s="98" t="s">
        <v>1029</v>
      </c>
      <c r="H600" s="99">
        <v>5286</v>
      </c>
      <c r="I600" s="97">
        <v>4</v>
      </c>
      <c r="J600" s="100">
        <f>หนองคาย!F20</f>
        <v>1372498.87</v>
      </c>
      <c r="K600" s="101">
        <f>หนองคาย!AI20</f>
        <v>1740664.62</v>
      </c>
      <c r="L600" s="102">
        <f>หนองคาย!AJ20</f>
        <v>380939.79000000004</v>
      </c>
      <c r="M600" s="102">
        <f>หนองคาย!AK20</f>
        <v>228424.63</v>
      </c>
      <c r="N600" s="98"/>
      <c r="O600" s="98"/>
      <c r="P600" s="98"/>
      <c r="Q600" s="90">
        <f t="shared" si="21"/>
        <v>152515.16000000003</v>
      </c>
      <c r="R600" s="91">
        <f t="shared" si="22"/>
        <v>72.065794551645865</v>
      </c>
    </row>
    <row r="601" spans="1:18" x14ac:dyDescent="0.7">
      <c r="A601" s="97">
        <v>11</v>
      </c>
      <c r="B601" s="98" t="s">
        <v>60</v>
      </c>
      <c r="C601" s="98" t="s">
        <v>421</v>
      </c>
      <c r="D601" s="98" t="s">
        <v>422</v>
      </c>
      <c r="E601" s="98" t="s">
        <v>423</v>
      </c>
      <c r="F601" s="98" t="s">
        <v>178</v>
      </c>
      <c r="G601" s="98" t="s">
        <v>1030</v>
      </c>
      <c r="H601" s="99">
        <v>5603</v>
      </c>
      <c r="I601" s="97">
        <v>4</v>
      </c>
      <c r="J601" s="100">
        <f>หนองคาย!F21</f>
        <v>897318.7</v>
      </c>
      <c r="K601" s="101">
        <f>หนองคาย!AI21</f>
        <v>1061987.9099999999</v>
      </c>
      <c r="L601" s="102">
        <f>หนองคาย!AJ21</f>
        <v>271339.59999999998</v>
      </c>
      <c r="M601" s="102">
        <f>หนองคาย!AK21</f>
        <v>404093.80000000005</v>
      </c>
      <c r="N601" s="98"/>
      <c r="O601" s="98"/>
      <c r="P601" s="98"/>
      <c r="Q601" s="90">
        <f t="shared" si="21"/>
        <v>-132754.20000000007</v>
      </c>
      <c r="R601" s="91">
        <f t="shared" si="22"/>
        <v>48.427556666071744</v>
      </c>
    </row>
    <row r="602" spans="1:18" x14ac:dyDescent="0.7">
      <c r="A602" s="97">
        <v>12</v>
      </c>
      <c r="B602" s="98" t="s">
        <v>60</v>
      </c>
      <c r="C602" s="98" t="s">
        <v>421</v>
      </c>
      <c r="D602" s="98" t="s">
        <v>422</v>
      </c>
      <c r="E602" s="98" t="s">
        <v>423</v>
      </c>
      <c r="F602" s="98" t="s">
        <v>178</v>
      </c>
      <c r="G602" s="98" t="s">
        <v>1031</v>
      </c>
      <c r="H602" s="99">
        <v>4772</v>
      </c>
      <c r="I602" s="97">
        <v>4</v>
      </c>
      <c r="J602" s="100">
        <f>หนองคาย!F22</f>
        <v>94338.62</v>
      </c>
      <c r="K602" s="101">
        <f>หนองคาย!AI22</f>
        <v>162378.37</v>
      </c>
      <c r="L602" s="102">
        <f>หนองคาย!AJ22</f>
        <v>250312.13</v>
      </c>
      <c r="M602" s="102">
        <f>หนองคาย!AK22</f>
        <v>319104.08</v>
      </c>
      <c r="N602" s="98"/>
      <c r="O602" s="98"/>
      <c r="P602" s="98"/>
      <c r="Q602" s="90">
        <f t="shared" si="21"/>
        <v>-68791.950000000012</v>
      </c>
      <c r="R602" s="91">
        <f t="shared" si="22"/>
        <v>52.454344090528082</v>
      </c>
    </row>
    <row r="603" spans="1:18" x14ac:dyDescent="0.7">
      <c r="A603" s="97">
        <v>13</v>
      </c>
      <c r="B603" s="98" t="s">
        <v>60</v>
      </c>
      <c r="C603" s="98" t="s">
        <v>421</v>
      </c>
      <c r="D603" s="98" t="s">
        <v>422</v>
      </c>
      <c r="E603" s="98" t="s">
        <v>423</v>
      </c>
      <c r="F603" s="98" t="s">
        <v>178</v>
      </c>
      <c r="G603" s="98" t="s">
        <v>1032</v>
      </c>
      <c r="H603" s="99">
        <v>4728</v>
      </c>
      <c r="I603" s="97">
        <v>4</v>
      </c>
      <c r="J603" s="100">
        <f>หนองคาย!F23</f>
        <v>178107.73</v>
      </c>
      <c r="K603" s="101">
        <f>หนองคาย!AI23</f>
        <v>503525.82</v>
      </c>
      <c r="L603" s="102">
        <f>หนองคาย!AJ23</f>
        <v>343528.12</v>
      </c>
      <c r="M603" s="102">
        <f>หนองคาย!AK23</f>
        <v>396173.87</v>
      </c>
      <c r="N603" s="98"/>
      <c r="O603" s="98"/>
      <c r="P603" s="98"/>
      <c r="Q603" s="90">
        <f t="shared" si="21"/>
        <v>-52645.75</v>
      </c>
      <c r="R603" s="91">
        <f t="shared" si="22"/>
        <v>72.65823181049069</v>
      </c>
    </row>
    <row r="604" spans="1:18" x14ac:dyDescent="0.7">
      <c r="A604" s="97">
        <v>14</v>
      </c>
      <c r="B604" s="98" t="s">
        <v>60</v>
      </c>
      <c r="C604" s="98" t="s">
        <v>421</v>
      </c>
      <c r="D604" s="98" t="s">
        <v>422</v>
      </c>
      <c r="E604" s="98" t="s">
        <v>423</v>
      </c>
      <c r="F604" s="98" t="s">
        <v>178</v>
      </c>
      <c r="G604" s="98" t="s">
        <v>1033</v>
      </c>
      <c r="H604" s="99">
        <v>7662</v>
      </c>
      <c r="I604" s="97">
        <v>5</v>
      </c>
      <c r="J604" s="100">
        <f>หนองคาย!F24</f>
        <v>2709436.21</v>
      </c>
      <c r="K604" s="101">
        <f>หนองคาย!AI24</f>
        <v>2850788.1599999997</v>
      </c>
      <c r="L604" s="102">
        <f>หนองคาย!AJ24</f>
        <v>482235.58</v>
      </c>
      <c r="M604" s="102">
        <f>หนองคาย!AK24</f>
        <v>559218.01</v>
      </c>
      <c r="N604" s="98"/>
      <c r="O604" s="98"/>
      <c r="P604" s="98"/>
      <c r="Q604" s="90">
        <f t="shared" si="21"/>
        <v>-76982.429999999993</v>
      </c>
      <c r="R604" s="91">
        <f t="shared" si="22"/>
        <v>62.938603497781259</v>
      </c>
    </row>
    <row r="605" spans="1:18" x14ac:dyDescent="0.7">
      <c r="A605" s="97">
        <v>15</v>
      </c>
      <c r="B605" s="98" t="s">
        <v>60</v>
      </c>
      <c r="C605" s="98" t="s">
        <v>421</v>
      </c>
      <c r="D605" s="98" t="s">
        <v>422</v>
      </c>
      <c r="E605" s="98" t="s">
        <v>423</v>
      </c>
      <c r="F605" s="98" t="s">
        <v>178</v>
      </c>
      <c r="G605" s="98" t="s">
        <v>1034</v>
      </c>
      <c r="H605" s="99">
        <v>5895</v>
      </c>
      <c r="I605" s="97">
        <v>4</v>
      </c>
      <c r="J605" s="100">
        <f>หนองคาย!F25</f>
        <v>447153.79</v>
      </c>
      <c r="K605" s="101">
        <f>หนองคาย!AI25</f>
        <v>655242.05999999994</v>
      </c>
      <c r="L605" s="102">
        <f>หนองคาย!AJ25</f>
        <v>492210.67</v>
      </c>
      <c r="M605" s="102">
        <f>หนองคาย!AK25</f>
        <v>281104.65000000002</v>
      </c>
      <c r="N605" s="98"/>
      <c r="O605" s="98"/>
      <c r="P605" s="98"/>
      <c r="Q605" s="90">
        <f t="shared" si="21"/>
        <v>211106.01999999996</v>
      </c>
      <c r="R605" s="91">
        <f t="shared" si="22"/>
        <v>83.49629686174724</v>
      </c>
    </row>
    <row r="606" spans="1:18" x14ac:dyDescent="0.7">
      <c r="A606" s="97">
        <v>16</v>
      </c>
      <c r="B606" s="98" t="s">
        <v>60</v>
      </c>
      <c r="C606" s="98" t="s">
        <v>421</v>
      </c>
      <c r="D606" s="98" t="s">
        <v>422</v>
      </c>
      <c r="E606" s="98" t="s">
        <v>423</v>
      </c>
      <c r="F606" s="98" t="s">
        <v>178</v>
      </c>
      <c r="G606" s="98" t="s">
        <v>1035</v>
      </c>
      <c r="H606" s="99">
        <v>4523</v>
      </c>
      <c r="I606" s="97">
        <v>4</v>
      </c>
      <c r="J606" s="100">
        <f>หนองคาย!F26</f>
        <v>289997.90999999997</v>
      </c>
      <c r="K606" s="101">
        <f>หนองคาย!AI26</f>
        <v>359126.61999999994</v>
      </c>
      <c r="L606" s="102">
        <f>หนองคาย!AJ26</f>
        <v>274193.7</v>
      </c>
      <c r="M606" s="102">
        <f>หนองคาย!AK26</f>
        <v>323217.16000000003</v>
      </c>
      <c r="N606" s="98"/>
      <c r="O606" s="98"/>
      <c r="P606" s="98"/>
      <c r="Q606" s="90">
        <f t="shared" si="21"/>
        <v>-49023.460000000021</v>
      </c>
      <c r="R606" s="91">
        <f t="shared" si="22"/>
        <v>60.622087110325005</v>
      </c>
    </row>
    <row r="607" spans="1:18" x14ac:dyDescent="0.7">
      <c r="A607" s="97">
        <v>17</v>
      </c>
      <c r="B607" s="98" t="s">
        <v>60</v>
      </c>
      <c r="C607" s="98" t="s">
        <v>421</v>
      </c>
      <c r="D607" s="98" t="s">
        <v>422</v>
      </c>
      <c r="E607" s="98" t="s">
        <v>423</v>
      </c>
      <c r="F607" s="98" t="s">
        <v>178</v>
      </c>
      <c r="G607" s="98" t="s">
        <v>1036</v>
      </c>
      <c r="H607" s="99">
        <v>2929</v>
      </c>
      <c r="I607" s="97">
        <v>2</v>
      </c>
      <c r="J607" s="100">
        <f>หนองคาย!F27</f>
        <v>493768.18</v>
      </c>
      <c r="K607" s="101">
        <f>หนองคาย!AI27</f>
        <v>509166.82</v>
      </c>
      <c r="L607" s="102">
        <f>หนองคาย!AJ27</f>
        <v>206506.64</v>
      </c>
      <c r="M607" s="102">
        <f>หนองคาย!AK27</f>
        <v>244259.82</v>
      </c>
      <c r="N607" s="98"/>
      <c r="O607" s="98"/>
      <c r="P607" s="98"/>
      <c r="Q607" s="90">
        <f t="shared" si="21"/>
        <v>-37753.179999999993</v>
      </c>
      <c r="R607" s="91">
        <f t="shared" si="22"/>
        <v>70.504144759303514</v>
      </c>
    </row>
    <row r="608" spans="1:18" x14ac:dyDescent="0.7">
      <c r="A608" s="97">
        <v>18</v>
      </c>
      <c r="B608" s="98" t="s">
        <v>60</v>
      </c>
      <c r="C608" s="98" t="s">
        <v>421</v>
      </c>
      <c r="D608" s="98" t="s">
        <v>422</v>
      </c>
      <c r="E608" s="98" t="s">
        <v>423</v>
      </c>
      <c r="F608" s="98" t="s">
        <v>178</v>
      </c>
      <c r="G608" s="98" t="s">
        <v>1037</v>
      </c>
      <c r="H608" s="99">
        <v>2602</v>
      </c>
      <c r="I608" s="97">
        <v>2</v>
      </c>
      <c r="J608" s="100">
        <f>หนองคาย!F28</f>
        <v>212445.92</v>
      </c>
      <c r="K608" s="101">
        <f>หนองคาย!AI28</f>
        <v>232404.74000000002</v>
      </c>
      <c r="L608" s="102">
        <f>หนองคาย!AJ28</f>
        <v>161209.07</v>
      </c>
      <c r="M608" s="102">
        <f>หนองคาย!AK28</f>
        <v>215153.42</v>
      </c>
      <c r="N608" s="98"/>
      <c r="O608" s="98"/>
      <c r="P608" s="98"/>
      <c r="Q608" s="90">
        <f t="shared" si="21"/>
        <v>-53944.350000000006</v>
      </c>
      <c r="R608" s="91">
        <f t="shared" si="22"/>
        <v>61.955830130668716</v>
      </c>
    </row>
    <row r="609" spans="1:18" s="109" customFormat="1" x14ac:dyDescent="0.7">
      <c r="A609" s="103">
        <v>1</v>
      </c>
      <c r="B609" s="104" t="s">
        <v>60</v>
      </c>
      <c r="C609" s="104"/>
      <c r="D609" s="104"/>
      <c r="E609" s="104" t="s">
        <v>75</v>
      </c>
      <c r="F609" s="104"/>
      <c r="G609" s="104" t="s">
        <v>425</v>
      </c>
      <c r="H609" s="110">
        <f>SUM(H591:H608)</f>
        <v>76021</v>
      </c>
      <c r="I609" s="103"/>
      <c r="J609" s="106">
        <f>SUM(J591:J608)</f>
        <v>10542913.909999998</v>
      </c>
      <c r="K609" s="106">
        <f>SUM(K591:K608)</f>
        <v>12443672.359999999</v>
      </c>
      <c r="L609" s="106">
        <f>SUM(L591:L608)</f>
        <v>5094162.6300000008</v>
      </c>
      <c r="M609" s="106">
        <f>SUM(M591:M608)</f>
        <v>5426957.9199999999</v>
      </c>
      <c r="N609" s="104">
        <v>17</v>
      </c>
      <c r="O609" s="104">
        <v>17</v>
      </c>
      <c r="P609" s="104">
        <f>N609-O609</f>
        <v>0</v>
      </c>
      <c r="Q609" s="107">
        <f t="shared" si="21"/>
        <v>-332795.28999999911</v>
      </c>
      <c r="R609" s="108">
        <f>L609/H609</f>
        <v>67.009939753489178</v>
      </c>
    </row>
    <row r="610" spans="1:18" x14ac:dyDescent="0.7">
      <c r="A610" s="97">
        <v>1</v>
      </c>
      <c r="B610" s="98" t="s">
        <v>60</v>
      </c>
      <c r="C610" s="98" t="s">
        <v>426</v>
      </c>
      <c r="D610" s="98" t="s">
        <v>102</v>
      </c>
      <c r="E610" s="98" t="s">
        <v>427</v>
      </c>
      <c r="F610" s="98" t="s">
        <v>327</v>
      </c>
      <c r="G610" s="98" t="s">
        <v>428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x14ac:dyDescent="0.7">
      <c r="A611" s="97">
        <v>2</v>
      </c>
      <c r="B611" s="98" t="s">
        <v>60</v>
      </c>
      <c r="C611" s="98" t="s">
        <v>426</v>
      </c>
      <c r="D611" s="98" t="s">
        <v>102</v>
      </c>
      <c r="E611" s="98" t="s">
        <v>427</v>
      </c>
      <c r="F611" s="98" t="s">
        <v>178</v>
      </c>
      <c r="G611" s="98" t="s">
        <v>1038</v>
      </c>
      <c r="H611" s="99">
        <v>3874</v>
      </c>
      <c r="I611" s="97">
        <v>3</v>
      </c>
      <c r="J611" s="100">
        <f>หนองคาย!F29</f>
        <v>1201419.83</v>
      </c>
      <c r="K611" s="101">
        <f>หนองคาย!AI29</f>
        <v>1618143.23</v>
      </c>
      <c r="L611" s="102">
        <f>หนองคาย!AJ29</f>
        <v>259193.25</v>
      </c>
      <c r="M611" s="102">
        <f>หนองคาย!AK29</f>
        <v>283730.83</v>
      </c>
      <c r="N611" s="98"/>
      <c r="O611" s="98"/>
      <c r="P611" s="98"/>
      <c r="Q611" s="90">
        <f t="shared" si="21"/>
        <v>-24537.580000000016</v>
      </c>
      <c r="R611" s="91">
        <f t="shared" si="22"/>
        <v>66.905846670108417</v>
      </c>
    </row>
    <row r="612" spans="1:18" x14ac:dyDescent="0.7">
      <c r="A612" s="97">
        <v>3</v>
      </c>
      <c r="B612" s="98" t="s">
        <v>60</v>
      </c>
      <c r="C612" s="98" t="s">
        <v>426</v>
      </c>
      <c r="D612" s="98" t="s">
        <v>102</v>
      </c>
      <c r="E612" s="98" t="s">
        <v>427</v>
      </c>
      <c r="F612" s="98" t="s">
        <v>178</v>
      </c>
      <c r="G612" s="98" t="s">
        <v>1039</v>
      </c>
      <c r="H612" s="99">
        <v>3204</v>
      </c>
      <c r="I612" s="97">
        <v>3</v>
      </c>
      <c r="J612" s="100">
        <f>หนองคาย!F30</f>
        <v>612270.75</v>
      </c>
      <c r="K612" s="101">
        <f>หนองคาย!AI30</f>
        <v>1064017.8699999999</v>
      </c>
      <c r="L612" s="102">
        <f>หนองคาย!AJ30</f>
        <v>136710.81</v>
      </c>
      <c r="M612" s="102">
        <f>หนองคาย!AK30</f>
        <v>198103.86000000002</v>
      </c>
      <c r="N612" s="98"/>
      <c r="O612" s="98"/>
      <c r="P612" s="98"/>
      <c r="Q612" s="90">
        <f t="shared" si="21"/>
        <v>-61393.050000000017</v>
      </c>
      <c r="R612" s="91">
        <f t="shared" si="22"/>
        <v>42.668792134831463</v>
      </c>
    </row>
    <row r="613" spans="1:18" x14ac:dyDescent="0.7">
      <c r="A613" s="97">
        <v>4</v>
      </c>
      <c r="B613" s="98" t="s">
        <v>60</v>
      </c>
      <c r="C613" s="98" t="s">
        <v>426</v>
      </c>
      <c r="D613" s="98" t="s">
        <v>102</v>
      </c>
      <c r="E613" s="98" t="s">
        <v>427</v>
      </c>
      <c r="F613" s="98" t="s">
        <v>178</v>
      </c>
      <c r="G613" s="98" t="s">
        <v>1040</v>
      </c>
      <c r="H613" s="99">
        <v>6962</v>
      </c>
      <c r="I613" s="97">
        <v>5</v>
      </c>
      <c r="J613" s="100">
        <f>หนองคาย!F31</f>
        <v>1425262.78</v>
      </c>
      <c r="K613" s="101">
        <f>หนองคาย!AI31</f>
        <v>1884837.77</v>
      </c>
      <c r="L613" s="102">
        <f>หนองคาย!AJ31</f>
        <v>455586.86</v>
      </c>
      <c r="M613" s="102">
        <f>หนองคาย!AK31</f>
        <v>541338.64</v>
      </c>
      <c r="N613" s="98"/>
      <c r="O613" s="98"/>
      <c r="P613" s="98"/>
      <c r="Q613" s="90">
        <f t="shared" si="21"/>
        <v>-85751.780000000028</v>
      </c>
      <c r="R613" s="91">
        <f t="shared" si="22"/>
        <v>65.439077851192181</v>
      </c>
    </row>
    <row r="614" spans="1:18" x14ac:dyDescent="0.7">
      <c r="A614" s="97">
        <v>5</v>
      </c>
      <c r="B614" s="98" t="s">
        <v>60</v>
      </c>
      <c r="C614" s="98" t="s">
        <v>426</v>
      </c>
      <c r="D614" s="98" t="s">
        <v>102</v>
      </c>
      <c r="E614" s="98" t="s">
        <v>427</v>
      </c>
      <c r="F614" s="98" t="s">
        <v>178</v>
      </c>
      <c r="G614" s="98" t="s">
        <v>1041</v>
      </c>
      <c r="H614" s="99">
        <v>4705</v>
      </c>
      <c r="I614" s="97">
        <v>4</v>
      </c>
      <c r="J614" s="100">
        <f>หนองคาย!F32</f>
        <v>1070171.8899999999</v>
      </c>
      <c r="K614" s="101">
        <f>หนองคาย!AI32</f>
        <v>1343964.19</v>
      </c>
      <c r="L614" s="102">
        <f>หนองคาย!AJ32</f>
        <v>231181.26</v>
      </c>
      <c r="M614" s="102">
        <f>หนองคาย!AK32</f>
        <v>282925.24</v>
      </c>
      <c r="N614" s="98"/>
      <c r="O614" s="98"/>
      <c r="P614" s="98"/>
      <c r="Q614" s="90">
        <f t="shared" si="21"/>
        <v>-51743.979999999981</v>
      </c>
      <c r="R614" s="91">
        <f t="shared" si="22"/>
        <v>49.135230605738577</v>
      </c>
    </row>
    <row r="615" spans="1:18" x14ac:dyDescent="0.7">
      <c r="A615" s="97">
        <v>6</v>
      </c>
      <c r="B615" s="98" t="s">
        <v>60</v>
      </c>
      <c r="C615" s="98" t="s">
        <v>426</v>
      </c>
      <c r="D615" s="98" t="s">
        <v>102</v>
      </c>
      <c r="E615" s="98" t="s">
        <v>427</v>
      </c>
      <c r="F615" s="98" t="s">
        <v>178</v>
      </c>
      <c r="G615" s="98" t="s">
        <v>1042</v>
      </c>
      <c r="H615" s="99">
        <v>5930</v>
      </c>
      <c r="I615" s="97">
        <v>4</v>
      </c>
      <c r="J615" s="100">
        <f>หนองคาย!F33</f>
        <v>608007.5</v>
      </c>
      <c r="K615" s="101">
        <f>หนองคาย!AI33</f>
        <v>785276.05</v>
      </c>
      <c r="L615" s="102">
        <f>หนองคาย!AJ33</f>
        <v>343540.8</v>
      </c>
      <c r="M615" s="102">
        <f>หนองคาย!AK33</f>
        <v>412728.19</v>
      </c>
      <c r="N615" s="98"/>
      <c r="O615" s="98"/>
      <c r="P615" s="98"/>
      <c r="Q615" s="90">
        <f t="shared" si="21"/>
        <v>-69187.390000000014</v>
      </c>
      <c r="R615" s="91">
        <f t="shared" si="22"/>
        <v>57.932681281618883</v>
      </c>
    </row>
    <row r="616" spans="1:18" x14ac:dyDescent="0.7">
      <c r="A616" s="97">
        <v>7</v>
      </c>
      <c r="B616" s="98" t="s">
        <v>60</v>
      </c>
      <c r="C616" s="98" t="s">
        <v>426</v>
      </c>
      <c r="D616" s="98" t="s">
        <v>102</v>
      </c>
      <c r="E616" s="98" t="s">
        <v>427</v>
      </c>
      <c r="F616" s="98" t="s">
        <v>178</v>
      </c>
      <c r="G616" s="98" t="s">
        <v>1043</v>
      </c>
      <c r="H616" s="99">
        <v>4502</v>
      </c>
      <c r="I616" s="97">
        <v>4</v>
      </c>
      <c r="J616" s="100">
        <f>หนองคาย!F34</f>
        <v>421618.63</v>
      </c>
      <c r="K616" s="101">
        <f>หนองคาย!AI34</f>
        <v>682853.66999999993</v>
      </c>
      <c r="L616" s="102">
        <f>หนองคาย!AJ34</f>
        <v>135610.75</v>
      </c>
      <c r="M616" s="102">
        <f>หนองคาย!AK34</f>
        <v>186097.69</v>
      </c>
      <c r="N616" s="98"/>
      <c r="O616" s="98"/>
      <c r="P616" s="98"/>
      <c r="Q616" s="90">
        <f t="shared" si="21"/>
        <v>-50486.94</v>
      </c>
      <c r="R616" s="91">
        <f t="shared" si="22"/>
        <v>30.122334517992005</v>
      </c>
    </row>
    <row r="617" spans="1:18" x14ac:dyDescent="0.7">
      <c r="A617" s="97">
        <v>8</v>
      </c>
      <c r="B617" s="98" t="s">
        <v>60</v>
      </c>
      <c r="C617" s="98" t="s">
        <v>426</v>
      </c>
      <c r="D617" s="98" t="s">
        <v>102</v>
      </c>
      <c r="E617" s="98" t="s">
        <v>427</v>
      </c>
      <c r="F617" s="98" t="s">
        <v>178</v>
      </c>
      <c r="G617" s="98" t="s">
        <v>1044</v>
      </c>
      <c r="H617" s="99">
        <v>5759</v>
      </c>
      <c r="I617" s="97">
        <v>4</v>
      </c>
      <c r="J617" s="100">
        <f>หนองคาย!F35</f>
        <v>1341009.0900000001</v>
      </c>
      <c r="K617" s="101">
        <f>หนองคาย!AI35</f>
        <v>1655765.16</v>
      </c>
      <c r="L617" s="102">
        <f>หนองคาย!AJ35</f>
        <v>280041.52</v>
      </c>
      <c r="M617" s="102">
        <f>หนองคาย!AK35</f>
        <v>424661.87</v>
      </c>
      <c r="N617" s="98"/>
      <c r="O617" s="98"/>
      <c r="P617" s="98"/>
      <c r="Q617" s="90">
        <f t="shared" si="21"/>
        <v>-144620.34999999998</v>
      </c>
      <c r="R617" s="91">
        <f t="shared" si="22"/>
        <v>48.626761590553919</v>
      </c>
    </row>
    <row r="618" spans="1:18" x14ac:dyDescent="0.7">
      <c r="A618" s="97">
        <v>9</v>
      </c>
      <c r="B618" s="98" t="s">
        <v>60</v>
      </c>
      <c r="C618" s="98" t="s">
        <v>426</v>
      </c>
      <c r="D618" s="98" t="s">
        <v>102</v>
      </c>
      <c r="E618" s="98" t="s">
        <v>427</v>
      </c>
      <c r="F618" s="98" t="s">
        <v>178</v>
      </c>
      <c r="G618" s="98" t="s">
        <v>1045</v>
      </c>
      <c r="H618" s="99">
        <v>3269</v>
      </c>
      <c r="I618" s="97">
        <v>3</v>
      </c>
      <c r="J618" s="100">
        <f>หนองคาย!F36</f>
        <v>563477.31000000006</v>
      </c>
      <c r="K618" s="101">
        <f>หนองคาย!AI36</f>
        <v>678150.6100000001</v>
      </c>
      <c r="L618" s="102">
        <f>หนองคาย!AJ36</f>
        <v>204645.81</v>
      </c>
      <c r="M618" s="102">
        <f>หนองคาย!AK36</f>
        <v>274828.24</v>
      </c>
      <c r="N618" s="98"/>
      <c r="O618" s="98"/>
      <c r="P618" s="98"/>
      <c r="Q618" s="90">
        <f t="shared" si="21"/>
        <v>-70182.429999999993</v>
      </c>
      <c r="R618" s="91">
        <f t="shared" si="22"/>
        <v>62.601960844294894</v>
      </c>
    </row>
    <row r="619" spans="1:18" x14ac:dyDescent="0.7">
      <c r="A619" s="97">
        <v>10</v>
      </c>
      <c r="B619" s="98" t="s">
        <v>60</v>
      </c>
      <c r="C619" s="98" t="s">
        <v>426</v>
      </c>
      <c r="D619" s="98" t="s">
        <v>102</v>
      </c>
      <c r="E619" s="98" t="s">
        <v>427</v>
      </c>
      <c r="F619" s="98" t="s">
        <v>178</v>
      </c>
      <c r="G619" s="98" t="s">
        <v>1046</v>
      </c>
      <c r="H619" s="99">
        <v>5031</v>
      </c>
      <c r="I619" s="97">
        <v>4</v>
      </c>
      <c r="J619" s="100">
        <f>หนองคาย!F37</f>
        <v>239976.8</v>
      </c>
      <c r="K619" s="101">
        <f>หนองคาย!AI37</f>
        <v>514871.37</v>
      </c>
      <c r="L619" s="102">
        <f>หนองคาย!AJ37</f>
        <v>84805.19</v>
      </c>
      <c r="M619" s="102">
        <f>หนองคาย!AK37</f>
        <v>128968.56</v>
      </c>
      <c r="N619" s="98"/>
      <c r="O619" s="98"/>
      <c r="P619" s="98"/>
      <c r="Q619" s="90">
        <f t="shared" si="21"/>
        <v>-44163.369999999995</v>
      </c>
      <c r="R619" s="91">
        <f t="shared" si="22"/>
        <v>16.856527529318228</v>
      </c>
    </row>
    <row r="620" spans="1:18" x14ac:dyDescent="0.7">
      <c r="A620" s="97">
        <v>11</v>
      </c>
      <c r="B620" s="98" t="s">
        <v>60</v>
      </c>
      <c r="C620" s="98" t="s">
        <v>426</v>
      </c>
      <c r="D620" s="98" t="s">
        <v>102</v>
      </c>
      <c r="E620" s="98" t="s">
        <v>427</v>
      </c>
      <c r="F620" s="98" t="s">
        <v>178</v>
      </c>
      <c r="G620" s="98" t="s">
        <v>1047</v>
      </c>
      <c r="H620" s="99">
        <v>4636</v>
      </c>
      <c r="I620" s="97">
        <v>4</v>
      </c>
      <c r="J620" s="100">
        <f>หนองคาย!F38</f>
        <v>446850.97</v>
      </c>
      <c r="K620" s="101">
        <f>หนองคาย!AI38</f>
        <v>733190.37</v>
      </c>
      <c r="L620" s="102">
        <f>หนองคาย!AJ38</f>
        <v>428029.18</v>
      </c>
      <c r="M620" s="102">
        <f>หนองคาย!AK38</f>
        <v>488821.85</v>
      </c>
      <c r="N620" s="98"/>
      <c r="O620" s="98"/>
      <c r="P620" s="98"/>
      <c r="Q620" s="90">
        <f t="shared" si="21"/>
        <v>-60792.669999999984</v>
      </c>
      <c r="R620" s="91">
        <f t="shared" si="22"/>
        <v>92.327260569456428</v>
      </c>
    </row>
    <row r="621" spans="1:18" s="109" customFormat="1" x14ac:dyDescent="0.7">
      <c r="A621" s="103">
        <v>2</v>
      </c>
      <c r="B621" s="104" t="s">
        <v>60</v>
      </c>
      <c r="C621" s="104"/>
      <c r="D621" s="104"/>
      <c r="E621" s="104" t="s">
        <v>75</v>
      </c>
      <c r="F621" s="104"/>
      <c r="G621" s="104" t="s">
        <v>429</v>
      </c>
      <c r="H621" s="110">
        <f>SUM(H610:H620)</f>
        <v>47872</v>
      </c>
      <c r="I621" s="103"/>
      <c r="J621" s="106">
        <f>SUM(J610:J620)</f>
        <v>7930065.5499999989</v>
      </c>
      <c r="K621" s="106">
        <f>SUM(K610:K620)</f>
        <v>10961070.289999995</v>
      </c>
      <c r="L621" s="106">
        <f>SUM(L610:L620)</f>
        <v>2559345.4300000002</v>
      </c>
      <c r="M621" s="106">
        <f>SUM(M610:M620)</f>
        <v>3222204.9699999997</v>
      </c>
      <c r="N621" s="104">
        <v>10</v>
      </c>
      <c r="O621" s="104">
        <v>10</v>
      </c>
      <c r="P621" s="104">
        <f>N621-O621</f>
        <v>0</v>
      </c>
      <c r="Q621" s="107">
        <f t="shared" si="21"/>
        <v>-662859.53999999957</v>
      </c>
      <c r="R621" s="108">
        <f>L621/H621</f>
        <v>53.462262491644388</v>
      </c>
    </row>
    <row r="622" spans="1:18" x14ac:dyDescent="0.7">
      <c r="A622" s="97">
        <v>1</v>
      </c>
      <c r="B622" s="98" t="s">
        <v>60</v>
      </c>
      <c r="C622" s="98" t="s">
        <v>430</v>
      </c>
      <c r="D622" s="98" t="s">
        <v>81</v>
      </c>
      <c r="E622" s="98" t="s">
        <v>431</v>
      </c>
      <c r="F622" s="98" t="s">
        <v>208</v>
      </c>
      <c r="G622" s="98" t="s">
        <v>432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x14ac:dyDescent="0.7">
      <c r="A623" s="97">
        <v>2</v>
      </c>
      <c r="B623" s="98" t="s">
        <v>60</v>
      </c>
      <c r="C623" s="98" t="s">
        <v>430</v>
      </c>
      <c r="D623" s="98" t="s">
        <v>81</v>
      </c>
      <c r="E623" s="98" t="s">
        <v>431</v>
      </c>
      <c r="F623" s="98" t="s">
        <v>178</v>
      </c>
      <c r="G623" s="98" t="s">
        <v>1048</v>
      </c>
      <c r="H623" s="99">
        <v>3034</v>
      </c>
      <c r="I623" s="97">
        <v>3</v>
      </c>
      <c r="J623" s="100">
        <f>หนองคาย!F39</f>
        <v>1332008.1499999999</v>
      </c>
      <c r="K623" s="101">
        <f>หนองคาย!AI39</f>
        <v>1374900.43</v>
      </c>
      <c r="L623" s="102">
        <f>หนองคาย!AJ39</f>
        <v>634576.80000000005</v>
      </c>
      <c r="M623" s="102">
        <f>หนองคาย!AK39</f>
        <v>382411.60000000003</v>
      </c>
      <c r="N623" s="98"/>
      <c r="O623" s="98"/>
      <c r="P623" s="98"/>
      <c r="Q623" s="90">
        <f t="shared" si="21"/>
        <v>252165.2</v>
      </c>
      <c r="R623" s="91">
        <f t="shared" si="22"/>
        <v>209.15517468688202</v>
      </c>
    </row>
    <row r="624" spans="1:18" x14ac:dyDescent="0.7">
      <c r="A624" s="97">
        <v>3</v>
      </c>
      <c r="B624" s="98" t="s">
        <v>60</v>
      </c>
      <c r="C624" s="98" t="s">
        <v>430</v>
      </c>
      <c r="D624" s="98" t="s">
        <v>81</v>
      </c>
      <c r="E624" s="98" t="s">
        <v>431</v>
      </c>
      <c r="F624" s="98" t="s">
        <v>178</v>
      </c>
      <c r="G624" s="98" t="s">
        <v>1049</v>
      </c>
      <c r="H624" s="99">
        <v>3694</v>
      </c>
      <c r="I624" s="97">
        <v>3</v>
      </c>
      <c r="J624" s="100">
        <f>หนองคาย!F40</f>
        <v>220666.26</v>
      </c>
      <c r="K624" s="101">
        <f>หนองคาย!AI40</f>
        <v>167498.82</v>
      </c>
      <c r="L624" s="102">
        <f>หนองคาย!AJ40</f>
        <v>371319.88</v>
      </c>
      <c r="M624" s="102">
        <f>หนองคาย!AK40</f>
        <v>300219.58999999997</v>
      </c>
      <c r="N624" s="98"/>
      <c r="O624" s="98"/>
      <c r="P624" s="98"/>
      <c r="Q624" s="90">
        <f t="shared" si="21"/>
        <v>71100.290000000037</v>
      </c>
      <c r="R624" s="91">
        <f t="shared" si="22"/>
        <v>100.51972929074175</v>
      </c>
    </row>
    <row r="625" spans="1:18" x14ac:dyDescent="0.7">
      <c r="A625" s="97">
        <v>4</v>
      </c>
      <c r="B625" s="98" t="s">
        <v>60</v>
      </c>
      <c r="C625" s="98" t="s">
        <v>430</v>
      </c>
      <c r="D625" s="98" t="s">
        <v>81</v>
      </c>
      <c r="E625" s="98" t="s">
        <v>431</v>
      </c>
      <c r="F625" s="98" t="s">
        <v>178</v>
      </c>
      <c r="G625" s="98" t="s">
        <v>1050</v>
      </c>
      <c r="H625" s="99">
        <v>2850</v>
      </c>
      <c r="I625" s="97">
        <v>2</v>
      </c>
      <c r="J625" s="100">
        <f>หนองคาย!F41</f>
        <v>630051.48</v>
      </c>
      <c r="K625" s="101">
        <f>หนองคาย!AI41</f>
        <v>674292.44000000006</v>
      </c>
      <c r="L625" s="102">
        <f>หนองคาย!AJ41</f>
        <v>242719.88</v>
      </c>
      <c r="M625" s="102">
        <f>หนองคาย!AK41</f>
        <v>301090.85000000003</v>
      </c>
      <c r="N625" s="98"/>
      <c r="O625" s="98"/>
      <c r="P625" s="98"/>
      <c r="Q625" s="90">
        <f t="shared" si="21"/>
        <v>-58370.97000000003</v>
      </c>
      <c r="R625" s="91">
        <f t="shared" si="22"/>
        <v>85.164870175438594</v>
      </c>
    </row>
    <row r="626" spans="1:18" x14ac:dyDescent="0.7">
      <c r="A626" s="97">
        <v>5</v>
      </c>
      <c r="B626" s="98" t="s">
        <v>60</v>
      </c>
      <c r="C626" s="98" t="s">
        <v>430</v>
      </c>
      <c r="D626" s="98" t="s">
        <v>81</v>
      </c>
      <c r="E626" s="98" t="s">
        <v>431</v>
      </c>
      <c r="F626" s="98" t="s">
        <v>178</v>
      </c>
      <c r="G626" s="98" t="s">
        <v>1051</v>
      </c>
      <c r="H626" s="99">
        <v>3886</v>
      </c>
      <c r="I626" s="97">
        <v>3</v>
      </c>
      <c r="J626" s="100">
        <f>หนองคาย!F42</f>
        <v>1400546.48</v>
      </c>
      <c r="K626" s="101">
        <f>หนองคาย!AI42</f>
        <v>1509343.59</v>
      </c>
      <c r="L626" s="102">
        <f>หนองคาย!AJ42</f>
        <v>332929.01</v>
      </c>
      <c r="M626" s="102">
        <f>หนองคาย!AK42</f>
        <v>1174115.48</v>
      </c>
      <c r="N626" s="98"/>
      <c r="O626" s="98"/>
      <c r="P626" s="98"/>
      <c r="Q626" s="90">
        <f t="shared" si="21"/>
        <v>-841186.47</v>
      </c>
      <c r="R626" s="91">
        <f t="shared" si="22"/>
        <v>85.673960370560991</v>
      </c>
    </row>
    <row r="627" spans="1:18" x14ac:dyDescent="0.7">
      <c r="A627" s="97">
        <v>6</v>
      </c>
      <c r="B627" s="98" t="s">
        <v>60</v>
      </c>
      <c r="C627" s="98" t="s">
        <v>430</v>
      </c>
      <c r="D627" s="98" t="s">
        <v>81</v>
      </c>
      <c r="E627" s="98" t="s">
        <v>431</v>
      </c>
      <c r="F627" s="98" t="s">
        <v>178</v>
      </c>
      <c r="G627" s="98" t="s">
        <v>1052</v>
      </c>
      <c r="H627" s="99">
        <v>4695</v>
      </c>
      <c r="I627" s="97">
        <v>4</v>
      </c>
      <c r="J627" s="100">
        <f>หนองคาย!F43</f>
        <v>1269589.71</v>
      </c>
      <c r="K627" s="101">
        <f>หนองคาย!AI43</f>
        <v>1301379.22</v>
      </c>
      <c r="L627" s="102">
        <f>หนองคาย!AJ43</f>
        <v>662684.65999999992</v>
      </c>
      <c r="M627" s="102">
        <f>หนองคาย!AK43</f>
        <v>382249.99</v>
      </c>
      <c r="N627" s="98"/>
      <c r="O627" s="98"/>
      <c r="P627" s="98"/>
      <c r="Q627" s="90">
        <f t="shared" si="21"/>
        <v>280434.66999999993</v>
      </c>
      <c r="R627" s="91">
        <f t="shared" si="22"/>
        <v>141.14689243876464</v>
      </c>
    </row>
    <row r="628" spans="1:18" x14ac:dyDescent="0.7">
      <c r="A628" s="97">
        <v>7</v>
      </c>
      <c r="B628" s="98" t="s">
        <v>60</v>
      </c>
      <c r="C628" s="98" t="s">
        <v>430</v>
      </c>
      <c r="D628" s="98" t="s">
        <v>81</v>
      </c>
      <c r="E628" s="98" t="s">
        <v>431</v>
      </c>
      <c r="F628" s="98" t="s">
        <v>178</v>
      </c>
      <c r="G628" s="98" t="s">
        <v>1053</v>
      </c>
      <c r="H628" s="99">
        <v>2848</v>
      </c>
      <c r="I628" s="97">
        <v>2</v>
      </c>
      <c r="J628" s="100">
        <f>หนองคาย!F44</f>
        <v>290623.01</v>
      </c>
      <c r="K628" s="101">
        <f>หนองคาย!AI44</f>
        <v>322616.15000000002</v>
      </c>
      <c r="L628" s="102">
        <f>หนองคาย!AJ44</f>
        <v>1034318.22</v>
      </c>
      <c r="M628" s="102">
        <f>หนองคาย!AK44</f>
        <v>228510.38999999998</v>
      </c>
      <c r="N628" s="98"/>
      <c r="O628" s="98"/>
      <c r="P628" s="98"/>
      <c r="Q628" s="90">
        <f t="shared" si="21"/>
        <v>805807.83</v>
      </c>
      <c r="R628" s="91">
        <f t="shared" si="22"/>
        <v>363.17353230337079</v>
      </c>
    </row>
    <row r="629" spans="1:18" x14ac:dyDescent="0.7">
      <c r="A629" s="97">
        <v>8</v>
      </c>
      <c r="B629" s="98" t="s">
        <v>60</v>
      </c>
      <c r="C629" s="98" t="s">
        <v>430</v>
      </c>
      <c r="D629" s="98" t="s">
        <v>81</v>
      </c>
      <c r="E629" s="98" t="s">
        <v>431</v>
      </c>
      <c r="F629" s="98" t="s">
        <v>178</v>
      </c>
      <c r="G629" s="98" t="s">
        <v>1054</v>
      </c>
      <c r="H629" s="99">
        <v>4044</v>
      </c>
      <c r="I629" s="97">
        <v>3</v>
      </c>
      <c r="J629" s="100">
        <f>หนองคาย!F45</f>
        <v>449720.53</v>
      </c>
      <c r="K629" s="101">
        <f>หนองคาย!AI45</f>
        <v>438136.74000000005</v>
      </c>
      <c r="L629" s="102">
        <f>หนองคาย!AJ45</f>
        <v>154785.09</v>
      </c>
      <c r="M629" s="102">
        <f>หนองคาย!AK45</f>
        <v>187041.39</v>
      </c>
      <c r="N629" s="98"/>
      <c r="O629" s="98"/>
      <c r="P629" s="98"/>
      <c r="Q629" s="90">
        <f t="shared" si="21"/>
        <v>-32256.300000000017</v>
      </c>
      <c r="R629" s="91">
        <f t="shared" si="22"/>
        <v>38.275244807121659</v>
      </c>
    </row>
    <row r="630" spans="1:18" x14ac:dyDescent="0.7">
      <c r="A630" s="97">
        <v>9</v>
      </c>
      <c r="B630" s="98" t="s">
        <v>60</v>
      </c>
      <c r="C630" s="98" t="s">
        <v>430</v>
      </c>
      <c r="D630" s="98" t="s">
        <v>81</v>
      </c>
      <c r="E630" s="98" t="s">
        <v>431</v>
      </c>
      <c r="F630" s="98" t="s">
        <v>178</v>
      </c>
      <c r="G630" s="98" t="s">
        <v>1055</v>
      </c>
      <c r="H630" s="99">
        <v>5108</v>
      </c>
      <c r="I630" s="97">
        <v>4</v>
      </c>
      <c r="J630" s="100">
        <f>หนองคาย!F46</f>
        <v>157555.76999999999</v>
      </c>
      <c r="K630" s="101">
        <f>หนองคาย!AI46</f>
        <v>346313.81</v>
      </c>
      <c r="L630" s="102">
        <f>หนองคาย!AJ46</f>
        <v>150243.56</v>
      </c>
      <c r="M630" s="102">
        <f>หนองคาย!AK46</f>
        <v>198694.98</v>
      </c>
      <c r="N630" s="98"/>
      <c r="O630" s="98"/>
      <c r="P630" s="98"/>
      <c r="Q630" s="90">
        <f t="shared" si="21"/>
        <v>-48451.420000000013</v>
      </c>
      <c r="R630" s="91">
        <f t="shared" si="22"/>
        <v>29.413382928739232</v>
      </c>
    </row>
    <row r="631" spans="1:18" x14ac:dyDescent="0.7">
      <c r="A631" s="97">
        <v>10</v>
      </c>
      <c r="B631" s="98" t="s">
        <v>60</v>
      </c>
      <c r="C631" s="98" t="s">
        <v>430</v>
      </c>
      <c r="D631" s="98" t="s">
        <v>81</v>
      </c>
      <c r="E631" s="98" t="s">
        <v>431</v>
      </c>
      <c r="F631" s="98" t="s">
        <v>178</v>
      </c>
      <c r="G631" s="98" t="s">
        <v>1056</v>
      </c>
      <c r="H631" s="99">
        <v>5899</v>
      </c>
      <c r="I631" s="97">
        <v>4</v>
      </c>
      <c r="J631" s="100">
        <f>หนองคาย!F47</f>
        <v>149965.06</v>
      </c>
      <c r="K631" s="101">
        <f>หนองคาย!AI47</f>
        <v>188785.11</v>
      </c>
      <c r="L631" s="102">
        <f>หนองคาย!AJ47</f>
        <v>348017.17</v>
      </c>
      <c r="M631" s="102">
        <f>หนองคาย!AK47</f>
        <v>392469.42000000004</v>
      </c>
      <c r="N631" s="98"/>
      <c r="O631" s="98"/>
      <c r="P631" s="98"/>
      <c r="Q631" s="90">
        <f t="shared" si="21"/>
        <v>-44452.250000000058</v>
      </c>
      <c r="R631" s="91">
        <f t="shared" si="22"/>
        <v>58.995960332259699</v>
      </c>
    </row>
    <row r="632" spans="1:18" x14ac:dyDescent="0.7">
      <c r="A632" s="97">
        <v>11</v>
      </c>
      <c r="B632" s="98" t="s">
        <v>60</v>
      </c>
      <c r="C632" s="98" t="s">
        <v>430</v>
      </c>
      <c r="D632" s="98" t="s">
        <v>81</v>
      </c>
      <c r="E632" s="98" t="s">
        <v>431</v>
      </c>
      <c r="F632" s="98" t="s">
        <v>178</v>
      </c>
      <c r="G632" s="98" t="s">
        <v>1057</v>
      </c>
      <c r="H632" s="99">
        <v>2499</v>
      </c>
      <c r="I632" s="97">
        <v>2</v>
      </c>
      <c r="J632" s="100">
        <f>หนองคาย!F48</f>
        <v>311260.57</v>
      </c>
      <c r="K632" s="101">
        <f>หนองคาย!AI48</f>
        <v>312613.07</v>
      </c>
      <c r="L632" s="102">
        <f>หนองคาย!AJ48</f>
        <v>201033</v>
      </c>
      <c r="M632" s="102">
        <f>หนองคาย!AK48</f>
        <v>261963.65</v>
      </c>
      <c r="N632" s="98"/>
      <c r="O632" s="98"/>
      <c r="P632" s="98"/>
      <c r="Q632" s="90">
        <f t="shared" si="21"/>
        <v>-60930.649999999994</v>
      </c>
      <c r="R632" s="91">
        <f t="shared" si="22"/>
        <v>80.445378151260499</v>
      </c>
    </row>
    <row r="633" spans="1:18" x14ac:dyDescent="0.7">
      <c r="A633" s="97">
        <v>12</v>
      </c>
      <c r="B633" s="98" t="s">
        <v>60</v>
      </c>
      <c r="C633" s="98" t="s">
        <v>430</v>
      </c>
      <c r="D633" s="98" t="s">
        <v>81</v>
      </c>
      <c r="E633" s="98" t="s">
        <v>431</v>
      </c>
      <c r="F633" s="98" t="s">
        <v>178</v>
      </c>
      <c r="G633" s="98" t="s">
        <v>1058</v>
      </c>
      <c r="H633" s="99">
        <v>5714</v>
      </c>
      <c r="I633" s="97">
        <v>4</v>
      </c>
      <c r="J633" s="100">
        <f>หนองคาย!F49</f>
        <v>621518.65</v>
      </c>
      <c r="K633" s="101">
        <f>หนองคาย!AI49</f>
        <v>695770.67</v>
      </c>
      <c r="L633" s="102">
        <f>หนองคาย!AJ49</f>
        <v>345454.53</v>
      </c>
      <c r="M633" s="102">
        <f>หนองคาย!AK49</f>
        <v>356758.69</v>
      </c>
      <c r="N633" s="98"/>
      <c r="O633" s="98"/>
      <c r="P633" s="98"/>
      <c r="Q633" s="90">
        <f t="shared" si="21"/>
        <v>-11304.159999999974</v>
      </c>
      <c r="R633" s="91">
        <f t="shared" si="22"/>
        <v>60.457565628281422</v>
      </c>
    </row>
    <row r="634" spans="1:18" x14ac:dyDescent="0.7">
      <c r="A634" s="97">
        <v>13</v>
      </c>
      <c r="B634" s="98" t="s">
        <v>60</v>
      </c>
      <c r="C634" s="98" t="s">
        <v>430</v>
      </c>
      <c r="D634" s="98" t="s">
        <v>81</v>
      </c>
      <c r="E634" s="98" t="s">
        <v>431</v>
      </c>
      <c r="F634" s="98" t="s">
        <v>178</v>
      </c>
      <c r="G634" s="98" t="s">
        <v>1059</v>
      </c>
      <c r="H634" s="99">
        <v>3580</v>
      </c>
      <c r="I634" s="97">
        <v>3</v>
      </c>
      <c r="J634" s="100">
        <f>หนองคาย!F50</f>
        <v>278375.19</v>
      </c>
      <c r="K634" s="101">
        <f>หนองคาย!AI50</f>
        <v>292910.88</v>
      </c>
      <c r="L634" s="102">
        <f>หนองคาย!AJ50</f>
        <v>164966.29999999999</v>
      </c>
      <c r="M634" s="102">
        <f>หนองคาย!AK50</f>
        <v>238331.83</v>
      </c>
      <c r="N634" s="98"/>
      <c r="O634" s="98"/>
      <c r="P634" s="98"/>
      <c r="Q634" s="90">
        <f t="shared" si="21"/>
        <v>-73365.53</v>
      </c>
      <c r="R634" s="91">
        <f t="shared" si="22"/>
        <v>46.079972067039101</v>
      </c>
    </row>
    <row r="635" spans="1:18" x14ac:dyDescent="0.7">
      <c r="A635" s="97">
        <v>14</v>
      </c>
      <c r="B635" s="98" t="s">
        <v>60</v>
      </c>
      <c r="C635" s="98" t="s">
        <v>430</v>
      </c>
      <c r="D635" s="98" t="s">
        <v>81</v>
      </c>
      <c r="E635" s="98" t="s">
        <v>431</v>
      </c>
      <c r="F635" s="98" t="s">
        <v>178</v>
      </c>
      <c r="G635" s="98" t="s">
        <v>1060</v>
      </c>
      <c r="H635" s="99">
        <v>3821</v>
      </c>
      <c r="I635" s="97">
        <v>3</v>
      </c>
      <c r="J635" s="100">
        <f>หนองคาย!F51</f>
        <v>348397.22</v>
      </c>
      <c r="K635" s="101">
        <f>หนองคาย!AI51</f>
        <v>385151.97999999992</v>
      </c>
      <c r="L635" s="102">
        <f>หนองคาย!AJ51</f>
        <v>205123.01</v>
      </c>
      <c r="M635" s="102">
        <f>หนองคาย!AK51</f>
        <v>214795.22</v>
      </c>
      <c r="N635" s="98"/>
      <c r="O635" s="98"/>
      <c r="P635" s="98"/>
      <c r="Q635" s="90">
        <f t="shared" si="21"/>
        <v>-9672.2099999999919</v>
      </c>
      <c r="R635" s="91">
        <f t="shared" si="22"/>
        <v>53.683069876995553</v>
      </c>
    </row>
    <row r="636" spans="1:18" x14ac:dyDescent="0.7">
      <c r="A636" s="97">
        <v>15</v>
      </c>
      <c r="B636" s="98" t="s">
        <v>60</v>
      </c>
      <c r="C636" s="98" t="s">
        <v>430</v>
      </c>
      <c r="D636" s="98" t="s">
        <v>81</v>
      </c>
      <c r="E636" s="98" t="s">
        <v>431</v>
      </c>
      <c r="F636" s="98" t="s">
        <v>178</v>
      </c>
      <c r="G636" s="98" t="s">
        <v>1061</v>
      </c>
      <c r="H636" s="99">
        <v>4273</v>
      </c>
      <c r="I636" s="97">
        <v>3</v>
      </c>
      <c r="J636" s="100">
        <f>หนองคาย!F52</f>
        <v>325967.06</v>
      </c>
      <c r="K636" s="101">
        <f>หนองคาย!AI52</f>
        <v>356775.26</v>
      </c>
      <c r="L636" s="102">
        <f>หนองคาย!AJ52</f>
        <v>156936.54</v>
      </c>
      <c r="M636" s="102">
        <f>หนองคาย!AK52</f>
        <v>223335.56</v>
      </c>
      <c r="N636" s="98"/>
      <c r="O636" s="98"/>
      <c r="P636" s="98"/>
      <c r="Q636" s="90">
        <f t="shared" si="21"/>
        <v>-66399.01999999999</v>
      </c>
      <c r="R636" s="91">
        <f t="shared" si="22"/>
        <v>36.727484203135973</v>
      </c>
    </row>
    <row r="637" spans="1:18" x14ac:dyDescent="0.7">
      <c r="A637" s="97">
        <v>16</v>
      </c>
      <c r="B637" s="98" t="s">
        <v>60</v>
      </c>
      <c r="C637" s="98" t="s">
        <v>430</v>
      </c>
      <c r="D637" s="98" t="s">
        <v>81</v>
      </c>
      <c r="E637" s="98" t="s">
        <v>431</v>
      </c>
      <c r="F637" s="98" t="s">
        <v>178</v>
      </c>
      <c r="G637" s="98" t="s">
        <v>1062</v>
      </c>
      <c r="H637" s="99">
        <v>2633</v>
      </c>
      <c r="I637" s="97">
        <v>2</v>
      </c>
      <c r="J637" s="100">
        <f>หนองคาย!F53</f>
        <v>664727.6</v>
      </c>
      <c r="K637" s="101">
        <f>หนองคาย!AI53</f>
        <v>750777.28999999992</v>
      </c>
      <c r="L637" s="102">
        <f>หนองคาย!AJ53</f>
        <v>286312.27</v>
      </c>
      <c r="M637" s="102">
        <f>หนองคาย!AK53</f>
        <v>307122.30000000005</v>
      </c>
      <c r="N637" s="98"/>
      <c r="O637" s="98"/>
      <c r="P637" s="98"/>
      <c r="Q637" s="90">
        <f t="shared" si="21"/>
        <v>-20810.030000000028</v>
      </c>
      <c r="R637" s="91">
        <f t="shared" si="22"/>
        <v>108.7399430307634</v>
      </c>
    </row>
    <row r="638" spans="1:18" s="109" customFormat="1" x14ac:dyDescent="0.7">
      <c r="A638" s="103">
        <v>3</v>
      </c>
      <c r="B638" s="104" t="s">
        <v>60</v>
      </c>
      <c r="C638" s="104"/>
      <c r="D638" s="104"/>
      <c r="E638" s="104" t="s">
        <v>75</v>
      </c>
      <c r="F638" s="104"/>
      <c r="G638" s="104" t="s">
        <v>433</v>
      </c>
      <c r="H638" s="110">
        <f>SUM(H622:H637)</f>
        <v>58578</v>
      </c>
      <c r="I638" s="103"/>
      <c r="J638" s="106">
        <f>SUM(J622:J637)</f>
        <v>8450972.7400000002</v>
      </c>
      <c r="K638" s="106">
        <f>SUM(K622:K637)</f>
        <v>9117265.459999999</v>
      </c>
      <c r="L638" s="106">
        <f>SUM(L622:L637)</f>
        <v>5291419.92</v>
      </c>
      <c r="M638" s="106">
        <f>SUM(M622:M637)</f>
        <v>5149110.9399999985</v>
      </c>
      <c r="N638" s="104">
        <v>15</v>
      </c>
      <c r="O638" s="104">
        <v>15</v>
      </c>
      <c r="P638" s="104">
        <f>N638-O638</f>
        <v>0</v>
      </c>
      <c r="Q638" s="107">
        <f t="shared" si="21"/>
        <v>142308.98000000138</v>
      </c>
      <c r="R638" s="108">
        <f>L638/H638</f>
        <v>90.331180989449962</v>
      </c>
    </row>
    <row r="639" spans="1:18" x14ac:dyDescent="0.7">
      <c r="A639" s="97">
        <v>1</v>
      </c>
      <c r="B639" s="98" t="s">
        <v>60</v>
      </c>
      <c r="C639" s="98" t="s">
        <v>434</v>
      </c>
      <c r="D639" s="98" t="s">
        <v>88</v>
      </c>
      <c r="E639" s="98" t="s">
        <v>435</v>
      </c>
      <c r="F639" s="98" t="s">
        <v>208</v>
      </c>
      <c r="G639" s="98" t="s">
        <v>436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x14ac:dyDescent="0.7">
      <c r="A640" s="111">
        <v>2</v>
      </c>
      <c r="B640" s="112" t="s">
        <v>60</v>
      </c>
      <c r="C640" s="112" t="s">
        <v>434</v>
      </c>
      <c r="D640" s="112" t="s">
        <v>88</v>
      </c>
      <c r="E640" s="112" t="s">
        <v>435</v>
      </c>
      <c r="F640" s="112" t="s">
        <v>178</v>
      </c>
      <c r="G640" s="112" t="s">
        <v>1063</v>
      </c>
      <c r="H640" s="113">
        <v>2413</v>
      </c>
      <c r="I640" s="111">
        <v>2</v>
      </c>
      <c r="J640" s="100">
        <f>หนองคาย!F54</f>
        <v>225850.56</v>
      </c>
      <c r="K640" s="114">
        <f>หนองคาย!AI54</f>
        <v>277314.83</v>
      </c>
      <c r="L640" s="102">
        <f>หนองคาย!AJ54</f>
        <v>172273</v>
      </c>
      <c r="M640" s="102">
        <f>หนองคาย!AK54</f>
        <v>238152.25</v>
      </c>
      <c r="N640" s="112"/>
      <c r="O640" s="112"/>
      <c r="P640" s="112"/>
      <c r="Q640" s="90">
        <f t="shared" si="21"/>
        <v>-65879.25</v>
      </c>
      <c r="R640" s="91">
        <f t="shared" si="22"/>
        <v>71.393700787401571</v>
      </c>
    </row>
    <row r="641" spans="1:18" x14ac:dyDescent="0.7">
      <c r="A641" s="97">
        <v>3</v>
      </c>
      <c r="B641" s="98" t="s">
        <v>60</v>
      </c>
      <c r="C641" s="98" t="s">
        <v>434</v>
      </c>
      <c r="D641" s="98" t="s">
        <v>88</v>
      </c>
      <c r="E641" s="98" t="s">
        <v>435</v>
      </c>
      <c r="F641" s="98" t="s">
        <v>178</v>
      </c>
      <c r="G641" s="98" t="s">
        <v>1064</v>
      </c>
      <c r="H641" s="99">
        <v>2055</v>
      </c>
      <c r="I641" s="97">
        <v>2</v>
      </c>
      <c r="J641" s="100">
        <f>หนองคาย!F55</f>
        <v>141166.26999999999</v>
      </c>
      <c r="K641" s="114">
        <f>หนองคาย!AI55</f>
        <v>210616.84</v>
      </c>
      <c r="L641" s="102">
        <f>หนองคาย!AJ55</f>
        <v>287879.5</v>
      </c>
      <c r="M641" s="102">
        <f>หนองคาย!AK55</f>
        <v>308244.26</v>
      </c>
      <c r="N641" s="98"/>
      <c r="O641" s="98"/>
      <c r="P641" s="98"/>
      <c r="Q641" s="90">
        <f t="shared" si="21"/>
        <v>-20364.760000000009</v>
      </c>
      <c r="R641" s="91">
        <f t="shared" si="22"/>
        <v>140.08734793187347</v>
      </c>
    </row>
    <row r="642" spans="1:18" x14ac:dyDescent="0.7">
      <c r="A642" s="97">
        <v>4</v>
      </c>
      <c r="B642" s="98" t="s">
        <v>60</v>
      </c>
      <c r="C642" s="98" t="s">
        <v>434</v>
      </c>
      <c r="D642" s="98" t="s">
        <v>88</v>
      </c>
      <c r="E642" s="98" t="s">
        <v>435</v>
      </c>
      <c r="F642" s="98" t="s">
        <v>178</v>
      </c>
      <c r="G642" s="98" t="s">
        <v>1065</v>
      </c>
      <c r="H642" s="99">
        <v>3420</v>
      </c>
      <c r="I642" s="97">
        <v>3</v>
      </c>
      <c r="J642" s="100">
        <f>หนองคาย!F56</f>
        <v>495194.57</v>
      </c>
      <c r="K642" s="114">
        <f>หนองคาย!AI56</f>
        <v>518165.34</v>
      </c>
      <c r="L642" s="102">
        <f>หนองคาย!AJ56</f>
        <v>236369</v>
      </c>
      <c r="M642" s="102">
        <f>หนองคาย!AK56</f>
        <v>259844.19</v>
      </c>
      <c r="N642" s="98"/>
      <c r="O642" s="98"/>
      <c r="P642" s="98"/>
      <c r="Q642" s="90">
        <f t="shared" si="21"/>
        <v>-23475.190000000002</v>
      </c>
      <c r="R642" s="91">
        <f t="shared" si="22"/>
        <v>69.113742690058473</v>
      </c>
    </row>
    <row r="643" spans="1:18" x14ac:dyDescent="0.7">
      <c r="A643" s="97">
        <v>5</v>
      </c>
      <c r="B643" s="98" t="s">
        <v>60</v>
      </c>
      <c r="C643" s="98" t="s">
        <v>434</v>
      </c>
      <c r="D643" s="98" t="s">
        <v>88</v>
      </c>
      <c r="E643" s="98" t="s">
        <v>435</v>
      </c>
      <c r="F643" s="98" t="s">
        <v>178</v>
      </c>
      <c r="G643" s="98" t="s">
        <v>1066</v>
      </c>
      <c r="H643" s="99">
        <v>2566</v>
      </c>
      <c r="I643" s="97">
        <v>2</v>
      </c>
      <c r="J643" s="100">
        <f>หนองคาย!F57</f>
        <v>544402.93999999994</v>
      </c>
      <c r="K643" s="114">
        <f>หนองคาย!AI57</f>
        <v>579001.54999999993</v>
      </c>
      <c r="L643" s="102">
        <f>หนองคาย!AJ57</f>
        <v>212638</v>
      </c>
      <c r="M643" s="102">
        <f>หนองคาย!AK57</f>
        <v>352258.65</v>
      </c>
      <c r="N643" s="98"/>
      <c r="O643" s="98"/>
      <c r="P643" s="98"/>
      <c r="Q643" s="90">
        <f t="shared" si="21"/>
        <v>-139620.65000000002</v>
      </c>
      <c r="R643" s="91">
        <f t="shared" si="22"/>
        <v>82.867498051441927</v>
      </c>
    </row>
    <row r="644" spans="1:18" x14ac:dyDescent="0.7">
      <c r="A644" s="97">
        <v>6</v>
      </c>
      <c r="B644" s="98" t="s">
        <v>60</v>
      </c>
      <c r="C644" s="98" t="s">
        <v>434</v>
      </c>
      <c r="D644" s="98" t="s">
        <v>88</v>
      </c>
      <c r="E644" s="98" t="s">
        <v>435</v>
      </c>
      <c r="F644" s="98" t="s">
        <v>178</v>
      </c>
      <c r="G644" s="98" t="s">
        <v>1067</v>
      </c>
      <c r="H644" s="99">
        <v>951</v>
      </c>
      <c r="I644" s="97">
        <v>1</v>
      </c>
      <c r="J644" s="100">
        <f>หนองคาย!F58</f>
        <v>94838.32</v>
      </c>
      <c r="K644" s="114">
        <f>หนองคาย!AI58</f>
        <v>123203.14000000001</v>
      </c>
      <c r="L644" s="102">
        <f>หนองคาย!AJ58</f>
        <v>138198</v>
      </c>
      <c r="M644" s="102">
        <f>หนองคาย!AK58</f>
        <v>242701.2</v>
      </c>
      <c r="N644" s="98"/>
      <c r="O644" s="98"/>
      <c r="P644" s="98"/>
      <c r="Q644" s="90">
        <f t="shared" si="21"/>
        <v>-104503.20000000001</v>
      </c>
      <c r="R644" s="91">
        <f t="shared" si="22"/>
        <v>145.3186119873817</v>
      </c>
    </row>
    <row r="645" spans="1:18" x14ac:dyDescent="0.7">
      <c r="A645" s="97">
        <v>7</v>
      </c>
      <c r="B645" s="98" t="s">
        <v>60</v>
      </c>
      <c r="C645" s="98" t="s">
        <v>434</v>
      </c>
      <c r="D645" s="98" t="s">
        <v>88</v>
      </c>
      <c r="E645" s="98" t="s">
        <v>435</v>
      </c>
      <c r="F645" s="98" t="s">
        <v>178</v>
      </c>
      <c r="G645" s="98" t="s">
        <v>1068</v>
      </c>
      <c r="H645" s="99">
        <v>2045</v>
      </c>
      <c r="I645" s="97">
        <v>2</v>
      </c>
      <c r="J645" s="100">
        <f>หนองคาย!F59</f>
        <v>985583.38</v>
      </c>
      <c r="K645" s="114">
        <f>หนองคาย!AI59</f>
        <v>1001337.6900000001</v>
      </c>
      <c r="L645" s="102">
        <f>หนองคาย!AJ59</f>
        <v>286867</v>
      </c>
      <c r="M645" s="102">
        <f>หนองคาย!AK59</f>
        <v>360606.65</v>
      </c>
      <c r="N645" s="98"/>
      <c r="O645" s="98"/>
      <c r="P645" s="98"/>
      <c r="Q645" s="90">
        <f t="shared" si="21"/>
        <v>-73739.650000000023</v>
      </c>
      <c r="R645" s="91">
        <f t="shared" si="22"/>
        <v>140.27726161369193</v>
      </c>
    </row>
    <row r="646" spans="1:18" s="109" customFormat="1" x14ac:dyDescent="0.7">
      <c r="A646" s="103">
        <v>4</v>
      </c>
      <c r="B646" s="104" t="s">
        <v>60</v>
      </c>
      <c r="C646" s="104"/>
      <c r="D646" s="104"/>
      <c r="E646" s="104" t="s">
        <v>75</v>
      </c>
      <c r="F646" s="104"/>
      <c r="G646" s="104" t="s">
        <v>437</v>
      </c>
      <c r="H646" s="110">
        <f>SUM(H639:H645)</f>
        <v>13450</v>
      </c>
      <c r="I646" s="103"/>
      <c r="J646" s="106">
        <f>SUM(J639:J645)</f>
        <v>2487036.04</v>
      </c>
      <c r="K646" s="106">
        <f>SUM(K639:K645)</f>
        <v>2709639.39</v>
      </c>
      <c r="L646" s="106">
        <f>SUM(L639:L645)</f>
        <v>1334224.5</v>
      </c>
      <c r="M646" s="106">
        <f>SUM(M639:M645)</f>
        <v>1761807.2000000002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-427582.70000000019</v>
      </c>
      <c r="R646" s="108">
        <f>L646/H646</f>
        <v>99.198847583643129</v>
      </c>
    </row>
    <row r="647" spans="1:18" x14ac:dyDescent="0.7">
      <c r="A647" s="97">
        <v>1</v>
      </c>
      <c r="B647" s="98" t="s">
        <v>60</v>
      </c>
      <c r="C647" s="98" t="s">
        <v>438</v>
      </c>
      <c r="D647" s="98" t="s">
        <v>95</v>
      </c>
      <c r="E647" s="98" t="s">
        <v>439</v>
      </c>
      <c r="F647" s="98" t="s">
        <v>208</v>
      </c>
      <c r="G647" s="98" t="s">
        <v>440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x14ac:dyDescent="0.7">
      <c r="A648" s="97">
        <v>2</v>
      </c>
      <c r="B648" s="98" t="s">
        <v>60</v>
      </c>
      <c r="C648" s="98" t="s">
        <v>438</v>
      </c>
      <c r="D648" s="98" t="s">
        <v>95</v>
      </c>
      <c r="E648" s="98" t="s">
        <v>439</v>
      </c>
      <c r="F648" s="98" t="s">
        <v>178</v>
      </c>
      <c r="G648" s="98" t="s">
        <v>1069</v>
      </c>
      <c r="H648" s="99">
        <v>3171</v>
      </c>
      <c r="I648" s="97">
        <v>3</v>
      </c>
      <c r="J648" s="100">
        <f>หนองคาย!F60</f>
        <v>170063.62</v>
      </c>
      <c r="K648" s="101">
        <f>หนองคาย!AI60</f>
        <v>-1502.3500000000058</v>
      </c>
      <c r="L648" s="102">
        <f>หนองคาย!AJ60</f>
        <v>287338.08999999997</v>
      </c>
      <c r="M648" s="102">
        <f>หนองคาย!AK60</f>
        <v>237828.34</v>
      </c>
      <c r="N648" s="98"/>
      <c r="O648" s="98"/>
      <c r="P648" s="98"/>
      <c r="Q648" s="90">
        <f t="shared" si="24"/>
        <v>49509.749999999971</v>
      </c>
      <c r="R648" s="91">
        <f t="shared" ref="R648:R709" si="25">L648/H648</f>
        <v>90.61434563229264</v>
      </c>
    </row>
    <row r="649" spans="1:18" x14ac:dyDescent="0.7">
      <c r="A649" s="97">
        <v>3</v>
      </c>
      <c r="B649" s="98" t="s">
        <v>60</v>
      </c>
      <c r="C649" s="98" t="s">
        <v>438</v>
      </c>
      <c r="D649" s="98" t="s">
        <v>95</v>
      </c>
      <c r="E649" s="98" t="s">
        <v>439</v>
      </c>
      <c r="F649" s="98" t="s">
        <v>178</v>
      </c>
      <c r="G649" s="98" t="s">
        <v>1070</v>
      </c>
      <c r="H649" s="99">
        <v>4975</v>
      </c>
      <c r="I649" s="97">
        <v>4</v>
      </c>
      <c r="J649" s="100">
        <f>หนองคาย!F61</f>
        <v>832206.62</v>
      </c>
      <c r="K649" s="101">
        <f>หนองคาย!AI61</f>
        <v>942716.22</v>
      </c>
      <c r="L649" s="102">
        <f>หนองคาย!AJ61</f>
        <v>420453.3</v>
      </c>
      <c r="M649" s="102">
        <f>หนองคาย!AK61</f>
        <v>363735.81</v>
      </c>
      <c r="N649" s="98"/>
      <c r="O649" s="98"/>
      <c r="P649" s="98"/>
      <c r="Q649" s="90">
        <f t="shared" si="24"/>
        <v>56717.489999999991</v>
      </c>
      <c r="R649" s="91">
        <f t="shared" si="25"/>
        <v>84.513226130653265</v>
      </c>
    </row>
    <row r="650" spans="1:18" x14ac:dyDescent="0.7">
      <c r="A650" s="97">
        <v>4</v>
      </c>
      <c r="B650" s="98" t="s">
        <v>60</v>
      </c>
      <c r="C650" s="98" t="s">
        <v>438</v>
      </c>
      <c r="D650" s="98" t="s">
        <v>95</v>
      </c>
      <c r="E650" s="98" t="s">
        <v>439</v>
      </c>
      <c r="F650" s="98" t="s">
        <v>178</v>
      </c>
      <c r="G650" s="98" t="s">
        <v>1071</v>
      </c>
      <c r="H650" s="99">
        <v>2674</v>
      </c>
      <c r="I650" s="97">
        <v>2</v>
      </c>
      <c r="J650" s="100">
        <f>หนองคาย!F62</f>
        <v>185960.61</v>
      </c>
      <c r="K650" s="101">
        <f>หนองคาย!AI62</f>
        <v>235902.15</v>
      </c>
      <c r="L650" s="102">
        <f>หนองคาย!AJ62</f>
        <v>371183.22</v>
      </c>
      <c r="M650" s="102">
        <f>หนองคาย!AK62</f>
        <v>137621.94</v>
      </c>
      <c r="N650" s="98"/>
      <c r="O650" s="98"/>
      <c r="P650" s="98"/>
      <c r="Q650" s="90">
        <f t="shared" si="24"/>
        <v>233561.27999999997</v>
      </c>
      <c r="R650" s="91">
        <f t="shared" si="25"/>
        <v>138.81197456993269</v>
      </c>
    </row>
    <row r="651" spans="1:18" x14ac:dyDescent="0.7">
      <c r="A651" s="97">
        <v>5</v>
      </c>
      <c r="B651" s="98" t="s">
        <v>60</v>
      </c>
      <c r="C651" s="98" t="s">
        <v>438</v>
      </c>
      <c r="D651" s="98" t="s">
        <v>95</v>
      </c>
      <c r="E651" s="98" t="s">
        <v>439</v>
      </c>
      <c r="F651" s="98" t="s">
        <v>178</v>
      </c>
      <c r="G651" s="98" t="s">
        <v>1072</v>
      </c>
      <c r="H651" s="99">
        <v>3165</v>
      </c>
      <c r="I651" s="97">
        <v>3</v>
      </c>
      <c r="J651" s="100">
        <f>หนองคาย!F63</f>
        <v>608751.27</v>
      </c>
      <c r="K651" s="101">
        <f>หนองคาย!AI63</f>
        <v>609352.75</v>
      </c>
      <c r="L651" s="102">
        <f>หนองคาย!AJ63</f>
        <v>284480.21999999997</v>
      </c>
      <c r="M651" s="102">
        <f>หนองคาย!AK63</f>
        <v>246619.7</v>
      </c>
      <c r="N651" s="98"/>
      <c r="O651" s="98"/>
      <c r="P651" s="98"/>
      <c r="Q651" s="90">
        <f t="shared" si="24"/>
        <v>37860.51999999996</v>
      </c>
      <c r="R651" s="91">
        <f t="shared" si="25"/>
        <v>89.883165876777241</v>
      </c>
    </row>
    <row r="652" spans="1:18" x14ac:dyDescent="0.7">
      <c r="A652" s="97">
        <v>6</v>
      </c>
      <c r="B652" s="98" t="s">
        <v>60</v>
      </c>
      <c r="C652" s="98" t="s">
        <v>438</v>
      </c>
      <c r="D652" s="98" t="s">
        <v>95</v>
      </c>
      <c r="E652" s="98" t="s">
        <v>439</v>
      </c>
      <c r="F652" s="98" t="s">
        <v>178</v>
      </c>
      <c r="G652" s="98" t="s">
        <v>1073</v>
      </c>
      <c r="H652" s="99">
        <v>2202</v>
      </c>
      <c r="I652" s="97">
        <v>2</v>
      </c>
      <c r="J652" s="100">
        <f>หนองคาย!F64</f>
        <v>791348.87</v>
      </c>
      <c r="K652" s="101">
        <f>หนองคาย!AI64</f>
        <v>768847.27</v>
      </c>
      <c r="L652" s="102">
        <f>หนองคาย!AJ64</f>
        <v>250447.52</v>
      </c>
      <c r="M652" s="102">
        <f>หนองคาย!AK64</f>
        <v>335835.53</v>
      </c>
      <c r="N652" s="98"/>
      <c r="O652" s="98"/>
      <c r="P652" s="98"/>
      <c r="Q652" s="90">
        <f t="shared" si="24"/>
        <v>-85388.010000000038</v>
      </c>
      <c r="R652" s="91">
        <f t="shared" si="25"/>
        <v>113.73638510445049</v>
      </c>
    </row>
    <row r="653" spans="1:18" s="109" customFormat="1" x14ac:dyDescent="0.7">
      <c r="A653" s="103">
        <v>5</v>
      </c>
      <c r="B653" s="104" t="s">
        <v>60</v>
      </c>
      <c r="C653" s="104"/>
      <c r="D653" s="104"/>
      <c r="E653" s="104" t="s">
        <v>75</v>
      </c>
      <c r="F653" s="104"/>
      <c r="G653" s="104" t="s">
        <v>441</v>
      </c>
      <c r="H653" s="110">
        <f>SUM(H647:H652)</f>
        <v>16187</v>
      </c>
      <c r="I653" s="103"/>
      <c r="J653" s="106">
        <f>SUM(J647:J652)</f>
        <v>2588330.9900000002</v>
      </c>
      <c r="K653" s="141">
        <f>SUM(K647:K652)</f>
        <v>2555316.04</v>
      </c>
      <c r="L653" s="106">
        <f>SUM(L647:L652)</f>
        <v>1613902.3499999999</v>
      </c>
      <c r="M653" s="106">
        <f>SUM(M647:M652)</f>
        <v>1321641.32</v>
      </c>
      <c r="N653" s="104">
        <v>5</v>
      </c>
      <c r="O653" s="104">
        <v>5</v>
      </c>
      <c r="P653" s="104">
        <f>N653-O653</f>
        <v>0</v>
      </c>
      <c r="Q653" s="107">
        <f t="shared" si="24"/>
        <v>292261.0299999998</v>
      </c>
      <c r="R653" s="108">
        <f>L653/H653</f>
        <v>99.703610922345078</v>
      </c>
    </row>
    <row r="654" spans="1:18" x14ac:dyDescent="0.7">
      <c r="A654" s="97">
        <v>1</v>
      </c>
      <c r="B654" s="98" t="s">
        <v>60</v>
      </c>
      <c r="C654" s="98" t="s">
        <v>442</v>
      </c>
      <c r="D654" s="98" t="s">
        <v>109</v>
      </c>
      <c r="E654" s="98" t="s">
        <v>443</v>
      </c>
      <c r="F654" s="98" t="s">
        <v>208</v>
      </c>
      <c r="G654" s="98" t="s">
        <v>444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x14ac:dyDescent="0.7">
      <c r="A655" s="97">
        <v>2</v>
      </c>
      <c r="B655" s="98" t="s">
        <v>60</v>
      </c>
      <c r="C655" s="98" t="s">
        <v>442</v>
      </c>
      <c r="D655" s="98" t="s">
        <v>109</v>
      </c>
      <c r="E655" s="98" t="s">
        <v>443</v>
      </c>
      <c r="F655" s="98" t="s">
        <v>178</v>
      </c>
      <c r="G655" s="98" t="s">
        <v>1074</v>
      </c>
      <c r="H655" s="99">
        <v>5571</v>
      </c>
      <c r="I655" s="97">
        <v>4</v>
      </c>
      <c r="J655" s="100">
        <f>หนองคาย!F65</f>
        <v>609261.47</v>
      </c>
      <c r="K655" s="101">
        <f>หนองคาย!AI65</f>
        <v>773127.66999999993</v>
      </c>
      <c r="L655" s="102">
        <f>หนองคาย!AJ65</f>
        <v>289614.17</v>
      </c>
      <c r="M655" s="102">
        <f>หนองคาย!AK65</f>
        <v>334543.69</v>
      </c>
      <c r="N655" s="98"/>
      <c r="O655" s="98"/>
      <c r="P655" s="98"/>
      <c r="Q655" s="90">
        <f t="shared" si="24"/>
        <v>-44929.520000000019</v>
      </c>
      <c r="R655" s="91">
        <f t="shared" si="25"/>
        <v>51.986029438161907</v>
      </c>
    </row>
    <row r="656" spans="1:18" x14ac:dyDescent="0.7">
      <c r="A656" s="97">
        <v>3</v>
      </c>
      <c r="B656" s="98" t="s">
        <v>60</v>
      </c>
      <c r="C656" s="98" t="s">
        <v>442</v>
      </c>
      <c r="D656" s="98" t="s">
        <v>109</v>
      </c>
      <c r="E656" s="98" t="s">
        <v>443</v>
      </c>
      <c r="F656" s="98" t="s">
        <v>178</v>
      </c>
      <c r="G656" s="98" t="s">
        <v>1075</v>
      </c>
      <c r="H656" s="99">
        <v>5124</v>
      </c>
      <c r="I656" s="97">
        <v>4</v>
      </c>
      <c r="J656" s="100">
        <f>หนองคาย!F66</f>
        <v>410190.16</v>
      </c>
      <c r="K656" s="101">
        <f>หนองคาย!AI66</f>
        <v>438058.68999999994</v>
      </c>
      <c r="L656" s="102">
        <f>หนองคาย!AJ66</f>
        <v>297345.78000000003</v>
      </c>
      <c r="M656" s="102">
        <f>หนองคาย!AK66</f>
        <v>422316.32</v>
      </c>
      <c r="N656" s="98"/>
      <c r="O656" s="98"/>
      <c r="P656" s="98"/>
      <c r="Q656" s="90">
        <f t="shared" si="24"/>
        <v>-124970.53999999998</v>
      </c>
      <c r="R656" s="91">
        <f t="shared" si="25"/>
        <v>58.030011709601879</v>
      </c>
    </row>
    <row r="657" spans="1:18" x14ac:dyDescent="0.7">
      <c r="A657" s="97">
        <v>4</v>
      </c>
      <c r="B657" s="98" t="s">
        <v>60</v>
      </c>
      <c r="C657" s="98" t="s">
        <v>442</v>
      </c>
      <c r="D657" s="98" t="s">
        <v>109</v>
      </c>
      <c r="E657" s="98" t="s">
        <v>443</v>
      </c>
      <c r="F657" s="98" t="s">
        <v>178</v>
      </c>
      <c r="G657" s="98" t="s">
        <v>1076</v>
      </c>
      <c r="H657" s="99">
        <v>7200</v>
      </c>
      <c r="I657" s="97">
        <v>5</v>
      </c>
      <c r="J657" s="100">
        <f>หนองคาย!F67</f>
        <v>744790.19</v>
      </c>
      <c r="K657" s="101">
        <f>หนองคาย!AI67</f>
        <v>781042.77999999991</v>
      </c>
      <c r="L657" s="102">
        <f>หนองคาย!AJ67</f>
        <v>244282.18</v>
      </c>
      <c r="M657" s="102">
        <f>หนองคาย!AK67</f>
        <v>367881.01</v>
      </c>
      <c r="N657" s="98"/>
      <c r="O657" s="98"/>
      <c r="P657" s="98"/>
      <c r="Q657" s="90">
        <f t="shared" si="24"/>
        <v>-123598.83000000002</v>
      </c>
      <c r="R657" s="91">
        <f t="shared" si="25"/>
        <v>33.928080555555553</v>
      </c>
    </row>
    <row r="658" spans="1:18" s="109" customFormat="1" x14ac:dyDescent="0.7">
      <c r="A658" s="103">
        <v>6</v>
      </c>
      <c r="B658" s="104" t="s">
        <v>60</v>
      </c>
      <c r="C658" s="104"/>
      <c r="D658" s="104"/>
      <c r="E658" s="104" t="s">
        <v>75</v>
      </c>
      <c r="F658" s="104"/>
      <c r="G658" s="104" t="s">
        <v>445</v>
      </c>
      <c r="H658" s="110">
        <f>SUM(H655:H657)</f>
        <v>17895</v>
      </c>
      <c r="I658" s="103"/>
      <c r="J658" s="106">
        <f>SUM(J654:J657)</f>
        <v>1764241.8199999998</v>
      </c>
      <c r="K658" s="106">
        <f>SUM(K654:K657)</f>
        <v>1992229.1399999997</v>
      </c>
      <c r="L658" s="106">
        <f>SUM(L654:L657)</f>
        <v>831242.12999999989</v>
      </c>
      <c r="M658" s="106">
        <f>SUM(M654:M657)</f>
        <v>1124741.02</v>
      </c>
      <c r="N658" s="104">
        <v>3</v>
      </c>
      <c r="O658" s="104">
        <v>3</v>
      </c>
      <c r="P658" s="104">
        <f>N658-O658</f>
        <v>0</v>
      </c>
      <c r="Q658" s="107">
        <f t="shared" si="24"/>
        <v>-293498.89000000013</v>
      </c>
      <c r="R658" s="108">
        <f>L658/H658</f>
        <v>46.451082984073757</v>
      </c>
    </row>
    <row r="659" spans="1:18" x14ac:dyDescent="0.7">
      <c r="A659" s="97">
        <v>1</v>
      </c>
      <c r="B659" s="98" t="s">
        <v>60</v>
      </c>
      <c r="C659" s="98" t="s">
        <v>446</v>
      </c>
      <c r="D659" s="98" t="s">
        <v>123</v>
      </c>
      <c r="E659" s="98" t="s">
        <v>447</v>
      </c>
      <c r="F659" s="98" t="s">
        <v>208</v>
      </c>
      <c r="G659" s="98" t="s">
        <v>448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x14ac:dyDescent="0.7">
      <c r="A660" s="97">
        <v>2</v>
      </c>
      <c r="B660" s="98" t="s">
        <v>60</v>
      </c>
      <c r="C660" s="98" t="s">
        <v>446</v>
      </c>
      <c r="D660" s="98" t="s">
        <v>123</v>
      </c>
      <c r="E660" s="98" t="s">
        <v>447</v>
      </c>
      <c r="F660" s="98" t="s">
        <v>178</v>
      </c>
      <c r="G660" s="98" t="s">
        <v>1077</v>
      </c>
      <c r="H660" s="99">
        <v>6642</v>
      </c>
      <c r="I660" s="97">
        <v>5</v>
      </c>
      <c r="J660" s="100">
        <f>หนองคาย!F68</f>
        <v>789428.83</v>
      </c>
      <c r="K660" s="101">
        <f>หนองคาย!AI68</f>
        <v>856202.80999999994</v>
      </c>
      <c r="L660" s="102">
        <f>หนองคาย!AJ68</f>
        <v>307557.16000000003</v>
      </c>
      <c r="M660" s="102">
        <f>หนองคาย!AK68</f>
        <v>424848.7</v>
      </c>
      <c r="N660" s="98"/>
      <c r="O660" s="98"/>
      <c r="P660" s="98"/>
      <c r="Q660" s="90">
        <f t="shared" si="24"/>
        <v>-117291.53999999998</v>
      </c>
      <c r="R660" s="91">
        <f t="shared" si="25"/>
        <v>46.304902137910275</v>
      </c>
    </row>
    <row r="661" spans="1:18" x14ac:dyDescent="0.7">
      <c r="A661" s="97">
        <v>3</v>
      </c>
      <c r="B661" s="98" t="s">
        <v>60</v>
      </c>
      <c r="C661" s="98" t="s">
        <v>446</v>
      </c>
      <c r="D661" s="98" t="s">
        <v>123</v>
      </c>
      <c r="E661" s="98" t="s">
        <v>447</v>
      </c>
      <c r="F661" s="98" t="s">
        <v>178</v>
      </c>
      <c r="G661" s="98" t="s">
        <v>1078</v>
      </c>
      <c r="H661" s="99">
        <v>3199</v>
      </c>
      <c r="I661" s="97">
        <v>3</v>
      </c>
      <c r="J661" s="100">
        <f>หนองคาย!F69</f>
        <v>482186.45</v>
      </c>
      <c r="K661" s="101">
        <f>หนองคาย!AI69</f>
        <v>567664.30000000005</v>
      </c>
      <c r="L661" s="102">
        <f>หนองคาย!AJ69</f>
        <v>160777.15</v>
      </c>
      <c r="M661" s="102">
        <f>หนองคาย!AK69</f>
        <v>176272.63</v>
      </c>
      <c r="N661" s="98"/>
      <c r="O661" s="98"/>
      <c r="P661" s="98"/>
      <c r="Q661" s="90">
        <f t="shared" si="24"/>
        <v>-15495.48000000001</v>
      </c>
      <c r="R661" s="91">
        <f t="shared" si="25"/>
        <v>50.258565176617694</v>
      </c>
    </row>
    <row r="662" spans="1:18" x14ac:dyDescent="0.7">
      <c r="A662" s="97">
        <v>4</v>
      </c>
      <c r="B662" s="98" t="s">
        <v>60</v>
      </c>
      <c r="C662" s="98" t="s">
        <v>446</v>
      </c>
      <c r="D662" s="98" t="s">
        <v>123</v>
      </c>
      <c r="E662" s="98" t="s">
        <v>447</v>
      </c>
      <c r="F662" s="98" t="s">
        <v>178</v>
      </c>
      <c r="G662" s="98" t="s">
        <v>1079</v>
      </c>
      <c r="H662" s="99">
        <v>5644</v>
      </c>
      <c r="I662" s="97">
        <v>4</v>
      </c>
      <c r="J662" s="100">
        <f>หนองคาย!F70</f>
        <v>216464.21</v>
      </c>
      <c r="K662" s="101">
        <f>หนองคาย!AI70</f>
        <v>272714.31</v>
      </c>
      <c r="L662" s="102">
        <f>หนองคาย!AJ70</f>
        <v>342333.07</v>
      </c>
      <c r="M662" s="102">
        <f>หนองคาย!AK70</f>
        <v>469842.34</v>
      </c>
      <c r="N662" s="98"/>
      <c r="O662" s="98"/>
      <c r="P662" s="98"/>
      <c r="Q662" s="90">
        <f t="shared" si="24"/>
        <v>-127509.27000000002</v>
      </c>
      <c r="R662" s="91">
        <f t="shared" si="25"/>
        <v>60.654335577604535</v>
      </c>
    </row>
    <row r="663" spans="1:18" x14ac:dyDescent="0.7">
      <c r="A663" s="97">
        <v>5</v>
      </c>
      <c r="B663" s="98" t="s">
        <v>60</v>
      </c>
      <c r="C663" s="98" t="s">
        <v>446</v>
      </c>
      <c r="D663" s="98" t="s">
        <v>123</v>
      </c>
      <c r="E663" s="98" t="s">
        <v>447</v>
      </c>
      <c r="F663" s="98" t="s">
        <v>178</v>
      </c>
      <c r="G663" s="98" t="s">
        <v>1080</v>
      </c>
      <c r="H663" s="99">
        <v>5464</v>
      </c>
      <c r="I663" s="97">
        <v>4</v>
      </c>
      <c r="J663" s="100">
        <f>หนองคาย!F71</f>
        <v>1503430.12</v>
      </c>
      <c r="K663" s="101">
        <f>หนองคาย!AI71</f>
        <v>1541614.03</v>
      </c>
      <c r="L663" s="102">
        <f>หนองคาย!AJ71</f>
        <v>243267.94</v>
      </c>
      <c r="M663" s="102">
        <f>หนองคาย!AK71</f>
        <v>315965.44</v>
      </c>
      <c r="N663" s="98"/>
      <c r="O663" s="98"/>
      <c r="P663" s="98"/>
      <c r="Q663" s="90">
        <f t="shared" si="24"/>
        <v>-72697.5</v>
      </c>
      <c r="R663" s="91">
        <f t="shared" si="25"/>
        <v>44.521950951683749</v>
      </c>
    </row>
    <row r="664" spans="1:18" x14ac:dyDescent="0.7">
      <c r="A664" s="97">
        <v>6</v>
      </c>
      <c r="B664" s="98" t="s">
        <v>60</v>
      </c>
      <c r="C664" s="98" t="s">
        <v>446</v>
      </c>
      <c r="D664" s="98" t="s">
        <v>123</v>
      </c>
      <c r="E664" s="98" t="s">
        <v>447</v>
      </c>
      <c r="F664" s="98" t="s">
        <v>178</v>
      </c>
      <c r="G664" s="98" t="s">
        <v>1081</v>
      </c>
      <c r="H664" s="99">
        <v>10050</v>
      </c>
      <c r="I664" s="97">
        <v>5</v>
      </c>
      <c r="J664" s="100">
        <f>หนองคาย!F72</f>
        <v>1062118.8500000001</v>
      </c>
      <c r="K664" s="101">
        <f>หนองคาย!AI72</f>
        <v>1067148.1000000001</v>
      </c>
      <c r="L664" s="102">
        <f>หนองคาย!AJ72</f>
        <v>509890.54</v>
      </c>
      <c r="M664" s="102">
        <f>หนองคาย!AK72</f>
        <v>737801.99</v>
      </c>
      <c r="N664" s="98"/>
      <c r="O664" s="98"/>
      <c r="P664" s="98"/>
      <c r="Q664" s="90">
        <f t="shared" si="24"/>
        <v>-227911.45</v>
      </c>
      <c r="R664" s="91">
        <f t="shared" si="25"/>
        <v>50.735377114427855</v>
      </c>
    </row>
    <row r="665" spans="1:18" x14ac:dyDescent="0.7">
      <c r="A665" s="97">
        <v>7</v>
      </c>
      <c r="B665" s="98" t="s">
        <v>60</v>
      </c>
      <c r="C665" s="98" t="s">
        <v>446</v>
      </c>
      <c r="D665" s="98" t="s">
        <v>123</v>
      </c>
      <c r="E665" s="98" t="s">
        <v>447</v>
      </c>
      <c r="F665" s="98" t="s">
        <v>178</v>
      </c>
      <c r="G665" s="98" t="s">
        <v>1082</v>
      </c>
      <c r="H665" s="99">
        <v>2842</v>
      </c>
      <c r="I665" s="97">
        <v>2</v>
      </c>
      <c r="J665" s="100">
        <f>หนองคาย!F73</f>
        <v>760362.07</v>
      </c>
      <c r="K665" s="101">
        <f>หนองคาย!AI73</f>
        <v>799890.84</v>
      </c>
      <c r="L665" s="102">
        <f>หนองคาย!AJ73</f>
        <v>196801.52</v>
      </c>
      <c r="M665" s="102">
        <f>หนองคาย!AK73</f>
        <v>217261.22</v>
      </c>
      <c r="N665" s="98"/>
      <c r="O665" s="98"/>
      <c r="P665" s="98"/>
      <c r="Q665" s="90">
        <f t="shared" si="24"/>
        <v>-20459.700000000012</v>
      </c>
      <c r="R665" s="91">
        <f t="shared" si="25"/>
        <v>69.247543983110475</v>
      </c>
    </row>
    <row r="666" spans="1:18" x14ac:dyDescent="0.7">
      <c r="A666" s="97">
        <v>8</v>
      </c>
      <c r="B666" s="98" t="s">
        <v>60</v>
      </c>
      <c r="C666" s="98" t="s">
        <v>446</v>
      </c>
      <c r="D666" s="98" t="s">
        <v>123</v>
      </c>
      <c r="E666" s="98" t="s">
        <v>447</v>
      </c>
      <c r="F666" s="98" t="s">
        <v>178</v>
      </c>
      <c r="G666" s="98" t="s">
        <v>1083</v>
      </c>
      <c r="H666" s="99">
        <v>3136</v>
      </c>
      <c r="I666" s="97">
        <v>3</v>
      </c>
      <c r="J666" s="100">
        <f>หนองคาย!F74</f>
        <v>40986.28</v>
      </c>
      <c r="K666" s="101">
        <f>หนองคาย!AI74</f>
        <v>41932.929999999993</v>
      </c>
      <c r="L666" s="102">
        <f>หนองคาย!AJ74</f>
        <v>133208.66999999998</v>
      </c>
      <c r="M666" s="102">
        <f>หนองคาย!AK74</f>
        <v>219587.63999999998</v>
      </c>
      <c r="N666" s="98"/>
      <c r="O666" s="98"/>
      <c r="P666" s="98"/>
      <c r="Q666" s="90">
        <f t="shared" si="24"/>
        <v>-86378.97</v>
      </c>
      <c r="R666" s="91">
        <f t="shared" si="25"/>
        <v>42.477254464285707</v>
      </c>
    </row>
    <row r="667" spans="1:18" s="109" customFormat="1" x14ac:dyDescent="0.7">
      <c r="A667" s="103">
        <v>7</v>
      </c>
      <c r="B667" s="104" t="s">
        <v>60</v>
      </c>
      <c r="C667" s="104"/>
      <c r="D667" s="104"/>
      <c r="E667" s="104" t="s">
        <v>75</v>
      </c>
      <c r="F667" s="104"/>
      <c r="G667" s="104" t="s">
        <v>449</v>
      </c>
      <c r="H667" s="110">
        <f>SUM(H660:H666)</f>
        <v>36977</v>
      </c>
      <c r="I667" s="103"/>
      <c r="J667" s="106">
        <f>SUM(J659:J666)</f>
        <v>4854976.8100000005</v>
      </c>
      <c r="K667" s="106">
        <f>SUM(K659:K666)</f>
        <v>5147167.32</v>
      </c>
      <c r="L667" s="106">
        <f>SUM(L659:L666)</f>
        <v>1893836.05</v>
      </c>
      <c r="M667" s="106">
        <f>SUM(M659:M666)</f>
        <v>2561579.9600000004</v>
      </c>
      <c r="N667" s="104">
        <v>7</v>
      </c>
      <c r="O667" s="104">
        <v>7</v>
      </c>
      <c r="P667" s="104">
        <f>N667-O667</f>
        <v>0</v>
      </c>
      <c r="Q667" s="107">
        <f t="shared" si="24"/>
        <v>-667743.91000000038</v>
      </c>
      <c r="R667" s="108">
        <f>L667/H667</f>
        <v>51.216595451226439</v>
      </c>
    </row>
    <row r="668" spans="1:18" x14ac:dyDescent="0.7">
      <c r="A668" s="97">
        <v>1</v>
      </c>
      <c r="B668" s="98" t="s">
        <v>60</v>
      </c>
      <c r="C668" s="98" t="s">
        <v>450</v>
      </c>
      <c r="D668" s="98" t="s">
        <v>128</v>
      </c>
      <c r="E668" s="98" t="s">
        <v>451</v>
      </c>
      <c r="F668" s="98" t="s">
        <v>208</v>
      </c>
      <c r="G668" s="98" t="s">
        <v>452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x14ac:dyDescent="0.7">
      <c r="A669" s="97">
        <v>2</v>
      </c>
      <c r="B669" s="98" t="s">
        <v>60</v>
      </c>
      <c r="C669" s="98" t="s">
        <v>450</v>
      </c>
      <c r="D669" s="98" t="s">
        <v>128</v>
      </c>
      <c r="E669" s="98" t="s">
        <v>451</v>
      </c>
      <c r="F669" s="98" t="s">
        <v>178</v>
      </c>
      <c r="G669" s="98" t="s">
        <v>1084</v>
      </c>
      <c r="H669" s="99">
        <v>5261</v>
      </c>
      <c r="I669" s="97">
        <v>4</v>
      </c>
      <c r="J669" s="100">
        <f>หนองคาย!F75</f>
        <v>586028.44999999995</v>
      </c>
      <c r="K669" s="101">
        <f>หนองคาย!AI75</f>
        <v>639297.28999999992</v>
      </c>
      <c r="L669" s="102">
        <f>หนองคาย!AJ75</f>
        <v>549575.55000000005</v>
      </c>
      <c r="M669" s="102">
        <f>หนองคาย!AK75</f>
        <v>326693.92000000004</v>
      </c>
      <c r="N669" s="98"/>
      <c r="O669" s="98"/>
      <c r="P669" s="98"/>
      <c r="Q669" s="90">
        <f t="shared" si="24"/>
        <v>222881.63</v>
      </c>
      <c r="R669" s="91">
        <f t="shared" si="25"/>
        <v>104.46218399543814</v>
      </c>
    </row>
    <row r="670" spans="1:18" x14ac:dyDescent="0.7">
      <c r="A670" s="97">
        <v>3</v>
      </c>
      <c r="B670" s="98" t="s">
        <v>60</v>
      </c>
      <c r="C670" s="98" t="s">
        <v>450</v>
      </c>
      <c r="D670" s="98" t="s">
        <v>128</v>
      </c>
      <c r="E670" s="98" t="s">
        <v>451</v>
      </c>
      <c r="F670" s="98" t="s">
        <v>178</v>
      </c>
      <c r="G670" s="98" t="s">
        <v>1085</v>
      </c>
      <c r="H670" s="99">
        <v>6578</v>
      </c>
      <c r="I670" s="97">
        <v>5</v>
      </c>
      <c r="J670" s="100">
        <f>หนองคาย!F76</f>
        <v>870117.26</v>
      </c>
      <c r="K670" s="101">
        <f>หนองคาย!AI76</f>
        <v>964906.73</v>
      </c>
      <c r="L670" s="102">
        <f>หนองคาย!AJ76</f>
        <v>515604.54</v>
      </c>
      <c r="M670" s="102">
        <f>หนองคาย!AK76</f>
        <v>517638.57</v>
      </c>
      <c r="N670" s="98"/>
      <c r="O670" s="98"/>
      <c r="P670" s="98"/>
      <c r="Q670" s="90">
        <f t="shared" si="24"/>
        <v>-2034.0300000000279</v>
      </c>
      <c r="R670" s="91">
        <f t="shared" si="25"/>
        <v>78.383177257525077</v>
      </c>
    </row>
    <row r="671" spans="1:18" x14ac:dyDescent="0.7">
      <c r="A671" s="97">
        <v>4</v>
      </c>
      <c r="B671" s="98" t="s">
        <v>60</v>
      </c>
      <c r="C671" s="98" t="s">
        <v>450</v>
      </c>
      <c r="D671" s="98" t="s">
        <v>128</v>
      </c>
      <c r="E671" s="98" t="s">
        <v>451</v>
      </c>
      <c r="F671" s="98" t="s">
        <v>178</v>
      </c>
      <c r="G671" s="98" t="s">
        <v>1086</v>
      </c>
      <c r="H671" s="99">
        <v>2647</v>
      </c>
      <c r="I671" s="97">
        <v>2</v>
      </c>
      <c r="J671" s="100">
        <f>หนองคาย!F77</f>
        <v>347453.56</v>
      </c>
      <c r="K671" s="101">
        <f>หนองคาย!AI77</f>
        <v>536250.86</v>
      </c>
      <c r="L671" s="102">
        <f>หนองคาย!AJ77</f>
        <v>275468.65000000002</v>
      </c>
      <c r="M671" s="102">
        <f>หนองคาย!AK77</f>
        <v>152358.66999999998</v>
      </c>
      <c r="N671" s="98"/>
      <c r="O671" s="98"/>
      <c r="P671" s="98"/>
      <c r="Q671" s="90">
        <f t="shared" si="24"/>
        <v>123109.98000000004</v>
      </c>
      <c r="R671" s="91">
        <f t="shared" si="25"/>
        <v>104.06824707215716</v>
      </c>
    </row>
    <row r="672" spans="1:18" x14ac:dyDescent="0.7">
      <c r="A672" s="97">
        <v>5</v>
      </c>
      <c r="B672" s="98" t="s">
        <v>60</v>
      </c>
      <c r="C672" s="98" t="s">
        <v>450</v>
      </c>
      <c r="D672" s="98" t="s">
        <v>128</v>
      </c>
      <c r="E672" s="98" t="s">
        <v>451</v>
      </c>
      <c r="F672" s="98" t="s">
        <v>178</v>
      </c>
      <c r="G672" s="98" t="s">
        <v>1087</v>
      </c>
      <c r="H672" s="99">
        <v>5060</v>
      </c>
      <c r="I672" s="97">
        <v>4</v>
      </c>
      <c r="J672" s="100">
        <f>หนองคาย!F78</f>
        <v>411783.19</v>
      </c>
      <c r="K672" s="101">
        <f>หนองคาย!AI78</f>
        <v>619422.27</v>
      </c>
      <c r="L672" s="102">
        <f>หนองคาย!AJ78</f>
        <v>352671.33999999997</v>
      </c>
      <c r="M672" s="102">
        <f>หนองคาย!AK78</f>
        <v>289812.18000000005</v>
      </c>
      <c r="N672" s="98"/>
      <c r="O672" s="98"/>
      <c r="P672" s="98"/>
      <c r="Q672" s="90">
        <f t="shared" si="24"/>
        <v>62859.159999999916</v>
      </c>
      <c r="R672" s="91">
        <f t="shared" si="25"/>
        <v>69.6978932806324</v>
      </c>
    </row>
    <row r="673" spans="1:18" x14ac:dyDescent="0.7">
      <c r="A673" s="97">
        <v>6</v>
      </c>
      <c r="B673" s="98" t="s">
        <v>60</v>
      </c>
      <c r="C673" s="98" t="s">
        <v>450</v>
      </c>
      <c r="D673" s="98" t="s">
        <v>128</v>
      </c>
      <c r="E673" s="98" t="s">
        <v>451</v>
      </c>
      <c r="F673" s="98" t="s">
        <v>178</v>
      </c>
      <c r="G673" s="98" t="s">
        <v>1088</v>
      </c>
      <c r="H673" s="99">
        <v>4419</v>
      </c>
      <c r="I673" s="97">
        <v>3</v>
      </c>
      <c r="J673" s="100">
        <f>หนองคาย!F79</f>
        <v>744484.37</v>
      </c>
      <c r="K673" s="101">
        <f>หนองคาย!AI79</f>
        <v>791044.48</v>
      </c>
      <c r="L673" s="102">
        <f>หนองคาย!AJ79</f>
        <v>283375</v>
      </c>
      <c r="M673" s="102">
        <f>หนองคาย!AK79</f>
        <v>323703.94999999995</v>
      </c>
      <c r="N673" s="98"/>
      <c r="O673" s="98"/>
      <c r="P673" s="98"/>
      <c r="Q673" s="90">
        <f t="shared" si="24"/>
        <v>-40328.949999999953</v>
      </c>
      <c r="R673" s="91">
        <f t="shared" si="25"/>
        <v>64.126499207965608</v>
      </c>
    </row>
    <row r="674" spans="1:18" x14ac:dyDescent="0.7">
      <c r="A674" s="97">
        <v>7</v>
      </c>
      <c r="B674" s="98" t="s">
        <v>60</v>
      </c>
      <c r="C674" s="98" t="s">
        <v>450</v>
      </c>
      <c r="D674" s="98" t="s">
        <v>128</v>
      </c>
      <c r="E674" s="98" t="s">
        <v>451</v>
      </c>
      <c r="F674" s="98" t="s">
        <v>178</v>
      </c>
      <c r="G674" s="98" t="s">
        <v>1089</v>
      </c>
      <c r="H674" s="99">
        <v>4269</v>
      </c>
      <c r="I674" s="97">
        <v>3</v>
      </c>
      <c r="J674" s="100">
        <f>หนองคาย!F80</f>
        <v>1257632.9099999999</v>
      </c>
      <c r="K674" s="101">
        <f>หนองคาย!AI80</f>
        <v>1294585.46</v>
      </c>
      <c r="L674" s="102">
        <f>หนองคาย!AJ80</f>
        <v>194021.33000000002</v>
      </c>
      <c r="M674" s="102">
        <f>หนองคาย!AK80</f>
        <v>198075.4</v>
      </c>
      <c r="N674" s="98"/>
      <c r="O674" s="98"/>
      <c r="P674" s="98"/>
      <c r="Q674" s="90">
        <f t="shared" si="24"/>
        <v>-4054.0699999999779</v>
      </c>
      <c r="R674" s="91">
        <f t="shared" si="25"/>
        <v>45.448894354649802</v>
      </c>
    </row>
    <row r="675" spans="1:18" s="109" customFormat="1" x14ac:dyDescent="0.7">
      <c r="A675" s="103">
        <v>8</v>
      </c>
      <c r="B675" s="104" t="s">
        <v>60</v>
      </c>
      <c r="C675" s="104"/>
      <c r="D675" s="104"/>
      <c r="E675" s="104" t="s">
        <v>75</v>
      </c>
      <c r="F675" s="104"/>
      <c r="G675" s="104" t="s">
        <v>453</v>
      </c>
      <c r="H675" s="110">
        <f>SUM(H669:H674)</f>
        <v>28234</v>
      </c>
      <c r="I675" s="103"/>
      <c r="J675" s="106">
        <f>SUM(J668:J674)</f>
        <v>4217499.74</v>
      </c>
      <c r="K675" s="106">
        <f>SUM(K668:K674)</f>
        <v>4845507.09</v>
      </c>
      <c r="L675" s="106">
        <f>SUM(L668:L674)</f>
        <v>2170716.41</v>
      </c>
      <c r="M675" s="106">
        <f>SUM(M668:M674)</f>
        <v>1808282.6899999997</v>
      </c>
      <c r="N675" s="104">
        <v>6</v>
      </c>
      <c r="O675" s="104">
        <v>6</v>
      </c>
      <c r="P675" s="104">
        <f>N675-O675</f>
        <v>0</v>
      </c>
      <c r="Q675" s="107">
        <f t="shared" si="24"/>
        <v>362433.72000000044</v>
      </c>
      <c r="R675" s="108">
        <f>L675/H675</f>
        <v>76.883063327902534</v>
      </c>
    </row>
    <row r="676" spans="1:18" x14ac:dyDescent="0.7">
      <c r="A676" s="97">
        <v>1</v>
      </c>
      <c r="B676" s="98" t="s">
        <v>60</v>
      </c>
      <c r="C676" s="98" t="s">
        <v>454</v>
      </c>
      <c r="D676" s="98" t="s">
        <v>116</v>
      </c>
      <c r="E676" s="98" t="s">
        <v>455</v>
      </c>
      <c r="F676" s="98" t="s">
        <v>208</v>
      </c>
      <c r="G676" s="98" t="s">
        <v>456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x14ac:dyDescent="0.7">
      <c r="A677" s="97">
        <v>2</v>
      </c>
      <c r="B677" s="98" t="s">
        <v>60</v>
      </c>
      <c r="C677" s="98" t="s">
        <v>454</v>
      </c>
      <c r="D677" s="98" t="s">
        <v>116</v>
      </c>
      <c r="E677" s="98" t="s">
        <v>455</v>
      </c>
      <c r="F677" s="98" t="s">
        <v>178</v>
      </c>
      <c r="G677" s="98" t="s">
        <v>1090</v>
      </c>
      <c r="H677" s="99">
        <v>1113</v>
      </c>
      <c r="I677" s="97">
        <v>1</v>
      </c>
      <c r="J677" s="100">
        <f>หนองคาย!F81</f>
        <v>210169.11</v>
      </c>
      <c r="K677" s="101">
        <f>หนองคาย!AI81</f>
        <v>219051.62</v>
      </c>
      <c r="L677" s="102">
        <f>หนองคาย!AJ81</f>
        <v>205748.07</v>
      </c>
      <c r="M677" s="102">
        <f>หนองคาย!AK81</f>
        <v>145804.88</v>
      </c>
      <c r="N677" s="98"/>
      <c r="O677" s="98"/>
      <c r="P677" s="98"/>
      <c r="Q677" s="90">
        <f t="shared" si="24"/>
        <v>59943.19</v>
      </c>
      <c r="R677" s="91">
        <f t="shared" si="25"/>
        <v>184.85900269541779</v>
      </c>
    </row>
    <row r="678" spans="1:18" x14ac:dyDescent="0.7">
      <c r="A678" s="97">
        <v>3</v>
      </c>
      <c r="B678" s="98" t="s">
        <v>60</v>
      </c>
      <c r="C678" s="98" t="s">
        <v>454</v>
      </c>
      <c r="D678" s="98" t="s">
        <v>116</v>
      </c>
      <c r="E678" s="98" t="s">
        <v>455</v>
      </c>
      <c r="F678" s="98" t="s">
        <v>178</v>
      </c>
      <c r="G678" s="98" t="s">
        <v>1091</v>
      </c>
      <c r="H678" s="99">
        <v>1149</v>
      </c>
      <c r="I678" s="97">
        <v>1</v>
      </c>
      <c r="J678" s="100">
        <f>หนองคาย!F82</f>
        <v>674990.25</v>
      </c>
      <c r="K678" s="101">
        <f>หนองคาย!AI82</f>
        <v>688024.78</v>
      </c>
      <c r="L678" s="102">
        <f>หนองคาย!AJ82</f>
        <v>134350.77000000002</v>
      </c>
      <c r="M678" s="102">
        <f>หนองคาย!AK82</f>
        <v>211089.77</v>
      </c>
      <c r="N678" s="98"/>
      <c r="O678" s="98"/>
      <c r="P678" s="98"/>
      <c r="Q678" s="90">
        <f t="shared" si="24"/>
        <v>-76738.999999999971</v>
      </c>
      <c r="R678" s="91">
        <f t="shared" si="25"/>
        <v>116.92843342036555</v>
      </c>
    </row>
    <row r="679" spans="1:18" x14ac:dyDescent="0.7">
      <c r="A679" s="97">
        <v>4</v>
      </c>
      <c r="B679" s="98" t="s">
        <v>60</v>
      </c>
      <c r="C679" s="98" t="s">
        <v>454</v>
      </c>
      <c r="D679" s="98" t="s">
        <v>116</v>
      </c>
      <c r="E679" s="98" t="s">
        <v>455</v>
      </c>
      <c r="F679" s="98" t="s">
        <v>178</v>
      </c>
      <c r="G679" s="98" t="s">
        <v>1092</v>
      </c>
      <c r="H679" s="99">
        <v>2337</v>
      </c>
      <c r="I679" s="97">
        <v>2</v>
      </c>
      <c r="J679" s="100">
        <f>หนองคาย!F83</f>
        <v>302702.2</v>
      </c>
      <c r="K679" s="101">
        <f>หนองคาย!AI83</f>
        <v>329099.8</v>
      </c>
      <c r="L679" s="102">
        <f>หนองคาย!AJ83</f>
        <v>260600.26</v>
      </c>
      <c r="M679" s="102">
        <f>หนองคาย!AK83</f>
        <v>224898.7</v>
      </c>
      <c r="N679" s="98"/>
      <c r="O679" s="98"/>
      <c r="P679" s="98"/>
      <c r="Q679" s="90">
        <f t="shared" si="24"/>
        <v>35701.56</v>
      </c>
      <c r="R679" s="91">
        <f t="shared" si="25"/>
        <v>111.51059477963202</v>
      </c>
    </row>
    <row r="680" spans="1:18" x14ac:dyDescent="0.7">
      <c r="A680" s="97">
        <v>5</v>
      </c>
      <c r="B680" s="98" t="s">
        <v>60</v>
      </c>
      <c r="C680" s="98" t="s">
        <v>454</v>
      </c>
      <c r="D680" s="98" t="s">
        <v>116</v>
      </c>
      <c r="E680" s="98" t="s">
        <v>455</v>
      </c>
      <c r="F680" s="98" t="s">
        <v>178</v>
      </c>
      <c r="G680" s="98" t="s">
        <v>1093</v>
      </c>
      <c r="H680" s="99">
        <v>2469</v>
      </c>
      <c r="I680" s="97">
        <v>2</v>
      </c>
      <c r="J680" s="100">
        <f>หนองคาย!F84</f>
        <v>125926.43</v>
      </c>
      <c r="K680" s="101">
        <f>หนองคาย!AI84</f>
        <v>128860.82999999999</v>
      </c>
      <c r="L680" s="102">
        <f>หนองคาย!AJ84</f>
        <v>284522.33</v>
      </c>
      <c r="M680" s="102">
        <f>หนองคาย!AK84</f>
        <v>257382.66</v>
      </c>
      <c r="N680" s="98"/>
      <c r="O680" s="98"/>
      <c r="P680" s="98"/>
      <c r="Q680" s="90">
        <f t="shared" si="24"/>
        <v>27139.670000000013</v>
      </c>
      <c r="R680" s="91">
        <f t="shared" si="25"/>
        <v>115.23788173349534</v>
      </c>
    </row>
    <row r="681" spans="1:18" x14ac:dyDescent="0.7">
      <c r="A681" s="97">
        <v>6</v>
      </c>
      <c r="B681" s="98" t="s">
        <v>60</v>
      </c>
      <c r="C681" s="98" t="s">
        <v>454</v>
      </c>
      <c r="D681" s="98" t="s">
        <v>116</v>
      </c>
      <c r="E681" s="98" t="s">
        <v>455</v>
      </c>
      <c r="F681" s="98" t="s">
        <v>178</v>
      </c>
      <c r="G681" s="98" t="s">
        <v>1094</v>
      </c>
      <c r="H681" s="99">
        <v>3510</v>
      </c>
      <c r="I681" s="97">
        <v>3</v>
      </c>
      <c r="J681" s="100">
        <f>หนองคาย!F85</f>
        <v>185265.95</v>
      </c>
      <c r="K681" s="101">
        <f>หนองคาย!AI85</f>
        <v>217132.21000000002</v>
      </c>
      <c r="L681" s="102">
        <f>หนองคาย!AJ85</f>
        <v>150441.75</v>
      </c>
      <c r="M681" s="102">
        <f>หนองคาย!AK85</f>
        <v>271829.39999999997</v>
      </c>
      <c r="N681" s="98"/>
      <c r="O681" s="98"/>
      <c r="P681" s="98"/>
      <c r="Q681" s="90">
        <f t="shared" si="24"/>
        <v>-121387.64999999997</v>
      </c>
      <c r="R681" s="91">
        <f t="shared" si="25"/>
        <v>42.860897435897435</v>
      </c>
    </row>
    <row r="682" spans="1:18" s="109" customFormat="1" x14ac:dyDescent="0.7">
      <c r="A682" s="103">
        <v>9</v>
      </c>
      <c r="B682" s="104" t="s">
        <v>60</v>
      </c>
      <c r="C682" s="104"/>
      <c r="D682" s="104"/>
      <c r="E682" s="104" t="s">
        <v>75</v>
      </c>
      <c r="F682" s="104"/>
      <c r="G682" s="104" t="s">
        <v>457</v>
      </c>
      <c r="H682" s="110">
        <f>SUM(H677:H681)</f>
        <v>10578</v>
      </c>
      <c r="I682" s="103"/>
      <c r="J682" s="106">
        <f>SUM(J676:J681)</f>
        <v>1499053.94</v>
      </c>
      <c r="K682" s="106">
        <f>SUM(K676:K681)</f>
        <v>1582169.24</v>
      </c>
      <c r="L682" s="106">
        <f>SUM(L676:L681)</f>
        <v>1035663.1800000002</v>
      </c>
      <c r="M682" s="106">
        <f>SUM(M676:M681)</f>
        <v>1111005.4100000001</v>
      </c>
      <c r="N682" s="104">
        <v>5</v>
      </c>
      <c r="O682" s="104">
        <v>5</v>
      </c>
      <c r="P682" s="104"/>
      <c r="Q682" s="107">
        <f t="shared" si="24"/>
        <v>-75342.229999999981</v>
      </c>
      <c r="R682" s="108">
        <f t="shared" si="25"/>
        <v>97.907277368122536</v>
      </c>
    </row>
    <row r="683" spans="1:18" s="109" customFormat="1" x14ac:dyDescent="0.7">
      <c r="A683" s="174"/>
      <c r="B683" s="175" t="s">
        <v>60</v>
      </c>
      <c r="C683" s="175" t="s">
        <v>60</v>
      </c>
      <c r="D683" s="175" t="s">
        <v>60</v>
      </c>
      <c r="E683" s="175" t="s">
        <v>60</v>
      </c>
      <c r="F683" s="175"/>
      <c r="G683" s="175" t="s">
        <v>458</v>
      </c>
      <c r="H683" s="176">
        <f>H609+H621+H638+H646+H653+H658+H667+H675+H682</f>
        <v>305792</v>
      </c>
      <c r="I683" s="174"/>
      <c r="J683" s="177">
        <f t="shared" ref="J683:O683" si="26">J609+J621+J638+J646+J653+J658+J667+J675+J682</f>
        <v>44335091.539999999</v>
      </c>
      <c r="K683" s="178">
        <f t="shared" si="26"/>
        <v>51354036.329999991</v>
      </c>
      <c r="L683" s="177">
        <f t="shared" si="26"/>
        <v>21824512.600000001</v>
      </c>
      <c r="M683" s="177">
        <f t="shared" si="26"/>
        <v>23487331.43</v>
      </c>
      <c r="N683" s="175">
        <f t="shared" si="26"/>
        <v>74</v>
      </c>
      <c r="O683" s="175">
        <f t="shared" si="26"/>
        <v>74</v>
      </c>
      <c r="P683" s="175">
        <f>N683-O683</f>
        <v>0</v>
      </c>
      <c r="Q683" s="107">
        <f t="shared" si="24"/>
        <v>-1662818.8299999982</v>
      </c>
      <c r="R683" s="108">
        <f t="shared" si="25"/>
        <v>71.370449848262879</v>
      </c>
    </row>
    <row r="684" spans="1:18" ht="25.2" thickBot="1" x14ac:dyDescent="0.75">
      <c r="A684" s="179"/>
      <c r="B684" s="180"/>
      <c r="C684" s="180"/>
      <c r="D684" s="180"/>
      <c r="E684" s="376" t="s">
        <v>459</v>
      </c>
      <c r="F684" s="377"/>
      <c r="G684" s="378"/>
      <c r="H684" s="181"/>
      <c r="I684" s="179"/>
      <c r="J684" s="182">
        <f>J683/O683</f>
        <v>599122.8586486486</v>
      </c>
      <c r="K684" s="183">
        <f>K683/O683</f>
        <v>693973.46391891874</v>
      </c>
      <c r="L684" s="182">
        <f>L683/O683</f>
        <v>294925.84594594594</v>
      </c>
      <c r="M684" s="182">
        <f>M683/O683</f>
        <v>317396.37067567569</v>
      </c>
      <c r="N684" s="184"/>
      <c r="O684" s="184"/>
      <c r="P684" s="184"/>
      <c r="Q684" s="90">
        <f t="shared" si="24"/>
        <v>-22470.524729729746</v>
      </c>
    </row>
    <row r="685" spans="1:18" ht="25.2" thickTop="1" x14ac:dyDescent="0.7">
      <c r="A685" s="128">
        <v>1</v>
      </c>
      <c r="B685" s="129" t="s">
        <v>59</v>
      </c>
      <c r="C685" s="129" t="s">
        <v>460</v>
      </c>
      <c r="D685" s="129" t="s">
        <v>461</v>
      </c>
      <c r="E685" s="129" t="s">
        <v>462</v>
      </c>
      <c r="F685" s="129" t="s">
        <v>302</v>
      </c>
      <c r="G685" s="129" t="s">
        <v>463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x14ac:dyDescent="0.7">
      <c r="A686" s="97">
        <v>2</v>
      </c>
      <c r="B686" s="98" t="s">
        <v>59</v>
      </c>
      <c r="C686" s="98" t="s">
        <v>460</v>
      </c>
      <c r="D686" s="98" t="s">
        <v>461</v>
      </c>
      <c r="E686" s="98" t="s">
        <v>462</v>
      </c>
      <c r="F686" s="98" t="s">
        <v>178</v>
      </c>
      <c r="G686" s="98" t="s">
        <v>1095</v>
      </c>
      <c r="H686" s="99">
        <v>5138</v>
      </c>
      <c r="I686" s="97">
        <v>4</v>
      </c>
      <c r="J686" s="100">
        <f>สกลนคร!F22</f>
        <v>569649.14</v>
      </c>
      <c r="K686" s="101">
        <f>สกลนคร!AF22</f>
        <v>1074954.8999999999</v>
      </c>
      <c r="L686" s="102">
        <f>สกลนคร!AG22</f>
        <v>332698.89</v>
      </c>
      <c r="M686" s="102">
        <f>สกลนคร!AH22</f>
        <v>334105.71000000002</v>
      </c>
      <c r="N686" s="98"/>
      <c r="O686" s="98"/>
      <c r="P686" s="98"/>
      <c r="Q686" s="90">
        <f t="shared" si="24"/>
        <v>-1406.820000000007</v>
      </c>
      <c r="R686" s="91">
        <f t="shared" si="25"/>
        <v>64.752606072401719</v>
      </c>
    </row>
    <row r="687" spans="1:18" x14ac:dyDescent="0.7">
      <c r="A687" s="97">
        <v>3</v>
      </c>
      <c r="B687" s="98" t="s">
        <v>59</v>
      </c>
      <c r="C687" s="98" t="s">
        <v>460</v>
      </c>
      <c r="D687" s="98" t="s">
        <v>461</v>
      </c>
      <c r="E687" s="98" t="s">
        <v>462</v>
      </c>
      <c r="F687" s="98" t="s">
        <v>178</v>
      </c>
      <c r="G687" s="98" t="s">
        <v>1096</v>
      </c>
      <c r="H687" s="99">
        <v>3999</v>
      </c>
      <c r="I687" s="97">
        <v>3</v>
      </c>
      <c r="J687" s="100">
        <f>สกลนคร!F23</f>
        <v>318207.74</v>
      </c>
      <c r="K687" s="101">
        <f>สกลนคร!AF23</f>
        <v>523738.82999999996</v>
      </c>
      <c r="L687" s="102">
        <f>สกลนคร!AG23</f>
        <v>248592.8</v>
      </c>
      <c r="M687" s="102">
        <f>สกลนคร!AH23</f>
        <v>237574.45</v>
      </c>
      <c r="N687" s="98"/>
      <c r="O687" s="98"/>
      <c r="P687" s="98"/>
      <c r="Q687" s="90">
        <f t="shared" si="24"/>
        <v>11018.349999999977</v>
      </c>
      <c r="R687" s="91">
        <f t="shared" si="25"/>
        <v>62.163740935233804</v>
      </c>
    </row>
    <row r="688" spans="1:18" x14ac:dyDescent="0.7">
      <c r="A688" s="97">
        <v>4</v>
      </c>
      <c r="B688" s="98" t="s">
        <v>59</v>
      </c>
      <c r="C688" s="98" t="s">
        <v>460</v>
      </c>
      <c r="D688" s="98" t="s">
        <v>461</v>
      </c>
      <c r="E688" s="98" t="s">
        <v>462</v>
      </c>
      <c r="F688" s="98" t="s">
        <v>178</v>
      </c>
      <c r="G688" s="98" t="s">
        <v>1097</v>
      </c>
      <c r="H688" s="99">
        <v>9129</v>
      </c>
      <c r="I688" s="97">
        <v>5</v>
      </c>
      <c r="J688" s="100">
        <f>สกลนคร!F24</f>
        <v>1083268.2</v>
      </c>
      <c r="K688" s="101">
        <f>สกลนคร!AF24</f>
        <v>1665772.9500000002</v>
      </c>
      <c r="L688" s="102">
        <f>สกลนคร!AG24</f>
        <v>510107.41</v>
      </c>
      <c r="M688" s="102">
        <f>สกลนคร!AH24</f>
        <v>287695.10000000003</v>
      </c>
      <c r="N688" s="98"/>
      <c r="O688" s="98"/>
      <c r="P688" s="98"/>
      <c r="Q688" s="90">
        <f t="shared" si="24"/>
        <v>222412.30999999994</v>
      </c>
      <c r="R688" s="91">
        <f t="shared" si="25"/>
        <v>55.877687589002079</v>
      </c>
    </row>
    <row r="689" spans="1:18" x14ac:dyDescent="0.7">
      <c r="A689" s="97">
        <v>5</v>
      </c>
      <c r="B689" s="98" t="s">
        <v>59</v>
      </c>
      <c r="C689" s="98" t="s">
        <v>460</v>
      </c>
      <c r="D689" s="98" t="s">
        <v>461</v>
      </c>
      <c r="E689" s="98" t="s">
        <v>462</v>
      </c>
      <c r="F689" s="98" t="s">
        <v>178</v>
      </c>
      <c r="G689" s="98" t="s">
        <v>1098</v>
      </c>
      <c r="H689" s="99">
        <v>4195</v>
      </c>
      <c r="I689" s="97">
        <v>3</v>
      </c>
      <c r="J689" s="100">
        <f>สกลนคร!F25</f>
        <v>413228.28</v>
      </c>
      <c r="K689" s="101">
        <f>สกลนคร!AF25</f>
        <v>553511.67000000004</v>
      </c>
      <c r="L689" s="102">
        <f>สกลนคร!AG25</f>
        <v>147129.74</v>
      </c>
      <c r="M689" s="102">
        <f>สกลนคร!AH25</f>
        <v>176994.71000000002</v>
      </c>
      <c r="N689" s="98"/>
      <c r="O689" s="98"/>
      <c r="P689" s="98"/>
      <c r="Q689" s="90">
        <f t="shared" si="24"/>
        <v>-29864.97000000003</v>
      </c>
      <c r="R689" s="91">
        <f t="shared" si="25"/>
        <v>35.072643623361145</v>
      </c>
    </row>
    <row r="690" spans="1:18" x14ac:dyDescent="0.7">
      <c r="A690" s="97">
        <v>6</v>
      </c>
      <c r="B690" s="98" t="s">
        <v>59</v>
      </c>
      <c r="C690" s="98" t="s">
        <v>460</v>
      </c>
      <c r="D690" s="98" t="s">
        <v>461</v>
      </c>
      <c r="E690" s="98" t="s">
        <v>462</v>
      </c>
      <c r="F690" s="98" t="s">
        <v>178</v>
      </c>
      <c r="G690" s="98" t="s">
        <v>1099</v>
      </c>
      <c r="H690" s="99">
        <v>2134</v>
      </c>
      <c r="I690" s="97">
        <v>2</v>
      </c>
      <c r="J690" s="100">
        <f>สกลนคร!F26</f>
        <v>276821.78000000003</v>
      </c>
      <c r="K690" s="101">
        <f>สกลนคร!AF26</f>
        <v>361825.7</v>
      </c>
      <c r="L690" s="102">
        <f>สกลนคร!AG26</f>
        <v>164847.58000000002</v>
      </c>
      <c r="M690" s="102">
        <f>สกลนคร!AH26</f>
        <v>191685.91999999998</v>
      </c>
      <c r="N690" s="98"/>
      <c r="O690" s="98"/>
      <c r="P690" s="98"/>
      <c r="Q690" s="90">
        <f t="shared" si="24"/>
        <v>-26838.339999999967</v>
      </c>
      <c r="R690" s="91">
        <f t="shared" si="25"/>
        <v>77.248163074039368</v>
      </c>
    </row>
    <row r="691" spans="1:18" x14ac:dyDescent="0.7">
      <c r="A691" s="97">
        <v>7</v>
      </c>
      <c r="B691" s="98" t="s">
        <v>59</v>
      </c>
      <c r="C691" s="98" t="s">
        <v>460</v>
      </c>
      <c r="D691" s="98" t="s">
        <v>461</v>
      </c>
      <c r="E691" s="98" t="s">
        <v>462</v>
      </c>
      <c r="F691" s="98" t="s">
        <v>178</v>
      </c>
      <c r="G691" s="98" t="s">
        <v>1100</v>
      </c>
      <c r="H691" s="99">
        <v>4917</v>
      </c>
      <c r="I691" s="97">
        <v>4</v>
      </c>
      <c r="J691" s="100">
        <f>สกลนคร!F27</f>
        <v>538128.5</v>
      </c>
      <c r="K691" s="101">
        <f>สกลนคร!AF27</f>
        <v>789870.71</v>
      </c>
      <c r="L691" s="102">
        <f>สกลนคร!AG27</f>
        <v>275373.61</v>
      </c>
      <c r="M691" s="102">
        <f>สกลนคร!AH27</f>
        <v>313491.44</v>
      </c>
      <c r="N691" s="98"/>
      <c r="O691" s="98"/>
      <c r="P691" s="98"/>
      <c r="Q691" s="90">
        <f t="shared" si="24"/>
        <v>-38117.830000000016</v>
      </c>
      <c r="R691" s="91">
        <f t="shared" si="25"/>
        <v>56.004394956274147</v>
      </c>
    </row>
    <row r="692" spans="1:18" x14ac:dyDescent="0.7">
      <c r="A692" s="97">
        <v>8</v>
      </c>
      <c r="B692" s="98" t="s">
        <v>59</v>
      </c>
      <c r="C692" s="98" t="s">
        <v>460</v>
      </c>
      <c r="D692" s="98" t="s">
        <v>461</v>
      </c>
      <c r="E692" s="98" t="s">
        <v>462</v>
      </c>
      <c r="F692" s="98" t="s">
        <v>178</v>
      </c>
      <c r="G692" s="98" t="s">
        <v>1101</v>
      </c>
      <c r="H692" s="99">
        <v>5095</v>
      </c>
      <c r="I692" s="97">
        <v>4</v>
      </c>
      <c r="J692" s="100">
        <f>สกลนคร!F28</f>
        <v>444234.55</v>
      </c>
      <c r="K692" s="101">
        <f>สกลนคร!AF28</f>
        <v>667583.56000000006</v>
      </c>
      <c r="L692" s="102">
        <f>สกลนคร!AG28</f>
        <v>39242.720000000001</v>
      </c>
      <c r="M692" s="102">
        <f>สกลนคร!AH28</f>
        <v>72219.420000000013</v>
      </c>
      <c r="N692" s="98"/>
      <c r="O692" s="98"/>
      <c r="P692" s="98"/>
      <c r="Q692" s="90">
        <f t="shared" si="24"/>
        <v>-32976.700000000012</v>
      </c>
      <c r="R692" s="91">
        <f t="shared" si="25"/>
        <v>7.7022021589793921</v>
      </c>
    </row>
    <row r="693" spans="1:18" x14ac:dyDescent="0.7">
      <c r="A693" s="97">
        <v>9</v>
      </c>
      <c r="B693" s="98" t="s">
        <v>59</v>
      </c>
      <c r="C693" s="98" t="s">
        <v>460</v>
      </c>
      <c r="D693" s="98" t="s">
        <v>461</v>
      </c>
      <c r="E693" s="98" t="s">
        <v>462</v>
      </c>
      <c r="F693" s="98" t="s">
        <v>178</v>
      </c>
      <c r="G693" s="98" t="s">
        <v>1102</v>
      </c>
      <c r="H693" s="99">
        <v>7253</v>
      </c>
      <c r="I693" s="97">
        <v>5</v>
      </c>
      <c r="J693" s="100">
        <f>สกลนคร!F29</f>
        <v>930670.1</v>
      </c>
      <c r="K693" s="101">
        <f>สกลนคร!AF29</f>
        <v>1163069.0399999998</v>
      </c>
      <c r="L693" s="102">
        <f>สกลนคร!AG29</f>
        <v>1927207.56</v>
      </c>
      <c r="M693" s="102">
        <f>สกลนคร!AH29</f>
        <v>1825596.05</v>
      </c>
      <c r="N693" s="98"/>
      <c r="O693" s="98"/>
      <c r="P693" s="98"/>
      <c r="Q693" s="90">
        <f t="shared" si="24"/>
        <v>101611.51000000001</v>
      </c>
      <c r="R693" s="91">
        <f t="shared" si="25"/>
        <v>265.71178271060251</v>
      </c>
    </row>
    <row r="694" spans="1:18" x14ac:dyDescent="0.7">
      <c r="A694" s="97">
        <v>10</v>
      </c>
      <c r="B694" s="98" t="s">
        <v>59</v>
      </c>
      <c r="C694" s="98" t="s">
        <v>460</v>
      </c>
      <c r="D694" s="98" t="s">
        <v>461</v>
      </c>
      <c r="E694" s="98" t="s">
        <v>462</v>
      </c>
      <c r="F694" s="98" t="s">
        <v>178</v>
      </c>
      <c r="G694" s="98" t="s">
        <v>1103</v>
      </c>
      <c r="H694" s="99">
        <v>8018</v>
      </c>
      <c r="I694" s="97">
        <v>5</v>
      </c>
      <c r="J694" s="100">
        <f>สกลนคร!F30</f>
        <v>1363809.07</v>
      </c>
      <c r="K694" s="101">
        <f>สกลนคร!AF30</f>
        <v>2100419.9400000004</v>
      </c>
      <c r="L694" s="102">
        <f>สกลนคร!AG30</f>
        <v>708391.9</v>
      </c>
      <c r="M694" s="102">
        <f>สกลนคร!AH30</f>
        <v>862568.29</v>
      </c>
      <c r="N694" s="98"/>
      <c r="O694" s="98"/>
      <c r="P694" s="98"/>
      <c r="Q694" s="90">
        <f t="shared" si="24"/>
        <v>-154176.39000000001</v>
      </c>
      <c r="R694" s="91">
        <f t="shared" si="25"/>
        <v>88.350199551010235</v>
      </c>
    </row>
    <row r="695" spans="1:18" x14ac:dyDescent="0.7">
      <c r="A695" s="97">
        <v>11</v>
      </c>
      <c r="B695" s="98" t="s">
        <v>59</v>
      </c>
      <c r="C695" s="98" t="s">
        <v>460</v>
      </c>
      <c r="D695" s="98" t="s">
        <v>461</v>
      </c>
      <c r="E695" s="98" t="s">
        <v>462</v>
      </c>
      <c r="F695" s="98" t="s">
        <v>178</v>
      </c>
      <c r="G695" s="98" t="s">
        <v>1104</v>
      </c>
      <c r="H695" s="99">
        <v>3577</v>
      </c>
      <c r="I695" s="97">
        <v>3</v>
      </c>
      <c r="J695" s="100">
        <f>สกลนคร!F31</f>
        <v>572560.04</v>
      </c>
      <c r="K695" s="101">
        <f>สกลนคร!AF31</f>
        <v>1136398.6399999999</v>
      </c>
      <c r="L695" s="102">
        <f>สกลนคร!AG31</f>
        <v>207291.3</v>
      </c>
      <c r="M695" s="102">
        <f>สกลนคร!AH31</f>
        <v>227127.77</v>
      </c>
      <c r="N695" s="98"/>
      <c r="O695" s="98"/>
      <c r="P695" s="98"/>
      <c r="Q695" s="90">
        <f t="shared" si="24"/>
        <v>-19836.47</v>
      </c>
      <c r="R695" s="91">
        <f t="shared" si="25"/>
        <v>57.951160190103437</v>
      </c>
    </row>
    <row r="696" spans="1:18" x14ac:dyDescent="0.7">
      <c r="A696" s="97">
        <v>12</v>
      </c>
      <c r="B696" s="98" t="s">
        <v>59</v>
      </c>
      <c r="C696" s="98" t="s">
        <v>460</v>
      </c>
      <c r="D696" s="98" t="s">
        <v>461</v>
      </c>
      <c r="E696" s="98" t="s">
        <v>462</v>
      </c>
      <c r="F696" s="98" t="s">
        <v>178</v>
      </c>
      <c r="G696" s="98" t="s">
        <v>1105</v>
      </c>
      <c r="H696" s="99">
        <v>3160</v>
      </c>
      <c r="I696" s="97">
        <v>3</v>
      </c>
      <c r="J696" s="100">
        <f>สกลนคร!F32</f>
        <v>700294.03</v>
      </c>
      <c r="K696" s="101">
        <f>สกลนคร!AF32</f>
        <v>901132.58000000007</v>
      </c>
      <c r="L696" s="102">
        <f>สกลนคร!AG32</f>
        <v>213495.18</v>
      </c>
      <c r="M696" s="102">
        <f>สกลนคร!AH32</f>
        <v>275266.49</v>
      </c>
      <c r="N696" s="98"/>
      <c r="O696" s="98"/>
      <c r="P696" s="98"/>
      <c r="Q696" s="90">
        <f t="shared" si="24"/>
        <v>-61771.31</v>
      </c>
      <c r="R696" s="91">
        <f t="shared" si="25"/>
        <v>67.561765822784807</v>
      </c>
    </row>
    <row r="697" spans="1:18" x14ac:dyDescent="0.7">
      <c r="A697" s="97">
        <v>13</v>
      </c>
      <c r="B697" s="98" t="s">
        <v>59</v>
      </c>
      <c r="C697" s="98" t="s">
        <v>460</v>
      </c>
      <c r="D697" s="98" t="s">
        <v>461</v>
      </c>
      <c r="E697" s="98" t="s">
        <v>462</v>
      </c>
      <c r="F697" s="98" t="s">
        <v>178</v>
      </c>
      <c r="G697" s="98" t="s">
        <v>1106</v>
      </c>
      <c r="H697" s="99">
        <v>3883</v>
      </c>
      <c r="I697" s="97">
        <v>3</v>
      </c>
      <c r="J697" s="100">
        <f>สกลนคร!F33</f>
        <v>728855.11</v>
      </c>
      <c r="K697" s="101">
        <f>สกลนคร!AF33</f>
        <v>1009804.35</v>
      </c>
      <c r="L697" s="102">
        <f>สกลนคร!AG33</f>
        <v>227243.85</v>
      </c>
      <c r="M697" s="102">
        <f>สกลนคร!AH33</f>
        <v>258076.52000000002</v>
      </c>
      <c r="N697" s="98"/>
      <c r="O697" s="98"/>
      <c r="P697" s="98"/>
      <c r="Q697" s="90">
        <f t="shared" si="24"/>
        <v>-30832.670000000013</v>
      </c>
      <c r="R697" s="91">
        <f t="shared" si="25"/>
        <v>58.522753026010818</v>
      </c>
    </row>
    <row r="698" spans="1:18" x14ac:dyDescent="0.7">
      <c r="A698" s="97">
        <v>14</v>
      </c>
      <c r="B698" s="98" t="s">
        <v>59</v>
      </c>
      <c r="C698" s="98" t="s">
        <v>460</v>
      </c>
      <c r="D698" s="98" t="s">
        <v>461</v>
      </c>
      <c r="E698" s="98" t="s">
        <v>462</v>
      </c>
      <c r="F698" s="98" t="s">
        <v>178</v>
      </c>
      <c r="G698" s="98" t="s">
        <v>1107</v>
      </c>
      <c r="H698" s="99">
        <v>3847</v>
      </c>
      <c r="I698" s="97">
        <v>3</v>
      </c>
      <c r="J698" s="100">
        <f>สกลนคร!F34</f>
        <v>1074550.6000000001</v>
      </c>
      <c r="K698" s="101">
        <f>สกลนคร!AF34</f>
        <v>1462769.9100000001</v>
      </c>
      <c r="L698" s="102">
        <f>สกลนคร!AG34</f>
        <v>169584.25</v>
      </c>
      <c r="M698" s="102">
        <f>สกลนคร!AH34</f>
        <v>183361.35</v>
      </c>
      <c r="N698" s="98"/>
      <c r="O698" s="98"/>
      <c r="P698" s="98"/>
      <c r="Q698" s="90">
        <f t="shared" si="24"/>
        <v>-13777.100000000006</v>
      </c>
      <c r="R698" s="91">
        <f t="shared" si="25"/>
        <v>44.082206914478817</v>
      </c>
    </row>
    <row r="699" spans="1:18" x14ac:dyDescent="0.7">
      <c r="A699" s="97">
        <v>15</v>
      </c>
      <c r="B699" s="98" t="s">
        <v>59</v>
      </c>
      <c r="C699" s="98" t="s">
        <v>460</v>
      </c>
      <c r="D699" s="98" t="s">
        <v>461</v>
      </c>
      <c r="E699" s="98" t="s">
        <v>462</v>
      </c>
      <c r="F699" s="98" t="s">
        <v>178</v>
      </c>
      <c r="G699" s="98" t="s">
        <v>1108</v>
      </c>
      <c r="H699" s="99">
        <v>7106</v>
      </c>
      <c r="I699" s="97">
        <v>5</v>
      </c>
      <c r="J699" s="100">
        <f>สกลนคร!F35</f>
        <v>1501532.75</v>
      </c>
      <c r="K699" s="101">
        <f>สกลนคร!AF35</f>
        <v>689189.17999999993</v>
      </c>
      <c r="L699" s="102">
        <f>สกลนคร!AG35</f>
        <v>292557.15000000002</v>
      </c>
      <c r="M699" s="102">
        <f>สกลนคร!AH35</f>
        <v>1578791.5799999998</v>
      </c>
      <c r="N699" s="98"/>
      <c r="O699" s="98"/>
      <c r="P699" s="98"/>
      <c r="Q699" s="90">
        <f t="shared" si="24"/>
        <v>-1286234.4299999997</v>
      </c>
      <c r="R699" s="91">
        <f t="shared" si="25"/>
        <v>41.170440472839857</v>
      </c>
    </row>
    <row r="700" spans="1:18" x14ac:dyDescent="0.7">
      <c r="A700" s="97">
        <v>16</v>
      </c>
      <c r="B700" s="98" t="s">
        <v>59</v>
      </c>
      <c r="C700" s="98" t="s">
        <v>460</v>
      </c>
      <c r="D700" s="98" t="s">
        <v>461</v>
      </c>
      <c r="E700" s="98" t="s">
        <v>462</v>
      </c>
      <c r="F700" s="98" t="s">
        <v>178</v>
      </c>
      <c r="G700" s="98" t="s">
        <v>1109</v>
      </c>
      <c r="H700" s="99">
        <v>3440</v>
      </c>
      <c r="I700" s="97">
        <v>3</v>
      </c>
      <c r="J700" s="100">
        <f>สกลนคร!F36</f>
        <v>840667.72</v>
      </c>
      <c r="K700" s="101">
        <f>สกลนคร!AF36</f>
        <v>965255.28</v>
      </c>
      <c r="L700" s="102">
        <f>สกลนคร!AG36</f>
        <v>238263.16999999998</v>
      </c>
      <c r="M700" s="102">
        <f>สกลนคร!AH36</f>
        <v>255367.58000000002</v>
      </c>
      <c r="N700" s="98"/>
      <c r="O700" s="98"/>
      <c r="P700" s="98"/>
      <c r="Q700" s="90">
        <f t="shared" si="24"/>
        <v>-17104.410000000033</v>
      </c>
      <c r="R700" s="91">
        <f t="shared" si="25"/>
        <v>69.26254941860465</v>
      </c>
    </row>
    <row r="701" spans="1:18" x14ac:dyDescent="0.7">
      <c r="A701" s="97">
        <v>17</v>
      </c>
      <c r="B701" s="98" t="s">
        <v>59</v>
      </c>
      <c r="C701" s="98" t="s">
        <v>460</v>
      </c>
      <c r="D701" s="98" t="s">
        <v>461</v>
      </c>
      <c r="E701" s="98" t="s">
        <v>462</v>
      </c>
      <c r="F701" s="98" t="s">
        <v>178</v>
      </c>
      <c r="G701" s="98" t="s">
        <v>1110</v>
      </c>
      <c r="H701" s="99">
        <v>4274</v>
      </c>
      <c r="I701" s="97">
        <v>3</v>
      </c>
      <c r="J701" s="100">
        <f>สกลนคร!F37</f>
        <v>979348.59</v>
      </c>
      <c r="K701" s="101">
        <f>สกลนคร!AF37</f>
        <v>1217979.51</v>
      </c>
      <c r="L701" s="102">
        <f>สกลนคร!AG37</f>
        <v>220560.65</v>
      </c>
      <c r="M701" s="102">
        <f>สกลนคร!AH37</f>
        <v>223720.13999999998</v>
      </c>
      <c r="N701" s="98"/>
      <c r="O701" s="98"/>
      <c r="P701" s="98"/>
      <c r="Q701" s="90">
        <f t="shared" si="24"/>
        <v>-3159.4899999999907</v>
      </c>
      <c r="R701" s="91">
        <f t="shared" si="25"/>
        <v>51.605205896116047</v>
      </c>
    </row>
    <row r="702" spans="1:18" x14ac:dyDescent="0.7">
      <c r="A702" s="97">
        <v>18</v>
      </c>
      <c r="B702" s="98" t="s">
        <v>59</v>
      </c>
      <c r="C702" s="98" t="s">
        <v>460</v>
      </c>
      <c r="D702" s="98" t="s">
        <v>461</v>
      </c>
      <c r="E702" s="98" t="s">
        <v>462</v>
      </c>
      <c r="F702" s="98" t="s">
        <v>178</v>
      </c>
      <c r="G702" s="98" t="s">
        <v>1111</v>
      </c>
      <c r="H702" s="99">
        <v>2034</v>
      </c>
      <c r="I702" s="97">
        <v>2</v>
      </c>
      <c r="J702" s="100">
        <f>สกลนคร!F38</f>
        <v>430819.43</v>
      </c>
      <c r="K702" s="101">
        <f>สกลนคร!AF38</f>
        <v>574752.5</v>
      </c>
      <c r="L702" s="102">
        <f>สกลนคร!AG38</f>
        <v>49869.32</v>
      </c>
      <c r="M702" s="102">
        <f>สกลนคร!AH38</f>
        <v>80357.350000000006</v>
      </c>
      <c r="N702" s="98"/>
      <c r="O702" s="98"/>
      <c r="P702" s="98"/>
      <c r="Q702" s="90">
        <f t="shared" si="24"/>
        <v>-30488.030000000006</v>
      </c>
      <c r="R702" s="91">
        <f t="shared" si="25"/>
        <v>24.517856440511309</v>
      </c>
    </row>
    <row r="703" spans="1:18" x14ac:dyDescent="0.7">
      <c r="A703" s="97">
        <v>19</v>
      </c>
      <c r="B703" s="98" t="s">
        <v>59</v>
      </c>
      <c r="C703" s="98" t="s">
        <v>460</v>
      </c>
      <c r="D703" s="98" t="s">
        <v>461</v>
      </c>
      <c r="E703" s="98" t="s">
        <v>462</v>
      </c>
      <c r="F703" s="98" t="s">
        <v>178</v>
      </c>
      <c r="G703" s="98" t="s">
        <v>1112</v>
      </c>
      <c r="H703" s="99">
        <v>5381</v>
      </c>
      <c r="I703" s="97">
        <v>4</v>
      </c>
      <c r="J703" s="100">
        <f>สกลนคร!F39</f>
        <v>378943.66</v>
      </c>
      <c r="K703" s="101">
        <f>สกลนคร!AF39</f>
        <v>641099.51</v>
      </c>
      <c r="L703" s="102">
        <f>สกลนคร!AG39</f>
        <v>296220.07</v>
      </c>
      <c r="M703" s="102">
        <f>สกลนคร!AH39</f>
        <v>377031.63</v>
      </c>
      <c r="N703" s="98"/>
      <c r="O703" s="98"/>
      <c r="P703" s="98"/>
      <c r="Q703" s="90">
        <f t="shared" si="24"/>
        <v>-80811.56</v>
      </c>
      <c r="R703" s="91">
        <f t="shared" si="25"/>
        <v>55.049260360527782</v>
      </c>
    </row>
    <row r="704" spans="1:18" x14ac:dyDescent="0.7">
      <c r="A704" s="97">
        <v>20</v>
      </c>
      <c r="B704" s="98" t="s">
        <v>59</v>
      </c>
      <c r="C704" s="98" t="s">
        <v>460</v>
      </c>
      <c r="D704" s="98" t="s">
        <v>461</v>
      </c>
      <c r="E704" s="98" t="s">
        <v>462</v>
      </c>
      <c r="F704" s="98" t="s">
        <v>178</v>
      </c>
      <c r="G704" s="98" t="s">
        <v>1113</v>
      </c>
      <c r="H704" s="99">
        <v>2615</v>
      </c>
      <c r="I704" s="97">
        <v>2</v>
      </c>
      <c r="J704" s="100">
        <f>สกลนคร!F40</f>
        <v>1321412.3999999999</v>
      </c>
      <c r="K704" s="101">
        <f>สกลนคร!AF40</f>
        <v>1648234.5299999998</v>
      </c>
      <c r="L704" s="102">
        <f>สกลนคร!AG40</f>
        <v>163537.38</v>
      </c>
      <c r="M704" s="102">
        <f>สกลนคร!AH40</f>
        <v>212892.53999999998</v>
      </c>
      <c r="N704" s="98"/>
      <c r="O704" s="98"/>
      <c r="P704" s="98"/>
      <c r="Q704" s="90">
        <f t="shared" si="24"/>
        <v>-49355.159999999974</v>
      </c>
      <c r="R704" s="91">
        <f t="shared" si="25"/>
        <v>62.53819502868069</v>
      </c>
    </row>
    <row r="705" spans="1:18" x14ac:dyDescent="0.7">
      <c r="A705" s="97">
        <v>21</v>
      </c>
      <c r="B705" s="98" t="s">
        <v>59</v>
      </c>
      <c r="C705" s="98" t="s">
        <v>460</v>
      </c>
      <c r="D705" s="98" t="s">
        <v>461</v>
      </c>
      <c r="E705" s="98" t="s">
        <v>462</v>
      </c>
      <c r="F705" s="98" t="s">
        <v>178</v>
      </c>
      <c r="G705" s="98" t="s">
        <v>1114</v>
      </c>
      <c r="H705" s="99">
        <v>2358</v>
      </c>
      <c r="I705" s="97">
        <v>2</v>
      </c>
      <c r="J705" s="100">
        <f>สกลนคร!F41</f>
        <v>1364600.02</v>
      </c>
      <c r="K705" s="101">
        <f>สกลนคร!AF41</f>
        <v>1570753.94</v>
      </c>
      <c r="L705" s="102">
        <f>สกลนคร!AG41</f>
        <v>168127.25</v>
      </c>
      <c r="M705" s="102">
        <f>สกลนคร!AH41</f>
        <v>222162.35</v>
      </c>
      <c r="N705" s="98"/>
      <c r="O705" s="98"/>
      <c r="P705" s="98"/>
      <c r="Q705" s="90">
        <f t="shared" si="24"/>
        <v>-54035.100000000006</v>
      </c>
      <c r="R705" s="91">
        <f t="shared" si="25"/>
        <v>71.30078456318914</v>
      </c>
    </row>
    <row r="706" spans="1:18" x14ac:dyDescent="0.7">
      <c r="A706" s="97">
        <v>22</v>
      </c>
      <c r="B706" s="98" t="s">
        <v>59</v>
      </c>
      <c r="C706" s="98" t="s">
        <v>460</v>
      </c>
      <c r="D706" s="98" t="s">
        <v>461</v>
      </c>
      <c r="E706" s="98" t="s">
        <v>462</v>
      </c>
      <c r="F706" s="98" t="s">
        <v>178</v>
      </c>
      <c r="G706" s="98" t="s">
        <v>1115</v>
      </c>
      <c r="H706" s="99">
        <v>5963</v>
      </c>
      <c r="I706" s="97">
        <v>4</v>
      </c>
      <c r="J706" s="100">
        <f>สกลนคร!F42</f>
        <v>267532.68</v>
      </c>
      <c r="K706" s="101">
        <f>สกลนคร!AF42</f>
        <v>479601.29</v>
      </c>
      <c r="L706" s="102">
        <f>สกลนคร!AG42</f>
        <v>69593.55</v>
      </c>
      <c r="M706" s="102">
        <f>สกลนคร!AH42</f>
        <v>128262.86</v>
      </c>
      <c r="N706" s="98"/>
      <c r="O706" s="98"/>
      <c r="P706" s="98"/>
      <c r="Q706" s="90">
        <f t="shared" si="24"/>
        <v>-58669.31</v>
      </c>
      <c r="R706" s="91">
        <f t="shared" si="25"/>
        <v>11.67089552238806</v>
      </c>
    </row>
    <row r="707" spans="1:18" x14ac:dyDescent="0.7">
      <c r="A707" s="97">
        <v>23</v>
      </c>
      <c r="B707" s="98" t="s">
        <v>59</v>
      </c>
      <c r="C707" s="98" t="s">
        <v>460</v>
      </c>
      <c r="D707" s="98" t="s">
        <v>461</v>
      </c>
      <c r="E707" s="98" t="s">
        <v>462</v>
      </c>
      <c r="F707" s="98" t="s">
        <v>178</v>
      </c>
      <c r="G707" s="98" t="s">
        <v>1116</v>
      </c>
      <c r="H707" s="99">
        <v>3364</v>
      </c>
      <c r="I707" s="97">
        <v>3</v>
      </c>
      <c r="J707" s="100">
        <f>สกลนคร!F43</f>
        <v>468112.92</v>
      </c>
      <c r="K707" s="101">
        <f>สกลนคร!AF43</f>
        <v>653058.84</v>
      </c>
      <c r="L707" s="102">
        <f>สกลนคร!AG43</f>
        <v>136406.67000000001</v>
      </c>
      <c r="M707" s="102">
        <f>สกลนคร!AH43</f>
        <v>76185.929999999993</v>
      </c>
      <c r="N707" s="98"/>
      <c r="O707" s="98"/>
      <c r="P707" s="98"/>
      <c r="Q707" s="90">
        <f t="shared" si="24"/>
        <v>60220.74000000002</v>
      </c>
      <c r="R707" s="91">
        <f t="shared" si="25"/>
        <v>40.548950653983354</v>
      </c>
    </row>
    <row r="708" spans="1:18" x14ac:dyDescent="0.7">
      <c r="A708" s="97">
        <v>24</v>
      </c>
      <c r="B708" s="98" t="s">
        <v>59</v>
      </c>
      <c r="C708" s="98" t="s">
        <v>460</v>
      </c>
      <c r="D708" s="98" t="s">
        <v>461</v>
      </c>
      <c r="E708" s="98" t="s">
        <v>462</v>
      </c>
      <c r="F708" s="98" t="s">
        <v>178</v>
      </c>
      <c r="G708" s="98" t="s">
        <v>1117</v>
      </c>
      <c r="H708" s="99">
        <v>2792</v>
      </c>
      <c r="I708" s="97">
        <v>2</v>
      </c>
      <c r="J708" s="100">
        <f>สกลนคร!F44</f>
        <v>545037.54</v>
      </c>
      <c r="K708" s="101">
        <f>สกลนคร!AF44</f>
        <v>798240.92</v>
      </c>
      <c r="L708" s="102">
        <f>สกลนคร!AG44</f>
        <v>181141.7</v>
      </c>
      <c r="M708" s="102">
        <f>สกลนคร!AH44</f>
        <v>182443.45</v>
      </c>
      <c r="N708" s="98"/>
      <c r="O708" s="98"/>
      <c r="P708" s="98"/>
      <c r="Q708" s="90">
        <f t="shared" si="24"/>
        <v>-1301.75</v>
      </c>
      <c r="R708" s="91">
        <f t="shared" si="25"/>
        <v>64.878832378223507</v>
      </c>
    </row>
    <row r="709" spans="1:18" x14ac:dyDescent="0.7">
      <c r="A709" s="97">
        <v>25</v>
      </c>
      <c r="B709" s="98" t="s">
        <v>59</v>
      </c>
      <c r="C709" s="98" t="s">
        <v>460</v>
      </c>
      <c r="D709" s="98" t="s">
        <v>461</v>
      </c>
      <c r="E709" s="98" t="s">
        <v>462</v>
      </c>
      <c r="F709" s="98" t="s">
        <v>178</v>
      </c>
      <c r="G709" s="98" t="s">
        <v>1118</v>
      </c>
      <c r="H709" s="99">
        <v>2430</v>
      </c>
      <c r="I709" s="97">
        <v>2</v>
      </c>
      <c r="J709" s="100">
        <f>สกลนคร!F45</f>
        <v>539031.34</v>
      </c>
      <c r="K709" s="101">
        <f>สกลนคร!AF45</f>
        <v>884089.44000000006</v>
      </c>
      <c r="L709" s="102">
        <f>สกลนคร!AG45</f>
        <v>158673.25</v>
      </c>
      <c r="M709" s="102">
        <f>สกลนคร!AH45</f>
        <v>251383.44</v>
      </c>
      <c r="N709" s="98"/>
      <c r="O709" s="98"/>
      <c r="P709" s="98"/>
      <c r="Q709" s="90">
        <f t="shared" si="24"/>
        <v>-92710.19</v>
      </c>
      <c r="R709" s="91">
        <f t="shared" si="25"/>
        <v>65.297633744855972</v>
      </c>
    </row>
    <row r="710" spans="1:18" s="109" customFormat="1" x14ac:dyDescent="0.7">
      <c r="A710" s="103">
        <v>1</v>
      </c>
      <c r="B710" s="104" t="s">
        <v>59</v>
      </c>
      <c r="C710" s="104"/>
      <c r="D710" s="104"/>
      <c r="E710" s="104" t="s">
        <v>75</v>
      </c>
      <c r="F710" s="104"/>
      <c r="G710" s="104" t="s">
        <v>464</v>
      </c>
      <c r="H710" s="110">
        <f>SUM(H685:H709)</f>
        <v>106102</v>
      </c>
      <c r="I710" s="103"/>
      <c r="J710" s="106">
        <f>SUM(J685:J709)</f>
        <v>17651316.190000001</v>
      </c>
      <c r="K710" s="106">
        <f>SUM(K685:K709)</f>
        <v>23533107.720000006</v>
      </c>
      <c r="L710" s="106">
        <f>SUM(L685:L709)</f>
        <v>7146156.9500000002</v>
      </c>
      <c r="M710" s="106">
        <f>SUM(M685:M709)</f>
        <v>8834362.0699999966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-1688205.1199999964</v>
      </c>
      <c r="R710" s="108">
        <f>L710/H710</f>
        <v>67.351764811219397</v>
      </c>
    </row>
    <row r="711" spans="1:18" x14ac:dyDescent="0.7">
      <c r="A711" s="97">
        <v>1</v>
      </c>
      <c r="B711" s="98" t="s">
        <v>59</v>
      </c>
      <c r="C711" s="98" t="s">
        <v>465</v>
      </c>
      <c r="D711" s="98" t="s">
        <v>80</v>
      </c>
      <c r="E711" s="98" t="s">
        <v>466</v>
      </c>
      <c r="F711" s="98" t="s">
        <v>208</v>
      </c>
      <c r="G711" s="98" t="s">
        <v>467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x14ac:dyDescent="0.7">
      <c r="A712" s="97">
        <v>2</v>
      </c>
      <c r="B712" s="98" t="s">
        <v>59</v>
      </c>
      <c r="C712" s="98" t="s">
        <v>465</v>
      </c>
      <c r="D712" s="98" t="s">
        <v>80</v>
      </c>
      <c r="E712" s="98" t="s">
        <v>466</v>
      </c>
      <c r="F712" s="98" t="s">
        <v>178</v>
      </c>
      <c r="G712" s="98" t="s">
        <v>1119</v>
      </c>
      <c r="H712" s="99">
        <v>6067</v>
      </c>
      <c r="I712" s="97">
        <v>5</v>
      </c>
      <c r="J712" s="100">
        <f>สกลนคร!F46</f>
        <v>484103.95</v>
      </c>
      <c r="K712" s="101">
        <f>สกลนคร!AF46</f>
        <v>558703.88</v>
      </c>
      <c r="L712" s="102">
        <f>สกลนคร!AG46</f>
        <v>221208.95</v>
      </c>
      <c r="M712" s="102">
        <f>สกลนคร!AH46</f>
        <v>318068.45999999996</v>
      </c>
      <c r="N712" s="98"/>
      <c r="O712" s="98"/>
      <c r="P712" s="98"/>
      <c r="Q712" s="90">
        <f t="shared" si="27"/>
        <v>-96859.509999999951</v>
      </c>
      <c r="R712" s="91">
        <f t="shared" ref="R712:R773" si="28">L712/H712</f>
        <v>36.461010384044833</v>
      </c>
    </row>
    <row r="713" spans="1:18" x14ac:dyDescent="0.7">
      <c r="A713" s="97">
        <v>3</v>
      </c>
      <c r="B713" s="98" t="s">
        <v>59</v>
      </c>
      <c r="C713" s="98" t="s">
        <v>465</v>
      </c>
      <c r="D713" s="98" t="s">
        <v>80</v>
      </c>
      <c r="E713" s="98" t="s">
        <v>466</v>
      </c>
      <c r="F713" s="98" t="s">
        <v>178</v>
      </c>
      <c r="G713" s="98" t="s">
        <v>1120</v>
      </c>
      <c r="H713" s="99">
        <v>5626</v>
      </c>
      <c r="I713" s="97">
        <v>4</v>
      </c>
      <c r="J713" s="100">
        <f>สกลนคร!F47</f>
        <v>461726.13</v>
      </c>
      <c r="K713" s="101">
        <f>สกลนคร!AF47</f>
        <v>515701.7</v>
      </c>
      <c r="L713" s="102">
        <f>สกลนคร!AG47</f>
        <v>273026.68</v>
      </c>
      <c r="M713" s="102">
        <f>สกลนคร!AH47</f>
        <v>387372.38</v>
      </c>
      <c r="N713" s="98"/>
      <c r="O713" s="98"/>
      <c r="P713" s="98"/>
      <c r="Q713" s="90">
        <f t="shared" si="27"/>
        <v>-114345.70000000001</v>
      </c>
      <c r="R713" s="91">
        <f t="shared" si="28"/>
        <v>48.529448986846781</v>
      </c>
    </row>
    <row r="714" spans="1:18" x14ac:dyDescent="0.7">
      <c r="A714" s="97">
        <v>4</v>
      </c>
      <c r="B714" s="98" t="s">
        <v>59</v>
      </c>
      <c r="C714" s="98" t="s">
        <v>465</v>
      </c>
      <c r="D714" s="98" t="s">
        <v>80</v>
      </c>
      <c r="E714" s="98" t="s">
        <v>466</v>
      </c>
      <c r="F714" s="98" t="s">
        <v>178</v>
      </c>
      <c r="G714" s="98" t="s">
        <v>1121</v>
      </c>
      <c r="H714" s="99">
        <v>3964</v>
      </c>
      <c r="I714" s="97">
        <v>3</v>
      </c>
      <c r="J714" s="100">
        <f>สกลนคร!F48</f>
        <v>291854.2</v>
      </c>
      <c r="K714" s="101">
        <f>สกลนคร!AF48</f>
        <v>332970.36</v>
      </c>
      <c r="L714" s="102">
        <f>สกลนคร!AG48</f>
        <v>296784.89</v>
      </c>
      <c r="M714" s="102">
        <f>สกลนคร!AH48</f>
        <v>394527.5</v>
      </c>
      <c r="N714" s="98"/>
      <c r="O714" s="98"/>
      <c r="P714" s="98"/>
      <c r="Q714" s="90">
        <f t="shared" si="27"/>
        <v>-97742.609999999986</v>
      </c>
      <c r="R714" s="91">
        <f t="shared" si="28"/>
        <v>74.870052976791129</v>
      </c>
    </row>
    <row r="715" spans="1:18" x14ac:dyDescent="0.7">
      <c r="A715" s="97">
        <v>5</v>
      </c>
      <c r="B715" s="98" t="s">
        <v>59</v>
      </c>
      <c r="C715" s="98" t="s">
        <v>465</v>
      </c>
      <c r="D715" s="98" t="s">
        <v>80</v>
      </c>
      <c r="E715" s="98" t="s">
        <v>466</v>
      </c>
      <c r="F715" s="98" t="s">
        <v>178</v>
      </c>
      <c r="G715" s="98" t="s">
        <v>1122</v>
      </c>
      <c r="H715" s="99">
        <v>2688</v>
      </c>
      <c r="I715" s="97">
        <v>2</v>
      </c>
      <c r="J715" s="100">
        <f>สกลนคร!F49</f>
        <v>235840.75</v>
      </c>
      <c r="K715" s="101">
        <f>สกลนคร!AF49</f>
        <v>276374.69</v>
      </c>
      <c r="L715" s="102">
        <f>สกลนคร!AG49</f>
        <v>181961.12</v>
      </c>
      <c r="M715" s="102">
        <f>สกลนคร!AH49</f>
        <v>292860.53999999998</v>
      </c>
      <c r="N715" s="98"/>
      <c r="O715" s="98"/>
      <c r="P715" s="98"/>
      <c r="Q715" s="90">
        <f t="shared" si="27"/>
        <v>-110899.41999999998</v>
      </c>
      <c r="R715" s="91">
        <f t="shared" si="28"/>
        <v>67.693869047619046</v>
      </c>
    </row>
    <row r="716" spans="1:18" x14ac:dyDescent="0.7">
      <c r="A716" s="97">
        <v>6</v>
      </c>
      <c r="B716" s="98" t="s">
        <v>59</v>
      </c>
      <c r="C716" s="98" t="s">
        <v>465</v>
      </c>
      <c r="D716" s="98" t="s">
        <v>80</v>
      </c>
      <c r="E716" s="98" t="s">
        <v>466</v>
      </c>
      <c r="F716" s="98" t="s">
        <v>178</v>
      </c>
      <c r="G716" s="98" t="s">
        <v>1123</v>
      </c>
      <c r="H716" s="99">
        <v>4641</v>
      </c>
      <c r="I716" s="97">
        <v>4</v>
      </c>
      <c r="J716" s="100">
        <f>สกลนคร!F50</f>
        <v>666261.54</v>
      </c>
      <c r="K716" s="101">
        <f>สกลนคร!AF50</f>
        <v>739950.23</v>
      </c>
      <c r="L716" s="102">
        <f>สกลนคร!AG50</f>
        <v>266599.43</v>
      </c>
      <c r="M716" s="102">
        <f>สกลนคร!AH50</f>
        <v>346902.35</v>
      </c>
      <c r="N716" s="98"/>
      <c r="O716" s="98"/>
      <c r="P716" s="98"/>
      <c r="Q716" s="90">
        <f t="shared" si="27"/>
        <v>-80302.919999999984</v>
      </c>
      <c r="R716" s="91">
        <f t="shared" si="28"/>
        <v>57.444393449687567</v>
      </c>
    </row>
    <row r="717" spans="1:18" x14ac:dyDescent="0.7">
      <c r="A717" s="97">
        <v>7</v>
      </c>
      <c r="B717" s="98" t="s">
        <v>59</v>
      </c>
      <c r="C717" s="98" t="s">
        <v>465</v>
      </c>
      <c r="D717" s="98" t="s">
        <v>80</v>
      </c>
      <c r="E717" s="98" t="s">
        <v>466</v>
      </c>
      <c r="F717" s="98" t="s">
        <v>178</v>
      </c>
      <c r="G717" s="98" t="s">
        <v>1124</v>
      </c>
      <c r="H717" s="99">
        <v>3844</v>
      </c>
      <c r="I717" s="97">
        <v>3</v>
      </c>
      <c r="J717" s="100">
        <f>สกลนคร!F51</f>
        <v>383239.2</v>
      </c>
      <c r="K717" s="101">
        <f>สกลนคร!AF51</f>
        <v>413021.98</v>
      </c>
      <c r="L717" s="102">
        <f>สกลนคร!AG51</f>
        <v>161241.07999999999</v>
      </c>
      <c r="M717" s="102">
        <f>สกลนคร!AH51</f>
        <v>226902.08000000002</v>
      </c>
      <c r="N717" s="98"/>
      <c r="O717" s="98"/>
      <c r="P717" s="98"/>
      <c r="Q717" s="90">
        <f t="shared" si="27"/>
        <v>-65661.000000000029</v>
      </c>
      <c r="R717" s="91">
        <f t="shared" si="28"/>
        <v>41.946170655567116</v>
      </c>
    </row>
    <row r="718" spans="1:18" s="109" customFormat="1" x14ac:dyDescent="0.7">
      <c r="A718" s="103">
        <v>2</v>
      </c>
      <c r="B718" s="104" t="s">
        <v>59</v>
      </c>
      <c r="C718" s="104"/>
      <c r="D718" s="104"/>
      <c r="E718" s="104" t="s">
        <v>75</v>
      </c>
      <c r="F718" s="104"/>
      <c r="G718" s="104" t="s">
        <v>468</v>
      </c>
      <c r="H718" s="110">
        <f>SUM(H711:H717)</f>
        <v>26830</v>
      </c>
      <c r="I718" s="103"/>
      <c r="J718" s="106">
        <f>SUM(J711:J717)</f>
        <v>2523025.7700000005</v>
      </c>
      <c r="K718" s="106">
        <f>SUM(K711:K717)</f>
        <v>2836722.84</v>
      </c>
      <c r="L718" s="106">
        <f>SUM(L711:L717)</f>
        <v>1400822.1500000001</v>
      </c>
      <c r="M718" s="106">
        <f>SUM(M711:M717)</f>
        <v>1966633.31</v>
      </c>
      <c r="N718" s="104">
        <v>6</v>
      </c>
      <c r="O718" s="104">
        <v>6</v>
      </c>
      <c r="P718" s="104">
        <f>N718-O718</f>
        <v>0</v>
      </c>
      <c r="Q718" s="107">
        <f t="shared" si="27"/>
        <v>-565811.15999999992</v>
      </c>
      <c r="R718" s="108">
        <f>L718/H718</f>
        <v>52.211038017144993</v>
      </c>
    </row>
    <row r="719" spans="1:18" s="109" customFormat="1" x14ac:dyDescent="0.7">
      <c r="A719" s="167">
        <v>1</v>
      </c>
      <c r="B719" s="140" t="s">
        <v>59</v>
      </c>
      <c r="C719" s="140" t="s">
        <v>469</v>
      </c>
      <c r="D719" s="140" t="s">
        <v>87</v>
      </c>
      <c r="E719" s="140" t="s">
        <v>470</v>
      </c>
      <c r="F719" s="140" t="s">
        <v>208</v>
      </c>
      <c r="G719" s="140" t="s">
        <v>470</v>
      </c>
      <c r="H719" s="185"/>
      <c r="I719" s="167"/>
      <c r="J719" s="186"/>
      <c r="K719" s="187"/>
      <c r="L719" s="139"/>
      <c r="M719" s="139"/>
      <c r="N719" s="140"/>
      <c r="O719" s="140"/>
      <c r="P719" s="140"/>
      <c r="Q719" s="107"/>
      <c r="R719" s="108"/>
    </row>
    <row r="720" spans="1:18" x14ac:dyDescent="0.7">
      <c r="A720" s="97">
        <v>2</v>
      </c>
      <c r="B720" s="98" t="s">
        <v>59</v>
      </c>
      <c r="C720" s="98" t="s">
        <v>469</v>
      </c>
      <c r="D720" s="98" t="s">
        <v>87</v>
      </c>
      <c r="E720" s="98" t="s">
        <v>470</v>
      </c>
      <c r="F720" s="98" t="s">
        <v>178</v>
      </c>
      <c r="G720" s="98" t="s">
        <v>1125</v>
      </c>
      <c r="H720" s="99">
        <v>4084</v>
      </c>
      <c r="I720" s="97">
        <v>3</v>
      </c>
      <c r="J720" s="100">
        <f>สกลนคร!F52</f>
        <v>462449.36</v>
      </c>
      <c r="K720" s="101">
        <f>สกลนคร!AF52</f>
        <v>490609.02999999997</v>
      </c>
      <c r="L720" s="102">
        <f>สกลนคร!AG52</f>
        <v>437681</v>
      </c>
      <c r="M720" s="102">
        <f>สกลนคร!AH52</f>
        <v>201715.69</v>
      </c>
      <c r="N720" s="98"/>
      <c r="O720" s="98"/>
      <c r="P720" s="98"/>
      <c r="Q720" s="90">
        <f t="shared" si="27"/>
        <v>235965.31</v>
      </c>
      <c r="R720" s="91">
        <f t="shared" si="28"/>
        <v>107.16968658178257</v>
      </c>
    </row>
    <row r="721" spans="1:18" x14ac:dyDescent="0.7">
      <c r="A721" s="97">
        <v>3</v>
      </c>
      <c r="B721" s="98" t="s">
        <v>59</v>
      </c>
      <c r="C721" s="98" t="s">
        <v>469</v>
      </c>
      <c r="D721" s="98" t="s">
        <v>87</v>
      </c>
      <c r="E721" s="98" t="s">
        <v>470</v>
      </c>
      <c r="F721" s="98" t="s">
        <v>178</v>
      </c>
      <c r="G721" s="98" t="s">
        <v>1126</v>
      </c>
      <c r="H721" s="99">
        <v>4275</v>
      </c>
      <c r="I721" s="97">
        <v>3</v>
      </c>
      <c r="J721" s="100">
        <f>สกลนคร!F53</f>
        <v>749818.1</v>
      </c>
      <c r="K721" s="101">
        <f>สกลนคร!AF53</f>
        <v>789673.79</v>
      </c>
      <c r="L721" s="102">
        <f>สกลนคร!AG53</f>
        <v>485332.5</v>
      </c>
      <c r="M721" s="102">
        <f>สกลนคร!AH53</f>
        <v>159329.68</v>
      </c>
      <c r="N721" s="98"/>
      <c r="O721" s="98"/>
      <c r="P721" s="98"/>
      <c r="Q721" s="90">
        <f t="shared" si="27"/>
        <v>326002.82</v>
      </c>
      <c r="R721" s="91">
        <f t="shared" si="28"/>
        <v>113.5280701754386</v>
      </c>
    </row>
    <row r="722" spans="1:18" x14ac:dyDescent="0.7">
      <c r="A722" s="97">
        <v>4</v>
      </c>
      <c r="B722" s="98" t="s">
        <v>59</v>
      </c>
      <c r="C722" s="98" t="s">
        <v>469</v>
      </c>
      <c r="D722" s="98" t="s">
        <v>87</v>
      </c>
      <c r="E722" s="98" t="s">
        <v>470</v>
      </c>
      <c r="F722" s="98" t="s">
        <v>178</v>
      </c>
      <c r="G722" s="98" t="s">
        <v>1127</v>
      </c>
      <c r="H722" s="99">
        <v>4414</v>
      </c>
      <c r="I722" s="97">
        <v>3</v>
      </c>
      <c r="J722" s="100">
        <f>สกลนคร!F54</f>
        <v>1418014.48</v>
      </c>
      <c r="K722" s="101">
        <f>สกลนคร!AF54</f>
        <v>1429909.01</v>
      </c>
      <c r="L722" s="102">
        <f>สกลนคร!AG54</f>
        <v>444493.75</v>
      </c>
      <c r="M722" s="102">
        <f>สกลนคร!AH54</f>
        <v>191136.4</v>
      </c>
      <c r="N722" s="98"/>
      <c r="O722" s="98"/>
      <c r="P722" s="98"/>
      <c r="Q722" s="90">
        <f t="shared" si="27"/>
        <v>253357.35</v>
      </c>
      <c r="R722" s="91">
        <f t="shared" si="28"/>
        <v>100.7008948799275</v>
      </c>
    </row>
    <row r="723" spans="1:18" x14ac:dyDescent="0.7">
      <c r="A723" s="97">
        <v>5</v>
      </c>
      <c r="B723" s="98" t="s">
        <v>59</v>
      </c>
      <c r="C723" s="98" t="s">
        <v>469</v>
      </c>
      <c r="D723" s="98" t="s">
        <v>87</v>
      </c>
      <c r="E723" s="98" t="s">
        <v>470</v>
      </c>
      <c r="F723" s="98" t="s">
        <v>178</v>
      </c>
      <c r="G723" s="98" t="s">
        <v>1128</v>
      </c>
      <c r="H723" s="99">
        <v>3418</v>
      </c>
      <c r="I723" s="97">
        <v>3</v>
      </c>
      <c r="J723" s="100">
        <f>สกลนคร!F55</f>
        <v>486412.12</v>
      </c>
      <c r="K723" s="101">
        <f>สกลนคร!AF55</f>
        <v>521082.98</v>
      </c>
      <c r="L723" s="102">
        <f>สกลนคร!AG55</f>
        <v>398227</v>
      </c>
      <c r="M723" s="102">
        <f>สกลนคร!AH55</f>
        <v>126597.24</v>
      </c>
      <c r="N723" s="98"/>
      <c r="O723" s="98"/>
      <c r="P723" s="98"/>
      <c r="Q723" s="90">
        <f t="shared" si="27"/>
        <v>271629.76</v>
      </c>
      <c r="R723" s="91">
        <f t="shared" si="28"/>
        <v>116.50877706260971</v>
      </c>
    </row>
    <row r="724" spans="1:18" x14ac:dyDescent="0.7">
      <c r="A724" s="97">
        <v>6</v>
      </c>
      <c r="B724" s="98" t="s">
        <v>59</v>
      </c>
      <c r="C724" s="98" t="s">
        <v>469</v>
      </c>
      <c r="D724" s="98" t="s">
        <v>87</v>
      </c>
      <c r="E724" s="98" t="s">
        <v>470</v>
      </c>
      <c r="F724" s="98" t="s">
        <v>178</v>
      </c>
      <c r="G724" s="98" t="s">
        <v>1129</v>
      </c>
      <c r="H724" s="99">
        <v>3625</v>
      </c>
      <c r="I724" s="97">
        <v>3</v>
      </c>
      <c r="J724" s="100">
        <f>สกลนคร!F56</f>
        <v>1019200.45</v>
      </c>
      <c r="K724" s="101">
        <f>สกลนคร!AF56</f>
        <v>1038560.45</v>
      </c>
      <c r="L724" s="102">
        <f>สกลนคร!AG56</f>
        <v>273898.75</v>
      </c>
      <c r="M724" s="102">
        <f>สกลนคร!AH56</f>
        <v>101485.75</v>
      </c>
      <c r="N724" s="98"/>
      <c r="O724" s="98"/>
      <c r="P724" s="98"/>
      <c r="Q724" s="90">
        <f t="shared" si="27"/>
        <v>172413</v>
      </c>
      <c r="R724" s="91">
        <f t="shared" si="28"/>
        <v>75.558275862068967</v>
      </c>
    </row>
    <row r="725" spans="1:18" s="109" customFormat="1" x14ac:dyDescent="0.7">
      <c r="A725" s="103">
        <v>3</v>
      </c>
      <c r="B725" s="104" t="s">
        <v>59</v>
      </c>
      <c r="C725" s="104"/>
      <c r="D725" s="104"/>
      <c r="E725" s="104" t="s">
        <v>75</v>
      </c>
      <c r="F725" s="104"/>
      <c r="G725" s="104" t="s">
        <v>471</v>
      </c>
      <c r="H725" s="110">
        <f>SUM(H720:H724)</f>
        <v>19816</v>
      </c>
      <c r="I725" s="103"/>
      <c r="J725" s="106">
        <f>SUM(J719:J724)</f>
        <v>4135894.51</v>
      </c>
      <c r="K725" s="106">
        <f>SUM(K719:K724)</f>
        <v>4269835.26</v>
      </c>
      <c r="L725" s="106">
        <f>SUM(L719:L724)</f>
        <v>2039633</v>
      </c>
      <c r="M725" s="106">
        <f>SUM(M719:M724)</f>
        <v>780264.76</v>
      </c>
      <c r="N725" s="104">
        <v>5</v>
      </c>
      <c r="O725" s="104">
        <v>5</v>
      </c>
      <c r="P725" s="104">
        <f>N725-O725</f>
        <v>0</v>
      </c>
      <c r="Q725" s="107">
        <f t="shared" si="27"/>
        <v>1259368.24</v>
      </c>
      <c r="R725" s="108">
        <f>L725/H725</f>
        <v>102.92859305611627</v>
      </c>
    </row>
    <row r="726" spans="1:18" x14ac:dyDescent="0.7">
      <c r="A726" s="97">
        <v>1</v>
      </c>
      <c r="B726" s="98" t="s">
        <v>59</v>
      </c>
      <c r="C726" s="98" t="s">
        <v>472</v>
      </c>
      <c r="D726" s="98" t="s">
        <v>473</v>
      </c>
      <c r="E726" s="98" t="s">
        <v>474</v>
      </c>
      <c r="F726" s="98" t="s">
        <v>208</v>
      </c>
      <c r="G726" s="98" t="s">
        <v>475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x14ac:dyDescent="0.7">
      <c r="A727" s="97">
        <v>2</v>
      </c>
      <c r="B727" s="98" t="s">
        <v>59</v>
      </c>
      <c r="C727" s="98" t="s">
        <v>472</v>
      </c>
      <c r="D727" s="98" t="s">
        <v>473</v>
      </c>
      <c r="E727" s="98" t="s">
        <v>474</v>
      </c>
      <c r="F727" s="98" t="s">
        <v>178</v>
      </c>
      <c r="G727" s="98" t="s">
        <v>1130</v>
      </c>
      <c r="H727" s="99">
        <v>5334</v>
      </c>
      <c r="I727" s="97">
        <v>4</v>
      </c>
      <c r="J727" s="102">
        <f>สกลนคร!F57</f>
        <v>411714.55</v>
      </c>
      <c r="K727" s="101">
        <f>สกลนคร!AF57</f>
        <v>445062.60000000003</v>
      </c>
      <c r="L727" s="102">
        <f>สกลนคร!AG57</f>
        <v>388641.14</v>
      </c>
      <c r="M727" s="102">
        <f>สกลนคร!AH57</f>
        <v>341315.48</v>
      </c>
      <c r="N727" s="98"/>
      <c r="O727" s="98"/>
      <c r="P727" s="98"/>
      <c r="Q727" s="90">
        <f t="shared" si="27"/>
        <v>47325.660000000033</v>
      </c>
      <c r="R727" s="91">
        <f t="shared" si="28"/>
        <v>72.861106111736035</v>
      </c>
    </row>
    <row r="728" spans="1:18" x14ac:dyDescent="0.7">
      <c r="A728" s="97">
        <v>3</v>
      </c>
      <c r="B728" s="98" t="s">
        <v>59</v>
      </c>
      <c r="C728" s="98" t="s">
        <v>472</v>
      </c>
      <c r="D728" s="98" t="s">
        <v>473</v>
      </c>
      <c r="E728" s="98" t="s">
        <v>474</v>
      </c>
      <c r="F728" s="98" t="s">
        <v>178</v>
      </c>
      <c r="G728" s="98" t="s">
        <v>1131</v>
      </c>
      <c r="H728" s="99">
        <v>5309</v>
      </c>
      <c r="I728" s="97">
        <v>4</v>
      </c>
      <c r="J728" s="102">
        <f>สกลนคร!F58</f>
        <v>378498.98</v>
      </c>
      <c r="K728" s="101">
        <f>สกลนคร!AF58</f>
        <v>400746.87</v>
      </c>
      <c r="L728" s="102">
        <f>สกลนคร!AG58</f>
        <v>347857.70999999996</v>
      </c>
      <c r="M728" s="102">
        <f>สกลนคร!AH58</f>
        <v>330778.07</v>
      </c>
      <c r="N728" s="98"/>
      <c r="O728" s="98"/>
      <c r="P728" s="98"/>
      <c r="Q728" s="90">
        <f t="shared" si="27"/>
        <v>17079.639999999956</v>
      </c>
      <c r="R728" s="91">
        <f t="shared" si="28"/>
        <v>65.522265963458267</v>
      </c>
    </row>
    <row r="729" spans="1:18" x14ac:dyDescent="0.7">
      <c r="A729" s="97">
        <v>4</v>
      </c>
      <c r="B729" s="98" t="s">
        <v>59</v>
      </c>
      <c r="C729" s="98" t="s">
        <v>472</v>
      </c>
      <c r="D729" s="98" t="s">
        <v>473</v>
      </c>
      <c r="E729" s="98" t="s">
        <v>474</v>
      </c>
      <c r="F729" s="98" t="s">
        <v>178</v>
      </c>
      <c r="G729" s="98" t="s">
        <v>1132</v>
      </c>
      <c r="H729" s="99">
        <v>4812</v>
      </c>
      <c r="I729" s="97">
        <v>4</v>
      </c>
      <c r="J729" s="102">
        <f>สกลนคร!F59</f>
        <v>593398.27</v>
      </c>
      <c r="K729" s="101">
        <f>สกลนคร!AF59</f>
        <v>671505.63</v>
      </c>
      <c r="L729" s="102">
        <f>สกลนคร!AG59</f>
        <v>300912.88</v>
      </c>
      <c r="M729" s="102">
        <f>สกลนคร!AH59</f>
        <v>251630.93000000002</v>
      </c>
      <c r="N729" s="98"/>
      <c r="O729" s="98"/>
      <c r="P729" s="98"/>
      <c r="Q729" s="90">
        <f t="shared" si="27"/>
        <v>49281.949999999983</v>
      </c>
      <c r="R729" s="91">
        <f t="shared" si="28"/>
        <v>62.533848711554448</v>
      </c>
    </row>
    <row r="730" spans="1:18" x14ac:dyDescent="0.7">
      <c r="A730" s="97">
        <v>5</v>
      </c>
      <c r="B730" s="98" t="s">
        <v>59</v>
      </c>
      <c r="C730" s="98" t="s">
        <v>472</v>
      </c>
      <c r="D730" s="98" t="s">
        <v>473</v>
      </c>
      <c r="E730" s="98" t="s">
        <v>474</v>
      </c>
      <c r="F730" s="98" t="s">
        <v>178</v>
      </c>
      <c r="G730" s="98" t="s">
        <v>1133</v>
      </c>
      <c r="H730" s="99">
        <v>3019</v>
      </c>
      <c r="I730" s="97">
        <v>3</v>
      </c>
      <c r="J730" s="102">
        <f>สกลนคร!F60</f>
        <v>181326.45</v>
      </c>
      <c r="K730" s="101">
        <f>สกลนคร!AF60</f>
        <v>316256.23</v>
      </c>
      <c r="L730" s="102">
        <f>สกลนคร!AG60</f>
        <v>285993.88</v>
      </c>
      <c r="M730" s="102">
        <f>สกลนคร!AH60</f>
        <v>222298.48</v>
      </c>
      <c r="N730" s="98"/>
      <c r="O730" s="98"/>
      <c r="P730" s="98"/>
      <c r="Q730" s="90">
        <f t="shared" si="27"/>
        <v>63695.399999999994</v>
      </c>
      <c r="R730" s="91">
        <f t="shared" si="28"/>
        <v>94.73132825438887</v>
      </c>
    </row>
    <row r="731" spans="1:18" x14ac:dyDescent="0.7">
      <c r="A731" s="97">
        <v>6</v>
      </c>
      <c r="B731" s="98" t="s">
        <v>59</v>
      </c>
      <c r="C731" s="98" t="s">
        <v>472</v>
      </c>
      <c r="D731" s="98" t="s">
        <v>473</v>
      </c>
      <c r="E731" s="98" t="s">
        <v>474</v>
      </c>
      <c r="F731" s="98" t="s">
        <v>178</v>
      </c>
      <c r="G731" s="98" t="s">
        <v>1134</v>
      </c>
      <c r="H731" s="99">
        <v>2474</v>
      </c>
      <c r="I731" s="97">
        <v>2</v>
      </c>
      <c r="J731" s="102">
        <f>สกลนคร!F61</f>
        <v>137724.35999999999</v>
      </c>
      <c r="K731" s="101">
        <f>สกลนคร!AF61</f>
        <v>203403.11999999997</v>
      </c>
      <c r="L731" s="102">
        <f>สกลนคร!AG61</f>
        <v>215461.02</v>
      </c>
      <c r="M731" s="102">
        <f>สกลนคร!AH61</f>
        <v>184809.9</v>
      </c>
      <c r="N731" s="98"/>
      <c r="O731" s="98"/>
      <c r="P731" s="98"/>
      <c r="Q731" s="90">
        <f t="shared" si="27"/>
        <v>30651.119999999995</v>
      </c>
      <c r="R731" s="91">
        <f t="shared" si="28"/>
        <v>87.090145513338712</v>
      </c>
    </row>
    <row r="732" spans="1:18" x14ac:dyDescent="0.7">
      <c r="A732" s="97">
        <v>7</v>
      </c>
      <c r="B732" s="98" t="s">
        <v>59</v>
      </c>
      <c r="C732" s="98" t="s">
        <v>472</v>
      </c>
      <c r="D732" s="98" t="s">
        <v>473</v>
      </c>
      <c r="E732" s="98" t="s">
        <v>474</v>
      </c>
      <c r="F732" s="98" t="s">
        <v>178</v>
      </c>
      <c r="G732" s="98" t="s">
        <v>1135</v>
      </c>
      <c r="H732" s="99">
        <v>1964</v>
      </c>
      <c r="I732" s="97">
        <v>2</v>
      </c>
      <c r="J732" s="102">
        <f>สกลนคร!F62</f>
        <v>190666.96</v>
      </c>
      <c r="K732" s="101">
        <f>สกลนคร!AF62</f>
        <v>213942.77</v>
      </c>
      <c r="L732" s="102">
        <f>สกลนคร!AG62</f>
        <v>231069</v>
      </c>
      <c r="M732" s="102">
        <f>สกลนคร!AH62</f>
        <v>199485.57</v>
      </c>
      <c r="N732" s="98"/>
      <c r="O732" s="98"/>
      <c r="P732" s="98"/>
      <c r="Q732" s="90">
        <f t="shared" si="27"/>
        <v>31583.429999999993</v>
      </c>
      <c r="R732" s="91">
        <f t="shared" si="28"/>
        <v>117.65224032586558</v>
      </c>
    </row>
    <row r="733" spans="1:18" x14ac:dyDescent="0.7">
      <c r="A733" s="97">
        <v>8</v>
      </c>
      <c r="B733" s="98" t="s">
        <v>59</v>
      </c>
      <c r="C733" s="98" t="s">
        <v>472</v>
      </c>
      <c r="D733" s="98" t="s">
        <v>473</v>
      </c>
      <c r="E733" s="98" t="s">
        <v>474</v>
      </c>
      <c r="F733" s="98" t="s">
        <v>178</v>
      </c>
      <c r="G733" s="98" t="s">
        <v>1136</v>
      </c>
      <c r="H733" s="99">
        <v>1314</v>
      </c>
      <c r="I733" s="97">
        <v>1</v>
      </c>
      <c r="J733" s="102">
        <f>สกลนคร!F63</f>
        <v>733288.09</v>
      </c>
      <c r="K733" s="101">
        <f>สกลนคร!AF63</f>
        <v>803394</v>
      </c>
      <c r="L733" s="102">
        <f>สกลนคร!AG63</f>
        <v>244385.23</v>
      </c>
      <c r="M733" s="102">
        <f>สกลนคร!AH63</f>
        <v>211951.67</v>
      </c>
      <c r="N733" s="98"/>
      <c r="O733" s="98"/>
      <c r="P733" s="98"/>
      <c r="Q733" s="90">
        <f t="shared" si="27"/>
        <v>32433.559999999998</v>
      </c>
      <c r="R733" s="91">
        <f t="shared" si="28"/>
        <v>185.98571537290715</v>
      </c>
    </row>
    <row r="734" spans="1:18" x14ac:dyDescent="0.7">
      <c r="A734" s="97">
        <v>9</v>
      </c>
      <c r="B734" s="98" t="s">
        <v>59</v>
      </c>
      <c r="C734" s="98" t="s">
        <v>472</v>
      </c>
      <c r="D734" s="98" t="s">
        <v>473</v>
      </c>
      <c r="E734" s="98" t="s">
        <v>474</v>
      </c>
      <c r="F734" s="98" t="s">
        <v>178</v>
      </c>
      <c r="G734" s="98" t="s">
        <v>1137</v>
      </c>
      <c r="H734" s="99">
        <v>2614</v>
      </c>
      <c r="I734" s="97">
        <v>2</v>
      </c>
      <c r="J734" s="102">
        <f>สกลนคร!F64</f>
        <v>289483.15000000002</v>
      </c>
      <c r="K734" s="101">
        <f>สกลนคร!AF64</f>
        <v>341337.57</v>
      </c>
      <c r="L734" s="102">
        <f>สกลนคร!AG64</f>
        <v>308364.55</v>
      </c>
      <c r="M734" s="102">
        <f>สกลนคร!AH64</f>
        <v>286404.55</v>
      </c>
      <c r="N734" s="98"/>
      <c r="O734" s="98"/>
      <c r="P734" s="98"/>
      <c r="Q734" s="90">
        <f t="shared" si="27"/>
        <v>21960</v>
      </c>
      <c r="R734" s="91">
        <f t="shared" si="28"/>
        <v>117.96654552410099</v>
      </c>
    </row>
    <row r="735" spans="1:18" x14ac:dyDescent="0.7">
      <c r="A735" s="97">
        <v>10</v>
      </c>
      <c r="B735" s="98" t="s">
        <v>59</v>
      </c>
      <c r="C735" s="98" t="s">
        <v>472</v>
      </c>
      <c r="D735" s="98" t="s">
        <v>473</v>
      </c>
      <c r="E735" s="98" t="s">
        <v>474</v>
      </c>
      <c r="F735" s="98" t="s">
        <v>178</v>
      </c>
      <c r="G735" s="98" t="s">
        <v>1138</v>
      </c>
      <c r="H735" s="99">
        <v>3039</v>
      </c>
      <c r="I735" s="97">
        <v>3</v>
      </c>
      <c r="J735" s="102">
        <f>สกลนคร!F65</f>
        <v>175379.48</v>
      </c>
      <c r="K735" s="101">
        <f>สกลนคร!AF65</f>
        <v>203511.58000000002</v>
      </c>
      <c r="L735" s="102">
        <f>สกลนคร!AG65</f>
        <v>242334.99</v>
      </c>
      <c r="M735" s="102">
        <f>สกลนคร!AH65</f>
        <v>207405.88</v>
      </c>
      <c r="N735" s="98"/>
      <c r="O735" s="98"/>
      <c r="P735" s="98"/>
      <c r="Q735" s="90">
        <f t="shared" si="27"/>
        <v>34929.109999999986</v>
      </c>
      <c r="R735" s="91">
        <f t="shared" si="28"/>
        <v>79.741688055281344</v>
      </c>
    </row>
    <row r="736" spans="1:18" x14ac:dyDescent="0.7">
      <c r="A736" s="97">
        <v>11</v>
      </c>
      <c r="B736" s="98" t="s">
        <v>59</v>
      </c>
      <c r="C736" s="98" t="s">
        <v>472</v>
      </c>
      <c r="D736" s="98" t="s">
        <v>473</v>
      </c>
      <c r="E736" s="98" t="s">
        <v>474</v>
      </c>
      <c r="F736" s="98" t="s">
        <v>178</v>
      </c>
      <c r="G736" s="98" t="s">
        <v>1139</v>
      </c>
      <c r="H736" s="99">
        <v>5019</v>
      </c>
      <c r="I736" s="97">
        <v>4</v>
      </c>
      <c r="J736" s="102">
        <f>สกลนคร!F66</f>
        <v>351864.9</v>
      </c>
      <c r="K736" s="101">
        <f>สกลนคร!AF66</f>
        <v>463176.60000000003</v>
      </c>
      <c r="L736" s="102">
        <f>สกลนคร!AG66</f>
        <v>271340.69</v>
      </c>
      <c r="M736" s="102">
        <f>สกลนคร!AH66</f>
        <v>234875.37999999998</v>
      </c>
      <c r="N736" s="98"/>
      <c r="O736" s="98"/>
      <c r="P736" s="98"/>
      <c r="Q736" s="90">
        <f t="shared" si="27"/>
        <v>36465.310000000027</v>
      </c>
      <c r="R736" s="91">
        <f t="shared" si="28"/>
        <v>54.062699740984257</v>
      </c>
    </row>
    <row r="737" spans="1:18" x14ac:dyDescent="0.7">
      <c r="A737" s="97">
        <v>12</v>
      </c>
      <c r="B737" s="98" t="s">
        <v>59</v>
      </c>
      <c r="C737" s="98" t="s">
        <v>472</v>
      </c>
      <c r="D737" s="98" t="s">
        <v>473</v>
      </c>
      <c r="E737" s="98" t="s">
        <v>474</v>
      </c>
      <c r="F737" s="98" t="s">
        <v>178</v>
      </c>
      <c r="G737" s="98" t="s">
        <v>1140</v>
      </c>
      <c r="H737" s="99">
        <v>4462</v>
      </c>
      <c r="I737" s="97">
        <v>3</v>
      </c>
      <c r="J737" s="102">
        <f>สกลนคร!F67</f>
        <v>296696.77</v>
      </c>
      <c r="K737" s="101">
        <f>สกลนคร!AF67</f>
        <v>343359.25</v>
      </c>
      <c r="L737" s="102">
        <f>สกลนคร!AG67</f>
        <v>245193.83</v>
      </c>
      <c r="M737" s="102">
        <f>สกลนคร!AH67</f>
        <v>209263.89</v>
      </c>
      <c r="N737" s="98"/>
      <c r="O737" s="98"/>
      <c r="P737" s="98"/>
      <c r="Q737" s="90">
        <f t="shared" si="27"/>
        <v>35929.939999999973</v>
      </c>
      <c r="R737" s="91">
        <f t="shared" si="28"/>
        <v>54.951553115194976</v>
      </c>
    </row>
    <row r="738" spans="1:18" x14ac:dyDescent="0.7">
      <c r="A738" s="97">
        <v>13</v>
      </c>
      <c r="B738" s="98" t="s">
        <v>59</v>
      </c>
      <c r="C738" s="98" t="s">
        <v>472</v>
      </c>
      <c r="D738" s="98" t="s">
        <v>473</v>
      </c>
      <c r="E738" s="98" t="s">
        <v>474</v>
      </c>
      <c r="F738" s="98" t="s">
        <v>178</v>
      </c>
      <c r="G738" s="98" t="s">
        <v>1141</v>
      </c>
      <c r="H738" s="99">
        <v>3744</v>
      </c>
      <c r="I738" s="97">
        <v>3</v>
      </c>
      <c r="J738" s="102">
        <f>สกลนคร!F68</f>
        <v>135696.92000000001</v>
      </c>
      <c r="K738" s="101">
        <f>สกลนคร!AF68</f>
        <v>205772.71000000002</v>
      </c>
      <c r="L738" s="102">
        <f>สกลนคร!AG68</f>
        <v>246774.41</v>
      </c>
      <c r="M738" s="102">
        <f>สกลนคร!AH68</f>
        <v>212230.95</v>
      </c>
      <c r="N738" s="98"/>
      <c r="O738" s="98"/>
      <c r="P738" s="98"/>
      <c r="Q738" s="90">
        <f t="shared" si="27"/>
        <v>34543.459999999992</v>
      </c>
      <c r="R738" s="91">
        <f t="shared" si="28"/>
        <v>65.911968482905991</v>
      </c>
    </row>
    <row r="739" spans="1:18" x14ac:dyDescent="0.7">
      <c r="A739" s="97">
        <v>14</v>
      </c>
      <c r="B739" s="98" t="s">
        <v>59</v>
      </c>
      <c r="C739" s="98" t="s">
        <v>472</v>
      </c>
      <c r="D739" s="98" t="s">
        <v>473</v>
      </c>
      <c r="E739" s="98" t="s">
        <v>474</v>
      </c>
      <c r="F739" s="98" t="s">
        <v>178</v>
      </c>
      <c r="G739" s="98" t="s">
        <v>1142</v>
      </c>
      <c r="H739" s="99">
        <v>3274</v>
      </c>
      <c r="I739" s="97">
        <v>3</v>
      </c>
      <c r="J739" s="102">
        <f>สกลนคร!F69</f>
        <v>225512.15</v>
      </c>
      <c r="K739" s="101">
        <f>สกลนคร!AF69</f>
        <v>278750.73</v>
      </c>
      <c r="L739" s="102">
        <f>สกลนคร!AG69</f>
        <v>407476.87</v>
      </c>
      <c r="M739" s="102">
        <f>สกลนคร!AH69</f>
        <v>370089.02</v>
      </c>
      <c r="N739" s="98"/>
      <c r="O739" s="98"/>
      <c r="P739" s="98"/>
      <c r="Q739" s="90">
        <f t="shared" si="27"/>
        <v>37387.849999999977</v>
      </c>
      <c r="R739" s="91">
        <f t="shared" si="28"/>
        <v>124.45842089187538</v>
      </c>
    </row>
    <row r="740" spans="1:18" s="117" customFormat="1" x14ac:dyDescent="0.7">
      <c r="A740" s="111">
        <v>15</v>
      </c>
      <c r="B740" s="112" t="s">
        <v>59</v>
      </c>
      <c r="C740" s="112" t="s">
        <v>477</v>
      </c>
      <c r="D740" s="112" t="s">
        <v>473</v>
      </c>
      <c r="E740" s="112" t="s">
        <v>474</v>
      </c>
      <c r="F740" s="112" t="s">
        <v>178</v>
      </c>
      <c r="G740" s="112" t="s">
        <v>1143</v>
      </c>
      <c r="H740" s="113">
        <v>2726</v>
      </c>
      <c r="I740" s="111">
        <v>2</v>
      </c>
      <c r="J740" s="102">
        <f>สกลนคร!F70</f>
        <v>372709.86</v>
      </c>
      <c r="K740" s="101">
        <f>สกลนคร!AF70</f>
        <v>466425.79</v>
      </c>
      <c r="L740" s="102">
        <f>สกลนคร!AG70</f>
        <v>210142.15</v>
      </c>
      <c r="M740" s="102">
        <f>สกลนคร!AH70</f>
        <v>185928.90999999997</v>
      </c>
      <c r="N740" s="112"/>
      <c r="O740" s="112"/>
      <c r="P740" s="112"/>
      <c r="Q740" s="115">
        <f t="shared" si="27"/>
        <v>24213.24000000002</v>
      </c>
      <c r="R740" s="116">
        <f t="shared" si="28"/>
        <v>77.088096111518709</v>
      </c>
    </row>
    <row r="741" spans="1:18" s="109" customFormat="1" x14ac:dyDescent="0.7">
      <c r="A741" s="103">
        <v>4</v>
      </c>
      <c r="B741" s="104" t="s">
        <v>59</v>
      </c>
      <c r="C741" s="104"/>
      <c r="D741" s="104"/>
      <c r="E741" s="104" t="s">
        <v>75</v>
      </c>
      <c r="F741" s="104"/>
      <c r="G741" s="104" t="s">
        <v>476</v>
      </c>
      <c r="H741" s="110">
        <f>SUM(H726:H739)</f>
        <v>46378</v>
      </c>
      <c r="I741" s="103"/>
      <c r="J741" s="106">
        <f>SUM(J726:J739)</f>
        <v>4101251.0299999993</v>
      </c>
      <c r="K741" s="106">
        <f>SUM(K726:K739)</f>
        <v>4890219.66</v>
      </c>
      <c r="L741" s="106">
        <f>SUM(L726:L739)</f>
        <v>3735806.1999999997</v>
      </c>
      <c r="M741" s="106">
        <f>SUM(M726:M739)</f>
        <v>3262539.7700000005</v>
      </c>
      <c r="N741" s="104">
        <v>14</v>
      </c>
      <c r="O741" s="104">
        <v>14</v>
      </c>
      <c r="P741" s="104">
        <f>N741-O741</f>
        <v>0</v>
      </c>
      <c r="Q741" s="107">
        <f t="shared" si="27"/>
        <v>473266.42999999924</v>
      </c>
      <c r="R741" s="108">
        <f>L741/H741</f>
        <v>80.551257061537797</v>
      </c>
    </row>
    <row r="742" spans="1:18" x14ac:dyDescent="0.7">
      <c r="A742" s="97">
        <v>1</v>
      </c>
      <c r="B742" s="98" t="s">
        <v>59</v>
      </c>
      <c r="C742" s="98" t="s">
        <v>477</v>
      </c>
      <c r="D742" s="98" t="s">
        <v>101</v>
      </c>
      <c r="E742" s="98" t="s">
        <v>478</v>
      </c>
      <c r="F742" s="98" t="s">
        <v>208</v>
      </c>
      <c r="G742" s="98" t="s">
        <v>479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x14ac:dyDescent="0.7">
      <c r="A743" s="111">
        <v>2</v>
      </c>
      <c r="B743" s="112" t="s">
        <v>59</v>
      </c>
      <c r="C743" s="112" t="s">
        <v>477</v>
      </c>
      <c r="D743" s="112" t="s">
        <v>101</v>
      </c>
      <c r="E743" s="112" t="s">
        <v>478</v>
      </c>
      <c r="F743" s="112" t="s">
        <v>178</v>
      </c>
      <c r="G743" s="112" t="s">
        <v>1144</v>
      </c>
      <c r="H743" s="113">
        <v>6085</v>
      </c>
      <c r="I743" s="111">
        <v>5</v>
      </c>
      <c r="J743" s="102">
        <f>สกลนคร!F71</f>
        <v>441937.11</v>
      </c>
      <c r="K743" s="114">
        <f>สกลนคร!AF71</f>
        <v>838952.15999999992</v>
      </c>
      <c r="L743" s="102">
        <f>สกลนคร!AG71</f>
        <v>373841.78</v>
      </c>
      <c r="M743" s="102">
        <f>สกลนคร!AH71</f>
        <v>430236.25</v>
      </c>
      <c r="N743" s="112"/>
      <c r="O743" s="112"/>
      <c r="P743" s="112"/>
      <c r="Q743" s="90">
        <f t="shared" si="27"/>
        <v>-56394.469999999972</v>
      </c>
      <c r="R743" s="91">
        <f t="shared" si="28"/>
        <v>61.436611339359082</v>
      </c>
    </row>
    <row r="744" spans="1:18" s="117" customFormat="1" x14ac:dyDescent="0.7">
      <c r="A744" s="111">
        <v>3</v>
      </c>
      <c r="B744" s="112" t="s">
        <v>59</v>
      </c>
      <c r="C744" s="112" t="s">
        <v>477</v>
      </c>
      <c r="D744" s="112" t="s">
        <v>101</v>
      </c>
      <c r="E744" s="112" t="s">
        <v>478</v>
      </c>
      <c r="F744" s="112" t="s">
        <v>178</v>
      </c>
      <c r="G744" s="112" t="s">
        <v>1145</v>
      </c>
      <c r="H744" s="113">
        <v>4230</v>
      </c>
      <c r="I744" s="111">
        <v>3</v>
      </c>
      <c r="J744" s="102">
        <f>สกลนคร!F72</f>
        <v>622647.39</v>
      </c>
      <c r="K744" s="114">
        <f>สกลนคร!AF72</f>
        <v>1059399.33</v>
      </c>
      <c r="L744" s="102">
        <f>สกลนคร!AG72</f>
        <v>244314.1</v>
      </c>
      <c r="M744" s="102">
        <f>สกลนคร!AH72</f>
        <v>292483.49000000005</v>
      </c>
      <c r="N744" s="112"/>
      <c r="O744" s="112"/>
      <c r="P744" s="112"/>
      <c r="Q744" s="90">
        <f t="shared" si="27"/>
        <v>-48169.390000000043</v>
      </c>
      <c r="R744" s="91">
        <f t="shared" si="28"/>
        <v>57.75747044917258</v>
      </c>
    </row>
    <row r="745" spans="1:18" s="117" customFormat="1" x14ac:dyDescent="0.7">
      <c r="A745" s="111">
        <v>4</v>
      </c>
      <c r="B745" s="112" t="s">
        <v>59</v>
      </c>
      <c r="C745" s="112" t="s">
        <v>477</v>
      </c>
      <c r="D745" s="112" t="s">
        <v>101</v>
      </c>
      <c r="E745" s="112" t="s">
        <v>478</v>
      </c>
      <c r="F745" s="112" t="s">
        <v>178</v>
      </c>
      <c r="G745" s="112" t="s">
        <v>1146</v>
      </c>
      <c r="H745" s="113">
        <v>4909</v>
      </c>
      <c r="I745" s="111">
        <v>4</v>
      </c>
      <c r="J745" s="102">
        <f>สกลนคร!F73</f>
        <v>629019.59</v>
      </c>
      <c r="K745" s="114">
        <f>สกลนคร!AF73</f>
        <v>706041.28</v>
      </c>
      <c r="L745" s="102">
        <f>สกลนคร!AG73</f>
        <v>280159.93</v>
      </c>
      <c r="M745" s="102">
        <f>สกลนคร!AH73</f>
        <v>348025.84</v>
      </c>
      <c r="N745" s="112"/>
      <c r="O745" s="112"/>
      <c r="P745" s="112"/>
      <c r="Q745" s="90">
        <f t="shared" si="27"/>
        <v>-67865.910000000033</v>
      </c>
      <c r="R745" s="91">
        <f t="shared" si="28"/>
        <v>57.070672234671008</v>
      </c>
    </row>
    <row r="746" spans="1:18" s="117" customFormat="1" x14ac:dyDescent="0.7">
      <c r="A746" s="111">
        <v>5</v>
      </c>
      <c r="B746" s="112" t="s">
        <v>59</v>
      </c>
      <c r="C746" s="112" t="s">
        <v>477</v>
      </c>
      <c r="D746" s="112" t="s">
        <v>101</v>
      </c>
      <c r="E746" s="112" t="s">
        <v>478</v>
      </c>
      <c r="F746" s="112" t="s">
        <v>178</v>
      </c>
      <c r="G746" s="112" t="s">
        <v>1147</v>
      </c>
      <c r="H746" s="113">
        <v>3876</v>
      </c>
      <c r="I746" s="111">
        <v>3</v>
      </c>
      <c r="J746" s="102">
        <f>สกลนคร!F74</f>
        <v>462016.03</v>
      </c>
      <c r="K746" s="114">
        <f>สกลนคร!AF74</f>
        <v>604058.27</v>
      </c>
      <c r="L746" s="102">
        <f>สกลนคร!AG74</f>
        <v>335446.21000000002</v>
      </c>
      <c r="M746" s="102">
        <f>สกลนคร!AH74</f>
        <v>325608.47000000003</v>
      </c>
      <c r="N746" s="112"/>
      <c r="O746" s="112"/>
      <c r="P746" s="112"/>
      <c r="Q746" s="90">
        <f t="shared" si="27"/>
        <v>9837.7399999999907</v>
      </c>
      <c r="R746" s="91">
        <f t="shared" si="28"/>
        <v>86.544429824561405</v>
      </c>
    </row>
    <row r="747" spans="1:18" s="117" customFormat="1" x14ac:dyDescent="0.7">
      <c r="A747" s="111">
        <v>6</v>
      </c>
      <c r="B747" s="112" t="s">
        <v>59</v>
      </c>
      <c r="C747" s="112" t="s">
        <v>477</v>
      </c>
      <c r="D747" s="112" t="s">
        <v>101</v>
      </c>
      <c r="E747" s="112" t="s">
        <v>478</v>
      </c>
      <c r="F747" s="112" t="s">
        <v>178</v>
      </c>
      <c r="G747" s="112" t="s">
        <v>1148</v>
      </c>
      <c r="H747" s="113">
        <v>4206</v>
      </c>
      <c r="I747" s="111">
        <v>3</v>
      </c>
      <c r="J747" s="102">
        <f>สกลนคร!F75</f>
        <v>167018.87</v>
      </c>
      <c r="K747" s="114">
        <f>สกลนคร!AF75</f>
        <v>242730.72</v>
      </c>
      <c r="L747" s="102">
        <f>สกลนคร!AG75</f>
        <v>257548.94</v>
      </c>
      <c r="M747" s="102">
        <f>สกลนคร!AH75</f>
        <v>297990.01</v>
      </c>
      <c r="N747" s="112"/>
      <c r="O747" s="112"/>
      <c r="P747" s="112"/>
      <c r="Q747" s="90">
        <f t="shared" si="27"/>
        <v>-40441.070000000007</v>
      </c>
      <c r="R747" s="91">
        <f t="shared" si="28"/>
        <v>61.233699476937709</v>
      </c>
    </row>
    <row r="748" spans="1:18" s="117" customFormat="1" x14ac:dyDescent="0.7">
      <c r="A748" s="111">
        <v>7</v>
      </c>
      <c r="B748" s="112" t="s">
        <v>59</v>
      </c>
      <c r="C748" s="112" t="s">
        <v>477</v>
      </c>
      <c r="D748" s="112" t="s">
        <v>101</v>
      </c>
      <c r="E748" s="112" t="s">
        <v>478</v>
      </c>
      <c r="F748" s="112" t="s">
        <v>178</v>
      </c>
      <c r="G748" s="112" t="s">
        <v>1149</v>
      </c>
      <c r="H748" s="113">
        <v>2071</v>
      </c>
      <c r="I748" s="111">
        <v>2</v>
      </c>
      <c r="J748" s="102">
        <f>สกลนคร!F76</f>
        <v>490888.23</v>
      </c>
      <c r="K748" s="114">
        <f>สกลนคร!AF76</f>
        <v>535376.53</v>
      </c>
      <c r="L748" s="102">
        <f>สกลนคร!AG76</f>
        <v>272097.06</v>
      </c>
      <c r="M748" s="102">
        <f>สกลนคร!AH76</f>
        <v>260200.06000000003</v>
      </c>
      <c r="N748" s="112"/>
      <c r="O748" s="112"/>
      <c r="P748" s="112"/>
      <c r="Q748" s="90">
        <f t="shared" si="27"/>
        <v>11896.999999999971</v>
      </c>
      <c r="R748" s="91">
        <f t="shared" si="28"/>
        <v>131.38438435538387</v>
      </c>
    </row>
    <row r="749" spans="1:18" s="117" customFormat="1" x14ac:dyDescent="0.7">
      <c r="A749" s="111">
        <v>8</v>
      </c>
      <c r="B749" s="112" t="s">
        <v>59</v>
      </c>
      <c r="C749" s="112" t="s">
        <v>477</v>
      </c>
      <c r="D749" s="112" t="s">
        <v>101</v>
      </c>
      <c r="E749" s="112" t="s">
        <v>478</v>
      </c>
      <c r="F749" s="112" t="s">
        <v>178</v>
      </c>
      <c r="G749" s="112" t="s">
        <v>1150</v>
      </c>
      <c r="H749" s="113">
        <v>1955</v>
      </c>
      <c r="I749" s="111">
        <v>2</v>
      </c>
      <c r="J749" s="102">
        <f>สกลนคร!F77</f>
        <v>391193.59999999998</v>
      </c>
      <c r="K749" s="114">
        <f>สกลนคร!AF77</f>
        <v>683730.99999999988</v>
      </c>
      <c r="L749" s="102">
        <f>สกลนคร!AG77</f>
        <v>224313.79</v>
      </c>
      <c r="M749" s="102">
        <f>สกลนคร!AH77</f>
        <v>267903.05</v>
      </c>
      <c r="N749" s="112"/>
      <c r="O749" s="112"/>
      <c r="P749" s="112"/>
      <c r="Q749" s="90">
        <f t="shared" si="27"/>
        <v>-43589.25999999998</v>
      </c>
      <c r="R749" s="91">
        <f t="shared" si="28"/>
        <v>114.7385115089514</v>
      </c>
    </row>
    <row r="750" spans="1:18" s="109" customFormat="1" x14ac:dyDescent="0.7">
      <c r="A750" s="103">
        <v>5</v>
      </c>
      <c r="B750" s="104" t="s">
        <v>59</v>
      </c>
      <c r="C750" s="104"/>
      <c r="D750" s="104"/>
      <c r="E750" s="104" t="s">
        <v>75</v>
      </c>
      <c r="F750" s="104"/>
      <c r="G750" s="104" t="s">
        <v>480</v>
      </c>
      <c r="H750" s="110">
        <f>SUM(H743:H749)</f>
        <v>27332</v>
      </c>
      <c r="I750" s="103"/>
      <c r="J750" s="106">
        <f>SUM(J742:J749)</f>
        <v>3204720.8200000003</v>
      </c>
      <c r="K750" s="106">
        <f>SUM(K742:K749)</f>
        <v>4670289.29</v>
      </c>
      <c r="L750" s="106">
        <f>SUM(L742:L749)</f>
        <v>1987721.81</v>
      </c>
      <c r="M750" s="106">
        <f>SUM(M742:M749)</f>
        <v>2222447.17</v>
      </c>
      <c r="N750" s="104">
        <v>7</v>
      </c>
      <c r="O750" s="104">
        <v>7</v>
      </c>
      <c r="P750" s="104">
        <f>N750-O750</f>
        <v>0</v>
      </c>
      <c r="Q750" s="107">
        <f t="shared" si="27"/>
        <v>-234725.35999999987</v>
      </c>
      <c r="R750" s="108">
        <f>L750/H750</f>
        <v>72.725077198887746</v>
      </c>
    </row>
    <row r="751" spans="1:18" x14ac:dyDescent="0.7">
      <c r="A751" s="97">
        <v>1</v>
      </c>
      <c r="B751" s="98" t="s">
        <v>59</v>
      </c>
      <c r="C751" s="98" t="s">
        <v>481</v>
      </c>
      <c r="D751" s="98" t="s">
        <v>108</v>
      </c>
      <c r="E751" s="98" t="s">
        <v>482</v>
      </c>
      <c r="F751" s="98" t="s">
        <v>208</v>
      </c>
      <c r="G751" s="98" t="s">
        <v>483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x14ac:dyDescent="0.7">
      <c r="A752" s="97">
        <v>2</v>
      </c>
      <c r="B752" s="98" t="s">
        <v>59</v>
      </c>
      <c r="C752" s="98" t="s">
        <v>481</v>
      </c>
      <c r="D752" s="98" t="s">
        <v>108</v>
      </c>
      <c r="E752" s="98" t="s">
        <v>482</v>
      </c>
      <c r="F752" s="98" t="s">
        <v>178</v>
      </c>
      <c r="G752" s="98" t="s">
        <v>1151</v>
      </c>
      <c r="H752" s="99">
        <v>3739</v>
      </c>
      <c r="I752" s="97">
        <v>3</v>
      </c>
      <c r="J752" s="102">
        <f>สกลนคร!F78</f>
        <v>199784.76</v>
      </c>
      <c r="K752" s="101">
        <f>สกลนคร!AF78</f>
        <v>253277.93</v>
      </c>
      <c r="L752" s="102">
        <f>สกลนคร!AG78</f>
        <v>186094.82</v>
      </c>
      <c r="M752" s="102">
        <f>สกลนคร!AH78</f>
        <v>225048.64999999997</v>
      </c>
      <c r="N752" s="98"/>
      <c r="O752" s="98"/>
      <c r="P752" s="98"/>
      <c r="Q752" s="90">
        <f t="shared" si="27"/>
        <v>-38953.829999999958</v>
      </c>
      <c r="R752" s="91">
        <f t="shared" si="28"/>
        <v>49.771281091200855</v>
      </c>
    </row>
    <row r="753" spans="1:18" x14ac:dyDescent="0.7">
      <c r="A753" s="97">
        <v>3</v>
      </c>
      <c r="B753" s="98" t="s">
        <v>59</v>
      </c>
      <c r="C753" s="98" t="s">
        <v>481</v>
      </c>
      <c r="D753" s="98" t="s">
        <v>108</v>
      </c>
      <c r="E753" s="98" t="s">
        <v>482</v>
      </c>
      <c r="F753" s="98" t="s">
        <v>178</v>
      </c>
      <c r="G753" s="98" t="s">
        <v>1152</v>
      </c>
      <c r="H753" s="99">
        <v>3786</v>
      </c>
      <c r="I753" s="97">
        <v>3</v>
      </c>
      <c r="J753" s="102">
        <f>สกลนคร!F79</f>
        <v>374985.26</v>
      </c>
      <c r="K753" s="101">
        <f>สกลนคร!AF79</f>
        <v>426699.79000000004</v>
      </c>
      <c r="L753" s="102">
        <f>สกลนคร!AG79</f>
        <v>443493.23</v>
      </c>
      <c r="M753" s="102">
        <f>สกลนคร!AH79</f>
        <v>306764.98</v>
      </c>
      <c r="N753" s="98"/>
      <c r="O753" s="98"/>
      <c r="P753" s="98"/>
      <c r="Q753" s="90">
        <f t="shared" si="27"/>
        <v>136728.25</v>
      </c>
      <c r="R753" s="91">
        <f t="shared" si="28"/>
        <v>117.14031431590068</v>
      </c>
    </row>
    <row r="754" spans="1:18" x14ac:dyDescent="0.7">
      <c r="A754" s="97">
        <v>4</v>
      </c>
      <c r="B754" s="98" t="s">
        <v>59</v>
      </c>
      <c r="C754" s="98" t="s">
        <v>481</v>
      </c>
      <c r="D754" s="98" t="s">
        <v>108</v>
      </c>
      <c r="E754" s="98" t="s">
        <v>482</v>
      </c>
      <c r="F754" s="98" t="s">
        <v>178</v>
      </c>
      <c r="G754" s="98" t="s">
        <v>1153</v>
      </c>
      <c r="H754" s="99">
        <v>3021</v>
      </c>
      <c r="I754" s="97">
        <v>3</v>
      </c>
      <c r="J754" s="102">
        <f>สกลนคร!F80</f>
        <v>416031.53</v>
      </c>
      <c r="K754" s="101">
        <f>สกลนคร!AF80</f>
        <v>481321.21</v>
      </c>
      <c r="L754" s="102">
        <f>สกลนคร!AG80</f>
        <v>336040.57999999996</v>
      </c>
      <c r="M754" s="102">
        <f>สกลนคร!AH80</f>
        <v>212205.07</v>
      </c>
      <c r="N754" s="98"/>
      <c r="O754" s="98"/>
      <c r="P754" s="98"/>
      <c r="Q754" s="90">
        <f t="shared" si="27"/>
        <v>123835.50999999995</v>
      </c>
      <c r="R754" s="91">
        <f t="shared" si="28"/>
        <v>111.23488248924195</v>
      </c>
    </row>
    <row r="755" spans="1:18" x14ac:dyDescent="0.7">
      <c r="A755" s="97">
        <v>5</v>
      </c>
      <c r="B755" s="98" t="s">
        <v>59</v>
      </c>
      <c r="C755" s="98" t="s">
        <v>481</v>
      </c>
      <c r="D755" s="98" t="s">
        <v>108</v>
      </c>
      <c r="E755" s="98" t="s">
        <v>482</v>
      </c>
      <c r="F755" s="98" t="s">
        <v>178</v>
      </c>
      <c r="G755" s="98" t="s">
        <v>1154</v>
      </c>
      <c r="H755" s="99">
        <v>1545</v>
      </c>
      <c r="I755" s="97">
        <v>2</v>
      </c>
      <c r="J755" s="102">
        <f>สกลนคร!F81</f>
        <v>348390.24</v>
      </c>
      <c r="K755" s="101">
        <f>สกลนคร!AF81</f>
        <v>362310.32</v>
      </c>
      <c r="L755" s="102">
        <f>สกลนคร!AG81</f>
        <v>205246.78</v>
      </c>
      <c r="M755" s="102">
        <f>สกลนคร!AH81</f>
        <v>321170.32</v>
      </c>
      <c r="N755" s="98"/>
      <c r="O755" s="98"/>
      <c r="P755" s="98"/>
      <c r="Q755" s="90">
        <f t="shared" si="27"/>
        <v>-115923.54000000001</v>
      </c>
      <c r="R755" s="91">
        <f t="shared" si="28"/>
        <v>132.84581229773462</v>
      </c>
    </row>
    <row r="756" spans="1:18" x14ac:dyDescent="0.7">
      <c r="A756" s="97">
        <v>6</v>
      </c>
      <c r="B756" s="98" t="s">
        <v>59</v>
      </c>
      <c r="C756" s="98" t="s">
        <v>481</v>
      </c>
      <c r="D756" s="98" t="s">
        <v>108</v>
      </c>
      <c r="E756" s="98" t="s">
        <v>482</v>
      </c>
      <c r="F756" s="98" t="s">
        <v>178</v>
      </c>
      <c r="G756" s="98" t="s">
        <v>1155</v>
      </c>
      <c r="H756" s="99">
        <v>3954</v>
      </c>
      <c r="I756" s="97">
        <v>3</v>
      </c>
      <c r="J756" s="102">
        <f>สกลนคร!F82</f>
        <v>412736.06</v>
      </c>
      <c r="K756" s="101">
        <f>สกลนคร!AF82</f>
        <v>437437.2</v>
      </c>
      <c r="L756" s="102">
        <f>สกลนคร!AG82</f>
        <v>205445.7</v>
      </c>
      <c r="M756" s="102">
        <f>สกลนคร!AH82</f>
        <v>124793.32</v>
      </c>
      <c r="N756" s="98"/>
      <c r="O756" s="98"/>
      <c r="P756" s="98"/>
      <c r="Q756" s="90">
        <f t="shared" si="27"/>
        <v>80652.38</v>
      </c>
      <c r="R756" s="91">
        <f t="shared" si="28"/>
        <v>51.958952959028835</v>
      </c>
    </row>
    <row r="757" spans="1:18" x14ac:dyDescent="0.7">
      <c r="A757" s="97">
        <v>7</v>
      </c>
      <c r="B757" s="98" t="s">
        <v>59</v>
      </c>
      <c r="C757" s="98" t="s">
        <v>481</v>
      </c>
      <c r="D757" s="98" t="s">
        <v>108</v>
      </c>
      <c r="E757" s="98" t="s">
        <v>482</v>
      </c>
      <c r="F757" s="98" t="s">
        <v>178</v>
      </c>
      <c r="G757" s="98" t="s">
        <v>1156</v>
      </c>
      <c r="H757" s="99">
        <v>6234</v>
      </c>
      <c r="I757" s="97">
        <v>5</v>
      </c>
      <c r="J757" s="102">
        <f>สกลนคร!F83</f>
        <v>336584.73</v>
      </c>
      <c r="K757" s="101">
        <f>สกลนคร!AF83</f>
        <v>412205.14999999997</v>
      </c>
      <c r="L757" s="102">
        <f>สกลนคร!AG83</f>
        <v>315497.93</v>
      </c>
      <c r="M757" s="102">
        <f>สกลนคร!AH83</f>
        <v>273827.68</v>
      </c>
      <c r="N757" s="98"/>
      <c r="O757" s="98"/>
      <c r="P757" s="98"/>
      <c r="Q757" s="90">
        <f t="shared" si="27"/>
        <v>41670.25</v>
      </c>
      <c r="R757" s="91">
        <f t="shared" si="28"/>
        <v>50.609228424767402</v>
      </c>
    </row>
    <row r="758" spans="1:18" x14ac:dyDescent="0.7">
      <c r="A758" s="97">
        <v>8</v>
      </c>
      <c r="B758" s="98" t="s">
        <v>59</v>
      </c>
      <c r="C758" s="98" t="s">
        <v>481</v>
      </c>
      <c r="D758" s="98" t="s">
        <v>108</v>
      </c>
      <c r="E758" s="98" t="s">
        <v>482</v>
      </c>
      <c r="F758" s="98" t="s">
        <v>178</v>
      </c>
      <c r="G758" s="98" t="s">
        <v>1157</v>
      </c>
      <c r="H758" s="99">
        <v>4005</v>
      </c>
      <c r="I758" s="97">
        <v>3</v>
      </c>
      <c r="J758" s="102">
        <f>สกลนคร!F84</f>
        <v>168513.49</v>
      </c>
      <c r="K758" s="101">
        <f>สกลนคร!AF84</f>
        <v>225676.34</v>
      </c>
      <c r="L758" s="102">
        <f>สกลนคร!AG84</f>
        <v>359940.81</v>
      </c>
      <c r="M758" s="102">
        <f>สกลนคร!AH84</f>
        <v>278300.08</v>
      </c>
      <c r="N758" s="98"/>
      <c r="O758" s="98"/>
      <c r="P758" s="98"/>
      <c r="Q758" s="90">
        <f t="shared" si="27"/>
        <v>81640.729999999981</v>
      </c>
      <c r="R758" s="91">
        <f t="shared" si="28"/>
        <v>89.872861423220968</v>
      </c>
    </row>
    <row r="759" spans="1:18" x14ac:dyDescent="0.7">
      <c r="A759" s="97">
        <v>9</v>
      </c>
      <c r="B759" s="98" t="s">
        <v>59</v>
      </c>
      <c r="C759" s="98" t="s">
        <v>481</v>
      </c>
      <c r="D759" s="98" t="s">
        <v>108</v>
      </c>
      <c r="E759" s="98" t="s">
        <v>482</v>
      </c>
      <c r="F759" s="98" t="s">
        <v>178</v>
      </c>
      <c r="G759" s="98" t="s">
        <v>1158</v>
      </c>
      <c r="H759" s="99">
        <v>3358</v>
      </c>
      <c r="I759" s="97">
        <v>3</v>
      </c>
      <c r="J759" s="102">
        <f>สกลนคร!F85</f>
        <v>386827.29</v>
      </c>
      <c r="K759" s="101">
        <f>สกลนคร!AF85</f>
        <v>407805.26</v>
      </c>
      <c r="L759" s="102">
        <f>สกลนคร!AG85</f>
        <v>279600.63</v>
      </c>
      <c r="M759" s="102">
        <f>สกลนคร!AH85</f>
        <v>200168.49</v>
      </c>
      <c r="N759" s="98"/>
      <c r="O759" s="98"/>
      <c r="P759" s="98"/>
      <c r="Q759" s="90">
        <f t="shared" si="27"/>
        <v>79432.140000000014</v>
      </c>
      <c r="R759" s="91">
        <f t="shared" si="28"/>
        <v>83.264035139964264</v>
      </c>
    </row>
    <row r="760" spans="1:18" x14ac:dyDescent="0.7">
      <c r="A760" s="97">
        <v>10</v>
      </c>
      <c r="B760" s="98" t="s">
        <v>59</v>
      </c>
      <c r="C760" s="98" t="s">
        <v>481</v>
      </c>
      <c r="D760" s="98" t="s">
        <v>108</v>
      </c>
      <c r="E760" s="98" t="s">
        <v>482</v>
      </c>
      <c r="F760" s="98" t="s">
        <v>178</v>
      </c>
      <c r="G760" s="98" t="s">
        <v>1159</v>
      </c>
      <c r="H760" s="99">
        <v>1364</v>
      </c>
      <c r="I760" s="97">
        <v>1</v>
      </c>
      <c r="J760" s="102">
        <f>สกลนคร!F86</f>
        <v>264642.03999999998</v>
      </c>
      <c r="K760" s="101">
        <f>สกลนคร!AF86</f>
        <v>276354.5</v>
      </c>
      <c r="L760" s="102">
        <f>สกลนคร!AG86</f>
        <v>209655.71000000002</v>
      </c>
      <c r="M760" s="102">
        <f>สกลนคร!AH86</f>
        <v>94173.549999999988</v>
      </c>
      <c r="N760" s="98"/>
      <c r="O760" s="98"/>
      <c r="P760" s="98"/>
      <c r="Q760" s="90">
        <f t="shared" si="27"/>
        <v>115482.16000000003</v>
      </c>
      <c r="R760" s="91">
        <f t="shared" si="28"/>
        <v>153.70653225806453</v>
      </c>
    </row>
    <row r="761" spans="1:18" s="109" customFormat="1" x14ac:dyDescent="0.7">
      <c r="A761" s="103">
        <v>6</v>
      </c>
      <c r="B761" s="104" t="s">
        <v>59</v>
      </c>
      <c r="C761" s="104"/>
      <c r="D761" s="104"/>
      <c r="E761" s="104" t="s">
        <v>75</v>
      </c>
      <c r="F761" s="104"/>
      <c r="G761" s="104" t="s">
        <v>484</v>
      </c>
      <c r="H761" s="110">
        <f>SUM(H752:H760)</f>
        <v>31006</v>
      </c>
      <c r="I761" s="103"/>
      <c r="J761" s="106">
        <f>SUM(J751:J760)</f>
        <v>2908495.4000000004</v>
      </c>
      <c r="K761" s="106">
        <f>SUM(K751:K760)</f>
        <v>3283087.7</v>
      </c>
      <c r="L761" s="106">
        <f>SUM(L751:L760)</f>
        <v>2541016.19</v>
      </c>
      <c r="M761" s="106">
        <f>SUM(M751:M760)</f>
        <v>2036452.1400000001</v>
      </c>
      <c r="N761" s="104">
        <v>9</v>
      </c>
      <c r="O761" s="104">
        <v>9</v>
      </c>
      <c r="P761" s="104">
        <f>N761-O761</f>
        <v>0</v>
      </c>
      <c r="Q761" s="107">
        <f t="shared" si="27"/>
        <v>504564.04999999981</v>
      </c>
      <c r="R761" s="108">
        <f>L761/H761</f>
        <v>81.952402438237755</v>
      </c>
    </row>
    <row r="762" spans="1:18" x14ac:dyDescent="0.7">
      <c r="A762" s="97">
        <v>1</v>
      </c>
      <c r="B762" s="98" t="s">
        <v>59</v>
      </c>
      <c r="C762" s="98" t="s">
        <v>485</v>
      </c>
      <c r="D762" s="98" t="s">
        <v>115</v>
      </c>
      <c r="E762" s="98" t="s">
        <v>486</v>
      </c>
      <c r="F762" s="98" t="s">
        <v>208</v>
      </c>
      <c r="G762" s="98" t="s">
        <v>487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x14ac:dyDescent="0.7">
      <c r="A763" s="97">
        <v>2</v>
      </c>
      <c r="B763" s="98" t="s">
        <v>59</v>
      </c>
      <c r="C763" s="98" t="s">
        <v>485</v>
      </c>
      <c r="D763" s="98" t="s">
        <v>115</v>
      </c>
      <c r="E763" s="98" t="s">
        <v>486</v>
      </c>
      <c r="F763" s="98" t="s">
        <v>178</v>
      </c>
      <c r="G763" s="98" t="s">
        <v>1160</v>
      </c>
      <c r="H763" s="99">
        <v>2110</v>
      </c>
      <c r="I763" s="97">
        <v>2</v>
      </c>
      <c r="J763" s="102">
        <f>สกลนคร!F87</f>
        <v>505482.01</v>
      </c>
      <c r="K763" s="101">
        <f>สกลนคร!AF87</f>
        <v>561373.25</v>
      </c>
      <c r="L763" s="102">
        <f>สกลนคร!AG87</f>
        <v>120312.32000000001</v>
      </c>
      <c r="M763" s="102">
        <f>สกลนคร!AH87</f>
        <v>156293.47999999998</v>
      </c>
      <c r="N763" s="98"/>
      <c r="O763" s="98"/>
      <c r="P763" s="98"/>
      <c r="Q763" s="90">
        <f t="shared" si="27"/>
        <v>-35981.159999999974</v>
      </c>
      <c r="R763" s="91">
        <f t="shared" si="28"/>
        <v>57.02005687203792</v>
      </c>
    </row>
    <row r="764" spans="1:18" x14ac:dyDescent="0.7">
      <c r="A764" s="97">
        <v>3</v>
      </c>
      <c r="B764" s="98" t="s">
        <v>59</v>
      </c>
      <c r="C764" s="98" t="s">
        <v>485</v>
      </c>
      <c r="D764" s="98" t="s">
        <v>115</v>
      </c>
      <c r="E764" s="98" t="s">
        <v>486</v>
      </c>
      <c r="F764" s="98" t="s">
        <v>178</v>
      </c>
      <c r="G764" s="98" t="s">
        <v>1161</v>
      </c>
      <c r="H764" s="99">
        <v>1235</v>
      </c>
      <c r="I764" s="97">
        <v>1</v>
      </c>
      <c r="J764" s="102">
        <f>สกลนคร!F88</f>
        <v>387723.25</v>
      </c>
      <c r="K764" s="101">
        <f>สกลนคร!AF88</f>
        <v>394778.82</v>
      </c>
      <c r="L764" s="102">
        <f>สกลนคร!AG88</f>
        <v>103974.98</v>
      </c>
      <c r="M764" s="102">
        <f>สกลนคร!AH88</f>
        <v>138130.91999999998</v>
      </c>
      <c r="N764" s="98"/>
      <c r="O764" s="98"/>
      <c r="P764" s="98"/>
      <c r="Q764" s="90">
        <f t="shared" si="27"/>
        <v>-34155.939999999988</v>
      </c>
      <c r="R764" s="91">
        <f t="shared" si="28"/>
        <v>84.190267206477728</v>
      </c>
    </row>
    <row r="765" spans="1:18" x14ac:dyDescent="0.7">
      <c r="A765" s="97">
        <v>4</v>
      </c>
      <c r="B765" s="98" t="s">
        <v>59</v>
      </c>
      <c r="C765" s="98" t="s">
        <v>485</v>
      </c>
      <c r="D765" s="98" t="s">
        <v>115</v>
      </c>
      <c r="E765" s="98" t="s">
        <v>486</v>
      </c>
      <c r="F765" s="98" t="s">
        <v>178</v>
      </c>
      <c r="G765" s="98" t="s">
        <v>1162</v>
      </c>
      <c r="H765" s="99">
        <v>2785</v>
      </c>
      <c r="I765" s="97">
        <v>2</v>
      </c>
      <c r="J765" s="102">
        <f>สกลนคร!F89</f>
        <v>672430.95</v>
      </c>
      <c r="K765" s="101">
        <f>สกลนคร!AF89</f>
        <v>686930.61</v>
      </c>
      <c r="L765" s="102">
        <f>สกลนคร!AG89</f>
        <v>139759.26</v>
      </c>
      <c r="M765" s="102">
        <f>สกลนคร!AH89</f>
        <v>178587</v>
      </c>
      <c r="N765" s="98"/>
      <c r="O765" s="98"/>
      <c r="P765" s="98"/>
      <c r="Q765" s="90">
        <f t="shared" si="27"/>
        <v>-38827.739999999991</v>
      </c>
      <c r="R765" s="91">
        <f t="shared" si="28"/>
        <v>50.182858168761221</v>
      </c>
    </row>
    <row r="766" spans="1:18" x14ac:dyDescent="0.7">
      <c r="A766" s="97">
        <v>5</v>
      </c>
      <c r="B766" s="98" t="s">
        <v>59</v>
      </c>
      <c r="C766" s="98" t="s">
        <v>485</v>
      </c>
      <c r="D766" s="98" t="s">
        <v>115</v>
      </c>
      <c r="E766" s="98" t="s">
        <v>486</v>
      </c>
      <c r="F766" s="98" t="s">
        <v>178</v>
      </c>
      <c r="G766" s="98" t="s">
        <v>1163</v>
      </c>
      <c r="H766" s="99">
        <v>1721</v>
      </c>
      <c r="I766" s="97">
        <v>2</v>
      </c>
      <c r="J766" s="102">
        <f>สกลนคร!F90</f>
        <v>203795.42</v>
      </c>
      <c r="K766" s="101">
        <f>สกลนคร!AF90</f>
        <v>219050.90000000002</v>
      </c>
      <c r="L766" s="102">
        <f>สกลนคร!AG90</f>
        <v>97213.8</v>
      </c>
      <c r="M766" s="102">
        <f>สกลนคร!AH90</f>
        <v>120143.73</v>
      </c>
      <c r="N766" s="98"/>
      <c r="O766" s="98"/>
      <c r="P766" s="98"/>
      <c r="Q766" s="90">
        <f t="shared" si="27"/>
        <v>-22929.929999999993</v>
      </c>
      <c r="R766" s="91">
        <f t="shared" si="28"/>
        <v>56.486809994189429</v>
      </c>
    </row>
    <row r="767" spans="1:18" s="109" customFormat="1" x14ac:dyDescent="0.7">
      <c r="A767" s="103">
        <v>7</v>
      </c>
      <c r="B767" s="104" t="s">
        <v>59</v>
      </c>
      <c r="C767" s="104"/>
      <c r="D767" s="104"/>
      <c r="E767" s="104" t="s">
        <v>75</v>
      </c>
      <c r="F767" s="104"/>
      <c r="G767" s="104" t="s">
        <v>488</v>
      </c>
      <c r="H767" s="110">
        <f>SUM(H763:H766)</f>
        <v>7851</v>
      </c>
      <c r="I767" s="103"/>
      <c r="J767" s="106">
        <f>SUM(J762:J766)</f>
        <v>1769431.63</v>
      </c>
      <c r="K767" s="106">
        <f>SUM(K762:K766)</f>
        <v>1862133.58</v>
      </c>
      <c r="L767" s="106">
        <f>SUM(L762:L766)</f>
        <v>461260.36</v>
      </c>
      <c r="M767" s="106">
        <f>SUM(M762:M766)</f>
        <v>593155.13</v>
      </c>
      <c r="N767" s="104">
        <v>4</v>
      </c>
      <c r="O767" s="104">
        <v>4</v>
      </c>
      <c r="P767" s="104">
        <f>N767-O767</f>
        <v>0</v>
      </c>
      <c r="Q767" s="107">
        <f t="shared" si="27"/>
        <v>-131894.77000000002</v>
      </c>
      <c r="R767" s="108">
        <f>L767/H767</f>
        <v>58.75179722328366</v>
      </c>
    </row>
    <row r="768" spans="1:18" x14ac:dyDescent="0.7">
      <c r="A768" s="97">
        <v>1</v>
      </c>
      <c r="B768" s="98" t="s">
        <v>59</v>
      </c>
      <c r="C768" s="98" t="s">
        <v>489</v>
      </c>
      <c r="D768" s="98" t="s">
        <v>122</v>
      </c>
      <c r="E768" s="98" t="s">
        <v>490</v>
      </c>
      <c r="F768" s="98" t="s">
        <v>208</v>
      </c>
      <c r="G768" s="98" t="s">
        <v>491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x14ac:dyDescent="0.7">
      <c r="A769" s="97">
        <v>2</v>
      </c>
      <c r="B769" s="98" t="s">
        <v>59</v>
      </c>
      <c r="C769" s="98" t="s">
        <v>489</v>
      </c>
      <c r="D769" s="98" t="s">
        <v>122</v>
      </c>
      <c r="E769" s="98" t="s">
        <v>490</v>
      </c>
      <c r="F769" s="98" t="s">
        <v>178</v>
      </c>
      <c r="G769" s="98" t="s">
        <v>1164</v>
      </c>
      <c r="H769" s="99">
        <v>5792</v>
      </c>
      <c r="I769" s="97">
        <v>4</v>
      </c>
      <c r="J769" s="102">
        <f>สกลนคร!F91</f>
        <v>332561.17</v>
      </c>
      <c r="K769" s="101">
        <f>สกลนคร!AF91</f>
        <v>411287.02999999997</v>
      </c>
      <c r="L769" s="102">
        <f>สกลนคร!AG91</f>
        <v>204808.72</v>
      </c>
      <c r="M769" s="102">
        <f>สกลนคร!AH91</f>
        <v>195822.29</v>
      </c>
      <c r="N769" s="98"/>
      <c r="O769" s="98"/>
      <c r="P769" s="98"/>
      <c r="Q769" s="90">
        <f t="shared" si="27"/>
        <v>8986.429999999993</v>
      </c>
      <c r="R769" s="91">
        <f t="shared" si="28"/>
        <v>35.360621546961326</v>
      </c>
    </row>
    <row r="770" spans="1:18" x14ac:dyDescent="0.7">
      <c r="A770" s="97">
        <v>3</v>
      </c>
      <c r="B770" s="98" t="s">
        <v>59</v>
      </c>
      <c r="C770" s="98" t="s">
        <v>489</v>
      </c>
      <c r="D770" s="98" t="s">
        <v>122</v>
      </c>
      <c r="E770" s="98" t="s">
        <v>490</v>
      </c>
      <c r="F770" s="98" t="s">
        <v>178</v>
      </c>
      <c r="G770" s="98" t="s">
        <v>1165</v>
      </c>
      <c r="H770" s="99">
        <v>2531</v>
      </c>
      <c r="I770" s="97">
        <v>2</v>
      </c>
      <c r="J770" s="102">
        <f>สกลนคร!F92</f>
        <v>86592.94</v>
      </c>
      <c r="K770" s="101">
        <f>สกลนคร!AF92</f>
        <v>113599.12000000001</v>
      </c>
      <c r="L770" s="102">
        <f>สกลนคร!AG92</f>
        <v>204808.72</v>
      </c>
      <c r="M770" s="102">
        <f>สกลนคร!AH92</f>
        <v>195822.29</v>
      </c>
      <c r="N770" s="98"/>
      <c r="O770" s="98"/>
      <c r="P770" s="98"/>
      <c r="Q770" s="90">
        <f t="shared" si="27"/>
        <v>8986.429999999993</v>
      </c>
      <c r="R770" s="91">
        <f t="shared" si="28"/>
        <v>80.920079020150141</v>
      </c>
    </row>
    <row r="771" spans="1:18" x14ac:dyDescent="0.7">
      <c r="A771" s="97">
        <v>4</v>
      </c>
      <c r="B771" s="98" t="s">
        <v>59</v>
      </c>
      <c r="C771" s="98" t="s">
        <v>489</v>
      </c>
      <c r="D771" s="98" t="s">
        <v>122</v>
      </c>
      <c r="E771" s="98" t="s">
        <v>490</v>
      </c>
      <c r="F771" s="98" t="s">
        <v>178</v>
      </c>
      <c r="G771" s="98" t="s">
        <v>1166</v>
      </c>
      <c r="H771" s="99">
        <v>3458</v>
      </c>
      <c r="I771" s="97">
        <v>3</v>
      </c>
      <c r="J771" s="102">
        <f>สกลนคร!F93</f>
        <v>71097.63</v>
      </c>
      <c r="K771" s="101">
        <f>สกลนคร!AF93</f>
        <v>116444.3</v>
      </c>
      <c r="L771" s="102">
        <f>สกลนคร!AG93</f>
        <v>204808.72</v>
      </c>
      <c r="M771" s="102">
        <f>สกลนคร!AH93</f>
        <v>195822.29</v>
      </c>
      <c r="N771" s="98"/>
      <c r="O771" s="98"/>
      <c r="P771" s="98"/>
      <c r="Q771" s="90">
        <f t="shared" si="27"/>
        <v>8986.429999999993</v>
      </c>
      <c r="R771" s="91">
        <f t="shared" si="28"/>
        <v>59.227507229612492</v>
      </c>
    </row>
    <row r="772" spans="1:18" x14ac:dyDescent="0.7">
      <c r="A772" s="97">
        <v>5</v>
      </c>
      <c r="B772" s="98" t="s">
        <v>59</v>
      </c>
      <c r="C772" s="98" t="s">
        <v>489</v>
      </c>
      <c r="D772" s="98" t="s">
        <v>122</v>
      </c>
      <c r="E772" s="98" t="s">
        <v>490</v>
      </c>
      <c r="F772" s="98" t="s">
        <v>178</v>
      </c>
      <c r="G772" s="98" t="s">
        <v>1167</v>
      </c>
      <c r="H772" s="99">
        <v>6025</v>
      </c>
      <c r="I772" s="97">
        <v>5</v>
      </c>
      <c r="J772" s="102">
        <f>สกลนคร!F94</f>
        <v>393678.95</v>
      </c>
      <c r="K772" s="101">
        <f>สกลนคร!AF94</f>
        <v>413513.68000000005</v>
      </c>
      <c r="L772" s="102">
        <f>สกลนคร!AG94</f>
        <v>204808.72</v>
      </c>
      <c r="M772" s="102">
        <f>สกลนคร!AH94</f>
        <v>195822.29</v>
      </c>
      <c r="N772" s="98"/>
      <c r="O772" s="98"/>
      <c r="P772" s="98"/>
      <c r="Q772" s="90">
        <f t="shared" si="27"/>
        <v>8986.429999999993</v>
      </c>
      <c r="R772" s="91">
        <f t="shared" si="28"/>
        <v>33.993148547717844</v>
      </c>
    </row>
    <row r="773" spans="1:18" x14ac:dyDescent="0.7">
      <c r="A773" s="97">
        <v>6</v>
      </c>
      <c r="B773" s="98" t="s">
        <v>59</v>
      </c>
      <c r="C773" s="98" t="s">
        <v>489</v>
      </c>
      <c r="D773" s="98" t="s">
        <v>122</v>
      </c>
      <c r="E773" s="98" t="s">
        <v>490</v>
      </c>
      <c r="F773" s="98" t="s">
        <v>178</v>
      </c>
      <c r="G773" s="98" t="s">
        <v>1168</v>
      </c>
      <c r="H773" s="99">
        <v>3940</v>
      </c>
      <c r="I773" s="97">
        <v>3</v>
      </c>
      <c r="J773" s="102">
        <f>สกลนคร!F95</f>
        <v>296319.57</v>
      </c>
      <c r="K773" s="101">
        <f>สกลนคร!AF95</f>
        <v>303482.69</v>
      </c>
      <c r="L773" s="102">
        <f>สกลนคร!AG95</f>
        <v>204808.72</v>
      </c>
      <c r="M773" s="102">
        <f>สกลนคร!AH95</f>
        <v>195822.29</v>
      </c>
      <c r="N773" s="98"/>
      <c r="O773" s="98"/>
      <c r="P773" s="98"/>
      <c r="Q773" s="90">
        <f t="shared" si="27"/>
        <v>8986.429999999993</v>
      </c>
      <c r="R773" s="91">
        <f t="shared" si="28"/>
        <v>51.981908629441627</v>
      </c>
    </row>
    <row r="774" spans="1:18" x14ac:dyDescent="0.7">
      <c r="A774" s="97">
        <v>7</v>
      </c>
      <c r="B774" s="98" t="s">
        <v>59</v>
      </c>
      <c r="C774" s="98" t="s">
        <v>489</v>
      </c>
      <c r="D774" s="98" t="s">
        <v>122</v>
      </c>
      <c r="E774" s="98" t="s">
        <v>490</v>
      </c>
      <c r="F774" s="98" t="s">
        <v>178</v>
      </c>
      <c r="G774" s="98" t="s">
        <v>1169</v>
      </c>
      <c r="H774" s="99">
        <v>4289</v>
      </c>
      <c r="I774" s="97">
        <v>3</v>
      </c>
      <c r="J774" s="102">
        <f>สกลนคร!F96</f>
        <v>389325.21</v>
      </c>
      <c r="K774" s="101">
        <f>สกลนคร!AF96</f>
        <v>429817.89</v>
      </c>
      <c r="L774" s="102">
        <f>สกลนคร!AG96</f>
        <v>204808.72</v>
      </c>
      <c r="M774" s="102">
        <f>สกลนคร!AH96</f>
        <v>195822.29</v>
      </c>
      <c r="N774" s="98"/>
      <c r="O774" s="98"/>
      <c r="P774" s="98"/>
      <c r="Q774" s="90">
        <f t="shared" ref="Q774:Q837" si="29">L774-M774</f>
        <v>8986.429999999993</v>
      </c>
      <c r="R774" s="91">
        <f t="shared" ref="R774:R837" si="30">L774/H774</f>
        <v>47.752091396595944</v>
      </c>
    </row>
    <row r="775" spans="1:18" x14ac:dyDescent="0.7">
      <c r="A775" s="97">
        <v>8</v>
      </c>
      <c r="B775" s="98" t="s">
        <v>59</v>
      </c>
      <c r="C775" s="98" t="s">
        <v>489</v>
      </c>
      <c r="D775" s="98" t="s">
        <v>122</v>
      </c>
      <c r="E775" s="98" t="s">
        <v>490</v>
      </c>
      <c r="F775" s="98" t="s">
        <v>178</v>
      </c>
      <c r="G775" s="98" t="s">
        <v>1170</v>
      </c>
      <c r="H775" s="99">
        <v>3268</v>
      </c>
      <c r="I775" s="97">
        <v>3</v>
      </c>
      <c r="J775" s="102">
        <f>สกลนคร!F97</f>
        <v>252526.79</v>
      </c>
      <c r="K775" s="101">
        <f>สกลนคร!AF97</f>
        <v>277407.78999999998</v>
      </c>
      <c r="L775" s="102">
        <f>สกลนคร!AG97</f>
        <v>204808.72</v>
      </c>
      <c r="M775" s="102">
        <f>สกลนคร!AH97</f>
        <v>195822.29</v>
      </c>
      <c r="N775" s="98"/>
      <c r="O775" s="98"/>
      <c r="P775" s="98"/>
      <c r="Q775" s="90">
        <f t="shared" si="29"/>
        <v>8986.429999999993</v>
      </c>
      <c r="R775" s="91">
        <f t="shared" si="30"/>
        <v>62.670966952264379</v>
      </c>
    </row>
    <row r="776" spans="1:18" x14ac:dyDescent="0.7">
      <c r="A776" s="97">
        <v>9</v>
      </c>
      <c r="B776" s="98" t="s">
        <v>59</v>
      </c>
      <c r="C776" s="98" t="s">
        <v>489</v>
      </c>
      <c r="D776" s="98" t="s">
        <v>122</v>
      </c>
      <c r="E776" s="98" t="s">
        <v>490</v>
      </c>
      <c r="F776" s="98" t="s">
        <v>178</v>
      </c>
      <c r="G776" s="98" t="s">
        <v>1171</v>
      </c>
      <c r="H776" s="99">
        <v>6769</v>
      </c>
      <c r="I776" s="97">
        <v>5</v>
      </c>
      <c r="J776" s="102">
        <f>สกลนคร!F98</f>
        <v>65249.22</v>
      </c>
      <c r="K776" s="101">
        <f>สกลนคร!AF98</f>
        <v>116190.88</v>
      </c>
      <c r="L776" s="102">
        <f>สกลนคร!AG98</f>
        <v>204808.72</v>
      </c>
      <c r="M776" s="102">
        <f>สกลนคร!AH98</f>
        <v>195822.29</v>
      </c>
      <c r="N776" s="98"/>
      <c r="O776" s="98"/>
      <c r="P776" s="98"/>
      <c r="Q776" s="90">
        <f t="shared" si="29"/>
        <v>8986.429999999993</v>
      </c>
      <c r="R776" s="91">
        <f t="shared" si="30"/>
        <v>30.256865120401834</v>
      </c>
    </row>
    <row r="777" spans="1:18" x14ac:dyDescent="0.7">
      <c r="A777" s="97">
        <v>10</v>
      </c>
      <c r="B777" s="98" t="s">
        <v>59</v>
      </c>
      <c r="C777" s="98" t="s">
        <v>489</v>
      </c>
      <c r="D777" s="98" t="s">
        <v>122</v>
      </c>
      <c r="E777" s="98" t="s">
        <v>490</v>
      </c>
      <c r="F777" s="98" t="s">
        <v>178</v>
      </c>
      <c r="G777" s="98" t="s">
        <v>1172</v>
      </c>
      <c r="H777" s="99">
        <v>3663</v>
      </c>
      <c r="I777" s="97">
        <v>3</v>
      </c>
      <c r="J777" s="102">
        <f>สกลนคร!F99</f>
        <v>247956.17</v>
      </c>
      <c r="K777" s="101">
        <f>สกลนคร!AF99</f>
        <v>271268.45</v>
      </c>
      <c r="L777" s="102">
        <f>สกลนคร!AG99</f>
        <v>204808.72</v>
      </c>
      <c r="M777" s="102">
        <f>สกลนคร!AH99</f>
        <v>195822.29</v>
      </c>
      <c r="N777" s="98"/>
      <c r="O777" s="98"/>
      <c r="P777" s="98"/>
      <c r="Q777" s="90">
        <f t="shared" si="29"/>
        <v>8986.429999999993</v>
      </c>
      <c r="R777" s="91">
        <f t="shared" si="30"/>
        <v>55.912836472836474</v>
      </c>
    </row>
    <row r="778" spans="1:18" x14ac:dyDescent="0.7">
      <c r="A778" s="97">
        <v>11</v>
      </c>
      <c r="B778" s="98" t="s">
        <v>59</v>
      </c>
      <c r="C778" s="98" t="s">
        <v>489</v>
      </c>
      <c r="D778" s="98" t="s">
        <v>122</v>
      </c>
      <c r="E778" s="98" t="s">
        <v>490</v>
      </c>
      <c r="F778" s="98" t="s">
        <v>178</v>
      </c>
      <c r="G778" s="98" t="s">
        <v>1173</v>
      </c>
      <c r="H778" s="99">
        <v>6722</v>
      </c>
      <c r="I778" s="97">
        <v>5</v>
      </c>
      <c r="J778" s="102">
        <f>สกลนคร!F100</f>
        <v>320567.63</v>
      </c>
      <c r="K778" s="101">
        <f>สกลนคร!AF100</f>
        <v>346053.54000000004</v>
      </c>
      <c r="L778" s="102">
        <f>สกลนคร!AG100</f>
        <v>204808.72</v>
      </c>
      <c r="M778" s="102">
        <f>สกลนคร!AH100</f>
        <v>195822.29</v>
      </c>
      <c r="N778" s="98"/>
      <c r="O778" s="98"/>
      <c r="P778" s="98"/>
      <c r="Q778" s="90">
        <f t="shared" si="29"/>
        <v>8986.429999999993</v>
      </c>
      <c r="R778" s="91">
        <f t="shared" si="30"/>
        <v>30.46842011306159</v>
      </c>
    </row>
    <row r="779" spans="1:18" x14ac:dyDescent="0.7">
      <c r="A779" s="97">
        <v>12</v>
      </c>
      <c r="B779" s="98" t="s">
        <v>59</v>
      </c>
      <c r="C779" s="98" t="s">
        <v>489</v>
      </c>
      <c r="D779" s="98" t="s">
        <v>122</v>
      </c>
      <c r="E779" s="98" t="s">
        <v>490</v>
      </c>
      <c r="F779" s="98" t="s">
        <v>178</v>
      </c>
      <c r="G779" s="98" t="s">
        <v>1174</v>
      </c>
      <c r="H779" s="99">
        <v>5057</v>
      </c>
      <c r="I779" s="97">
        <v>4</v>
      </c>
      <c r="J779" s="102">
        <f>สกลนคร!F101</f>
        <v>115840.79</v>
      </c>
      <c r="K779" s="101">
        <f>สกลนคร!AF101</f>
        <v>175919.13</v>
      </c>
      <c r="L779" s="102">
        <f>สกลนคร!AG101</f>
        <v>204808.72</v>
      </c>
      <c r="M779" s="102">
        <f>สกลนคร!AH101</f>
        <v>195822.29</v>
      </c>
      <c r="N779" s="98"/>
      <c r="O779" s="98"/>
      <c r="P779" s="98"/>
      <c r="Q779" s="90">
        <f t="shared" si="29"/>
        <v>8986.429999999993</v>
      </c>
      <c r="R779" s="91">
        <f t="shared" si="30"/>
        <v>40.500043504053785</v>
      </c>
    </row>
    <row r="780" spans="1:18" x14ac:dyDescent="0.7">
      <c r="A780" s="97">
        <v>13</v>
      </c>
      <c r="B780" s="98" t="s">
        <v>59</v>
      </c>
      <c r="C780" s="98" t="s">
        <v>489</v>
      </c>
      <c r="D780" s="98" t="s">
        <v>122</v>
      </c>
      <c r="E780" s="98" t="s">
        <v>490</v>
      </c>
      <c r="F780" s="98" t="s">
        <v>178</v>
      </c>
      <c r="G780" s="98" t="s">
        <v>1175</v>
      </c>
      <c r="H780" s="99">
        <v>3110</v>
      </c>
      <c r="I780" s="97">
        <v>3</v>
      </c>
      <c r="J780" s="102">
        <f>สกลนคร!F102</f>
        <v>97187.07</v>
      </c>
      <c r="K780" s="101">
        <f>สกลนคร!AF102</f>
        <v>108723.07</v>
      </c>
      <c r="L780" s="102">
        <f>สกลนคร!AG102</f>
        <v>204808.72</v>
      </c>
      <c r="M780" s="102">
        <f>สกลนคร!AH102</f>
        <v>195822.29</v>
      </c>
      <c r="N780" s="98"/>
      <c r="O780" s="98"/>
      <c r="P780" s="98"/>
      <c r="Q780" s="90">
        <f t="shared" si="29"/>
        <v>8986.429999999993</v>
      </c>
      <c r="R780" s="91">
        <f t="shared" si="30"/>
        <v>65.854893890675243</v>
      </c>
    </row>
    <row r="781" spans="1:18" x14ac:dyDescent="0.7">
      <c r="A781" s="97">
        <v>14</v>
      </c>
      <c r="B781" s="98" t="s">
        <v>59</v>
      </c>
      <c r="C781" s="98" t="s">
        <v>489</v>
      </c>
      <c r="D781" s="98" t="s">
        <v>122</v>
      </c>
      <c r="E781" s="98" t="s">
        <v>490</v>
      </c>
      <c r="F781" s="98" t="s">
        <v>178</v>
      </c>
      <c r="G781" s="98" t="s">
        <v>1176</v>
      </c>
      <c r="H781" s="99">
        <v>3446</v>
      </c>
      <c r="I781" s="97">
        <v>3</v>
      </c>
      <c r="J781" s="102">
        <f>สกลนคร!F103</f>
        <v>444108.44</v>
      </c>
      <c r="K781" s="101">
        <f>สกลนคร!AF103</f>
        <v>478511.93000000005</v>
      </c>
      <c r="L781" s="102">
        <f>สกลนคร!AG103</f>
        <v>204808.72</v>
      </c>
      <c r="M781" s="102">
        <f>สกลนคร!AH103</f>
        <v>195822.29</v>
      </c>
      <c r="N781" s="98"/>
      <c r="O781" s="98"/>
      <c r="P781" s="98"/>
      <c r="Q781" s="90">
        <f t="shared" si="29"/>
        <v>8986.429999999993</v>
      </c>
      <c r="R781" s="91">
        <f t="shared" si="30"/>
        <v>59.433755078351716</v>
      </c>
    </row>
    <row r="782" spans="1:18" x14ac:dyDescent="0.7">
      <c r="A782" s="97">
        <v>15</v>
      </c>
      <c r="B782" s="98" t="s">
        <v>59</v>
      </c>
      <c r="C782" s="98" t="s">
        <v>489</v>
      </c>
      <c r="D782" s="98" t="s">
        <v>122</v>
      </c>
      <c r="E782" s="98" t="s">
        <v>490</v>
      </c>
      <c r="F782" s="98" t="s">
        <v>178</v>
      </c>
      <c r="G782" s="98" t="s">
        <v>1177</v>
      </c>
      <c r="H782" s="99">
        <v>4224</v>
      </c>
      <c r="I782" s="97">
        <v>3</v>
      </c>
      <c r="J782" s="102">
        <f>สกลนคร!F104</f>
        <v>107906.49</v>
      </c>
      <c r="K782" s="101">
        <f>สกลนคร!AF104</f>
        <v>130494.23000000001</v>
      </c>
      <c r="L782" s="102">
        <f>สกลนคร!AG104</f>
        <v>245467.83000000002</v>
      </c>
      <c r="M782" s="102">
        <f>สกลนคร!AH104</f>
        <v>259982.44999999998</v>
      </c>
      <c r="N782" s="98"/>
      <c r="O782" s="98"/>
      <c r="P782" s="98"/>
      <c r="Q782" s="90">
        <f t="shared" si="29"/>
        <v>-14514.619999999966</v>
      </c>
      <c r="R782" s="91">
        <f t="shared" si="30"/>
        <v>58.112649147727275</v>
      </c>
    </row>
    <row r="783" spans="1:18" x14ac:dyDescent="0.7">
      <c r="A783" s="97">
        <v>16</v>
      </c>
      <c r="B783" s="98" t="s">
        <v>59</v>
      </c>
      <c r="C783" s="98" t="s">
        <v>489</v>
      </c>
      <c r="D783" s="98" t="s">
        <v>122</v>
      </c>
      <c r="E783" s="98" t="s">
        <v>490</v>
      </c>
      <c r="F783" s="98" t="s">
        <v>178</v>
      </c>
      <c r="G783" s="98" t="s">
        <v>1178</v>
      </c>
      <c r="H783" s="99">
        <v>4904</v>
      </c>
      <c r="I783" s="97">
        <v>4</v>
      </c>
      <c r="J783" s="102">
        <f>สกลนคร!F105</f>
        <v>84520.6</v>
      </c>
      <c r="K783" s="101">
        <f>สกลนคร!AF105</f>
        <v>37771.560000000012</v>
      </c>
      <c r="L783" s="102">
        <f>สกลนคร!AG105</f>
        <v>204808.72</v>
      </c>
      <c r="M783" s="102">
        <f>สกลนคร!AH105</f>
        <v>195822.29</v>
      </c>
      <c r="N783" s="98"/>
      <c r="O783" s="98"/>
      <c r="P783" s="98"/>
      <c r="Q783" s="90">
        <f t="shared" si="29"/>
        <v>8986.429999999993</v>
      </c>
      <c r="R783" s="91">
        <f t="shared" si="30"/>
        <v>41.763605220228385</v>
      </c>
    </row>
    <row r="784" spans="1:18" x14ac:dyDescent="0.7">
      <c r="A784" s="97">
        <v>17</v>
      </c>
      <c r="B784" s="98" t="s">
        <v>59</v>
      </c>
      <c r="C784" s="98" t="s">
        <v>489</v>
      </c>
      <c r="D784" s="98" t="s">
        <v>122</v>
      </c>
      <c r="E784" s="98" t="s">
        <v>490</v>
      </c>
      <c r="F784" s="98" t="s">
        <v>178</v>
      </c>
      <c r="G784" s="98" t="s">
        <v>1179</v>
      </c>
      <c r="H784" s="99">
        <v>4515</v>
      </c>
      <c r="I784" s="97">
        <v>4</v>
      </c>
      <c r="J784" s="102">
        <f>สกลนคร!F106</f>
        <v>312503.73</v>
      </c>
      <c r="K784" s="101">
        <f>สกลนคร!AF106</f>
        <v>387525.69</v>
      </c>
      <c r="L784" s="102">
        <f>สกลนคร!AG106</f>
        <v>204808.72</v>
      </c>
      <c r="M784" s="102">
        <f>สกลนคร!AH106</f>
        <v>195822.29</v>
      </c>
      <c r="N784" s="98"/>
      <c r="O784" s="98"/>
      <c r="P784" s="98"/>
      <c r="Q784" s="90">
        <f t="shared" si="29"/>
        <v>8986.429999999993</v>
      </c>
      <c r="R784" s="91">
        <f t="shared" si="30"/>
        <v>45.361842746400889</v>
      </c>
    </row>
    <row r="785" spans="1:18" x14ac:dyDescent="0.7">
      <c r="A785" s="97">
        <v>18</v>
      </c>
      <c r="B785" s="98" t="s">
        <v>59</v>
      </c>
      <c r="C785" s="98" t="s">
        <v>489</v>
      </c>
      <c r="D785" s="98" t="s">
        <v>122</v>
      </c>
      <c r="E785" s="98" t="s">
        <v>490</v>
      </c>
      <c r="F785" s="98" t="s">
        <v>178</v>
      </c>
      <c r="G785" s="98" t="s">
        <v>1180</v>
      </c>
      <c r="H785" s="99">
        <v>2847</v>
      </c>
      <c r="I785" s="97">
        <v>2</v>
      </c>
      <c r="J785" s="102">
        <f>สกลนคร!F107</f>
        <v>227570.07</v>
      </c>
      <c r="K785" s="101">
        <f>สกลนคร!AF107</f>
        <v>254106.61000000002</v>
      </c>
      <c r="L785" s="102">
        <f>สกลนคร!AG107</f>
        <v>204808.72</v>
      </c>
      <c r="M785" s="102">
        <f>สกลนคร!AH107</f>
        <v>195822.29</v>
      </c>
      <c r="N785" s="98"/>
      <c r="O785" s="98"/>
      <c r="P785" s="98"/>
      <c r="Q785" s="90">
        <f t="shared" si="29"/>
        <v>8986.429999999993</v>
      </c>
      <c r="R785" s="91">
        <f t="shared" si="30"/>
        <v>71.938433438707406</v>
      </c>
    </row>
    <row r="786" spans="1:18" x14ac:dyDescent="0.7">
      <c r="A786" s="97">
        <v>19</v>
      </c>
      <c r="B786" s="98" t="s">
        <v>59</v>
      </c>
      <c r="C786" s="98" t="s">
        <v>489</v>
      </c>
      <c r="D786" s="98" t="s">
        <v>122</v>
      </c>
      <c r="E786" s="98" t="s">
        <v>490</v>
      </c>
      <c r="F786" s="98" t="s">
        <v>178</v>
      </c>
      <c r="G786" s="98" t="s">
        <v>1181</v>
      </c>
      <c r="H786" s="99">
        <v>3128</v>
      </c>
      <c r="I786" s="97">
        <v>3</v>
      </c>
      <c r="J786" s="102">
        <f>สกลนคร!F108</f>
        <v>248692.65</v>
      </c>
      <c r="K786" s="101">
        <f>สกลนคร!AF108</f>
        <v>286118.76</v>
      </c>
      <c r="L786" s="102">
        <f>สกลนคร!AG108</f>
        <v>204808.72</v>
      </c>
      <c r="M786" s="102">
        <f>สกลนคร!AH108</f>
        <v>195822.29</v>
      </c>
      <c r="N786" s="98"/>
      <c r="O786" s="98"/>
      <c r="P786" s="98"/>
      <c r="Q786" s="90">
        <f t="shared" si="29"/>
        <v>8986.429999999993</v>
      </c>
      <c r="R786" s="91">
        <f t="shared" si="30"/>
        <v>65.475933503836316</v>
      </c>
    </row>
    <row r="787" spans="1:18" s="109" customFormat="1" x14ac:dyDescent="0.7">
      <c r="A787" s="103">
        <v>8</v>
      </c>
      <c r="B787" s="104" t="s">
        <v>59</v>
      </c>
      <c r="C787" s="104"/>
      <c r="D787" s="104"/>
      <c r="E787" s="104" t="s">
        <v>75</v>
      </c>
      <c r="F787" s="104"/>
      <c r="G787" s="104" t="s">
        <v>492</v>
      </c>
      <c r="H787" s="110">
        <f>SUM(H769:H786)</f>
        <v>77688</v>
      </c>
      <c r="I787" s="103"/>
      <c r="J787" s="106">
        <f>SUM(J768:J786)</f>
        <v>4094205.1199999996</v>
      </c>
      <c r="K787" s="106">
        <f>SUM(K768:K786)</f>
        <v>4658236.3499999996</v>
      </c>
      <c r="L787" s="106">
        <f>SUM(L768:L786)</f>
        <v>3727216.0700000012</v>
      </c>
      <c r="M787" s="106">
        <f>SUM(M768:M786)</f>
        <v>3588961.3800000004</v>
      </c>
      <c r="N787" s="104">
        <v>18</v>
      </c>
      <c r="O787" s="104">
        <v>18</v>
      </c>
      <c r="P787" s="104">
        <f>N787-O787</f>
        <v>0</v>
      </c>
      <c r="Q787" s="107">
        <f t="shared" si="29"/>
        <v>138254.69000000088</v>
      </c>
      <c r="R787" s="108">
        <f>L787/H787</f>
        <v>47.976728323550631</v>
      </c>
    </row>
    <row r="788" spans="1:18" x14ac:dyDescent="0.7">
      <c r="A788" s="97">
        <v>1</v>
      </c>
      <c r="B788" s="98" t="s">
        <v>59</v>
      </c>
      <c r="C788" s="98" t="s">
        <v>493</v>
      </c>
      <c r="D788" s="98" t="s">
        <v>127</v>
      </c>
      <c r="E788" s="98" t="s">
        <v>494</v>
      </c>
      <c r="F788" s="98" t="s">
        <v>208</v>
      </c>
      <c r="G788" s="98" t="s">
        <v>495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x14ac:dyDescent="0.7">
      <c r="A789" s="97">
        <v>2</v>
      </c>
      <c r="B789" s="98" t="s">
        <v>59</v>
      </c>
      <c r="C789" s="98" t="s">
        <v>493</v>
      </c>
      <c r="D789" s="98" t="s">
        <v>127</v>
      </c>
      <c r="E789" s="98" t="s">
        <v>494</v>
      </c>
      <c r="F789" s="98" t="s">
        <v>178</v>
      </c>
      <c r="G789" s="98" t="s">
        <v>1182</v>
      </c>
      <c r="H789" s="99">
        <v>2701</v>
      </c>
      <c r="I789" s="97">
        <v>2</v>
      </c>
      <c r="J789" s="102">
        <f>สกลนคร!F109</f>
        <v>470869.57</v>
      </c>
      <c r="K789" s="101">
        <f>สกลนคร!AF109</f>
        <v>531964.77</v>
      </c>
      <c r="L789" s="102">
        <f>สกลนคร!AG109</f>
        <v>322389.36</v>
      </c>
      <c r="M789" s="102">
        <f>สกลนคร!AH109</f>
        <v>175931.43</v>
      </c>
      <c r="N789" s="98"/>
      <c r="O789" s="98"/>
      <c r="P789" s="98"/>
      <c r="Q789" s="90">
        <f t="shared" si="29"/>
        <v>146457.93</v>
      </c>
      <c r="R789" s="91">
        <f t="shared" si="30"/>
        <v>119.3592595335061</v>
      </c>
    </row>
    <row r="790" spans="1:18" x14ac:dyDescent="0.7">
      <c r="A790" s="97">
        <v>3</v>
      </c>
      <c r="B790" s="98" t="s">
        <v>59</v>
      </c>
      <c r="C790" s="98" t="s">
        <v>493</v>
      </c>
      <c r="D790" s="98" t="s">
        <v>127</v>
      </c>
      <c r="E790" s="98" t="s">
        <v>494</v>
      </c>
      <c r="F790" s="98" t="s">
        <v>178</v>
      </c>
      <c r="G790" s="98" t="s">
        <v>1183</v>
      </c>
      <c r="H790" s="99">
        <v>3810</v>
      </c>
      <c r="I790" s="97">
        <v>3</v>
      </c>
      <c r="J790" s="102">
        <f>สกลนคร!F110</f>
        <v>384324.45</v>
      </c>
      <c r="K790" s="101">
        <f>สกลนคร!AF110</f>
        <v>412186.10000000003</v>
      </c>
      <c r="L790" s="102">
        <f>สกลนคร!AG110</f>
        <v>351717.86</v>
      </c>
      <c r="M790" s="102">
        <f>สกลนคร!AH110</f>
        <v>257214.98</v>
      </c>
      <c r="N790" s="98"/>
      <c r="O790" s="98"/>
      <c r="P790" s="98"/>
      <c r="Q790" s="90">
        <f t="shared" si="29"/>
        <v>94502.879999999976</v>
      </c>
      <c r="R790" s="91">
        <f t="shared" si="30"/>
        <v>92.314398950131235</v>
      </c>
    </row>
    <row r="791" spans="1:18" x14ac:dyDescent="0.7">
      <c r="A791" s="97">
        <v>4</v>
      </c>
      <c r="B791" s="98" t="s">
        <v>59</v>
      </c>
      <c r="C791" s="98" t="s">
        <v>493</v>
      </c>
      <c r="D791" s="98" t="s">
        <v>127</v>
      </c>
      <c r="E791" s="98" t="s">
        <v>494</v>
      </c>
      <c r="F791" s="98" t="s">
        <v>178</v>
      </c>
      <c r="G791" s="98" t="s">
        <v>1184</v>
      </c>
      <c r="H791" s="99">
        <v>4374</v>
      </c>
      <c r="I791" s="97">
        <v>3</v>
      </c>
      <c r="J791" s="102">
        <f>สกลนคร!F111</f>
        <v>328084.90000000002</v>
      </c>
      <c r="K791" s="101">
        <f>สกลนคร!AF111</f>
        <v>358380.59</v>
      </c>
      <c r="L791" s="102">
        <f>สกลนคร!AG111</f>
        <v>404710.9</v>
      </c>
      <c r="M791" s="102">
        <f>สกลนคร!AH111</f>
        <v>318896.78000000003</v>
      </c>
      <c r="N791" s="98"/>
      <c r="O791" s="98"/>
      <c r="P791" s="98"/>
      <c r="Q791" s="90">
        <f t="shared" si="29"/>
        <v>85814.12</v>
      </c>
      <c r="R791" s="91">
        <f t="shared" si="30"/>
        <v>92.526497485139473</v>
      </c>
    </row>
    <row r="792" spans="1:18" x14ac:dyDescent="0.7">
      <c r="A792" s="97">
        <v>5</v>
      </c>
      <c r="B792" s="98" t="s">
        <v>59</v>
      </c>
      <c r="C792" s="98" t="s">
        <v>493</v>
      </c>
      <c r="D792" s="98" t="s">
        <v>127</v>
      </c>
      <c r="E792" s="98" t="s">
        <v>494</v>
      </c>
      <c r="F792" s="98" t="s">
        <v>178</v>
      </c>
      <c r="G792" s="98" t="s">
        <v>1185</v>
      </c>
      <c r="H792" s="99">
        <v>2034</v>
      </c>
      <c r="I792" s="97">
        <v>2</v>
      </c>
      <c r="J792" s="102">
        <f>สกลนคร!F112</f>
        <v>19301.04</v>
      </c>
      <c r="K792" s="101">
        <f>สกลนคร!AF112</f>
        <v>42067.4</v>
      </c>
      <c r="L792" s="102">
        <f>สกลนคร!AG112</f>
        <v>321489.43</v>
      </c>
      <c r="M792" s="102">
        <f>สกลนคร!AH112</f>
        <v>268321.21000000002</v>
      </c>
      <c r="N792" s="98"/>
      <c r="O792" s="98"/>
      <c r="P792" s="98"/>
      <c r="Q792" s="90">
        <f t="shared" si="29"/>
        <v>53168.219999999972</v>
      </c>
      <c r="R792" s="91">
        <f t="shared" si="30"/>
        <v>158.05773352999017</v>
      </c>
    </row>
    <row r="793" spans="1:18" x14ac:dyDescent="0.7">
      <c r="A793" s="97">
        <v>6</v>
      </c>
      <c r="B793" s="98" t="s">
        <v>59</v>
      </c>
      <c r="C793" s="98" t="s">
        <v>493</v>
      </c>
      <c r="D793" s="98" t="s">
        <v>127</v>
      </c>
      <c r="E793" s="98" t="s">
        <v>494</v>
      </c>
      <c r="F793" s="98" t="s">
        <v>178</v>
      </c>
      <c r="G793" s="98" t="s">
        <v>1186</v>
      </c>
      <c r="H793" s="99">
        <v>4151</v>
      </c>
      <c r="I793" s="97">
        <v>3</v>
      </c>
      <c r="J793" s="102">
        <f>สกลนคร!F113</f>
        <v>250947.36</v>
      </c>
      <c r="K793" s="101">
        <f>สกลนคร!AF113</f>
        <v>254805.08</v>
      </c>
      <c r="L793" s="102">
        <f>สกลนคร!AG113</f>
        <v>422364.5</v>
      </c>
      <c r="M793" s="102">
        <f>สกลนคร!AH113</f>
        <v>280416.97000000003</v>
      </c>
      <c r="N793" s="98"/>
      <c r="O793" s="98"/>
      <c r="P793" s="98"/>
      <c r="Q793" s="90">
        <f t="shared" si="29"/>
        <v>141947.52999999997</v>
      </c>
      <c r="R793" s="91">
        <f t="shared" si="30"/>
        <v>101.75006022645145</v>
      </c>
    </row>
    <row r="794" spans="1:18" x14ac:dyDescent="0.7">
      <c r="A794" s="97">
        <v>7</v>
      </c>
      <c r="B794" s="98" t="s">
        <v>59</v>
      </c>
      <c r="C794" s="98" t="s">
        <v>493</v>
      </c>
      <c r="D794" s="98" t="s">
        <v>127</v>
      </c>
      <c r="E794" s="98" t="s">
        <v>494</v>
      </c>
      <c r="F794" s="98" t="s">
        <v>178</v>
      </c>
      <c r="G794" s="98" t="s">
        <v>1187</v>
      </c>
      <c r="H794" s="99">
        <v>2924</v>
      </c>
      <c r="I794" s="97">
        <v>2</v>
      </c>
      <c r="J794" s="102">
        <f>สกลนคร!F114</f>
        <v>465098.08</v>
      </c>
      <c r="K794" s="101">
        <f>สกลนคร!AF114</f>
        <v>506621.67000000004</v>
      </c>
      <c r="L794" s="102">
        <f>สกลนคร!AG114</f>
        <v>357793.63</v>
      </c>
      <c r="M794" s="102">
        <f>สกลนคร!AH114</f>
        <v>262730</v>
      </c>
      <c r="N794" s="98"/>
      <c r="O794" s="98"/>
      <c r="P794" s="98"/>
      <c r="Q794" s="90">
        <f t="shared" si="29"/>
        <v>95063.63</v>
      </c>
      <c r="R794" s="91">
        <f t="shared" si="30"/>
        <v>122.36444254445965</v>
      </c>
    </row>
    <row r="795" spans="1:18" s="109" customFormat="1" x14ac:dyDescent="0.7">
      <c r="A795" s="103">
        <v>9</v>
      </c>
      <c r="B795" s="104" t="s">
        <v>59</v>
      </c>
      <c r="C795" s="104"/>
      <c r="D795" s="104"/>
      <c r="E795" s="104" t="s">
        <v>75</v>
      </c>
      <c r="F795" s="104"/>
      <c r="G795" s="104" t="s">
        <v>496</v>
      </c>
      <c r="H795" s="110">
        <f>SUM(H789:H794)</f>
        <v>19994</v>
      </c>
      <c r="I795" s="103"/>
      <c r="J795" s="106">
        <f>SUM(J788:J794)</f>
        <v>1918625.4</v>
      </c>
      <c r="K795" s="106">
        <f>SUM(K788:K794)</f>
        <v>2106025.6100000003</v>
      </c>
      <c r="L795" s="106">
        <f>SUM(L788:L794)</f>
        <v>2180465.6800000002</v>
      </c>
      <c r="M795" s="106">
        <f>SUM(M788:M794)</f>
        <v>1563511.37</v>
      </c>
      <c r="N795" s="104">
        <v>6</v>
      </c>
      <c r="O795" s="104">
        <v>6</v>
      </c>
      <c r="P795" s="104">
        <f>N795-O795</f>
        <v>0</v>
      </c>
      <c r="Q795" s="107">
        <f t="shared" si="29"/>
        <v>616954.31000000006</v>
      </c>
      <c r="R795" s="108">
        <f>L795/H795</f>
        <v>109.05600080024008</v>
      </c>
    </row>
    <row r="796" spans="1:18" x14ac:dyDescent="0.7">
      <c r="A796" s="97">
        <v>1</v>
      </c>
      <c r="B796" s="98" t="s">
        <v>59</v>
      </c>
      <c r="C796" s="98" t="s">
        <v>497</v>
      </c>
      <c r="D796" s="98" t="s">
        <v>132</v>
      </c>
      <c r="E796" s="98" t="s">
        <v>498</v>
      </c>
      <c r="F796" s="98" t="s">
        <v>208</v>
      </c>
      <c r="G796" s="98" t="s">
        <v>499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x14ac:dyDescent="0.7">
      <c r="A797" s="97">
        <v>2</v>
      </c>
      <c r="B797" s="98" t="s">
        <v>59</v>
      </c>
      <c r="C797" s="98" t="s">
        <v>497</v>
      </c>
      <c r="D797" s="98" t="s">
        <v>132</v>
      </c>
      <c r="E797" s="98" t="s">
        <v>498</v>
      </c>
      <c r="F797" s="98" t="s">
        <v>178</v>
      </c>
      <c r="G797" s="98" t="s">
        <v>1188</v>
      </c>
      <c r="H797" s="99">
        <v>4406</v>
      </c>
      <c r="I797" s="97">
        <v>3</v>
      </c>
      <c r="J797" s="102">
        <f>สกลนคร!F115</f>
        <v>818226.95</v>
      </c>
      <c r="K797" s="101">
        <f>สกลนคร!AF115</f>
        <v>816622.82</v>
      </c>
      <c r="L797" s="102">
        <f>สกลนคร!AG115</f>
        <v>592107.62</v>
      </c>
      <c r="M797" s="102">
        <f>สกลนคร!AH115</f>
        <v>369932.75999999995</v>
      </c>
      <c r="N797" s="98"/>
      <c r="O797" s="98"/>
      <c r="P797" s="98"/>
      <c r="Q797" s="90">
        <f t="shared" si="29"/>
        <v>222174.86000000004</v>
      </c>
      <c r="R797" s="91">
        <f t="shared" si="30"/>
        <v>134.3866591012256</v>
      </c>
    </row>
    <row r="798" spans="1:18" x14ac:dyDescent="0.7">
      <c r="A798" s="97">
        <v>3</v>
      </c>
      <c r="B798" s="98" t="s">
        <v>59</v>
      </c>
      <c r="C798" s="98" t="s">
        <v>497</v>
      </c>
      <c r="D798" s="98" t="s">
        <v>132</v>
      </c>
      <c r="E798" s="98" t="s">
        <v>498</v>
      </c>
      <c r="F798" s="98" t="s">
        <v>178</v>
      </c>
      <c r="G798" s="98" t="s">
        <v>1189</v>
      </c>
      <c r="H798" s="99">
        <v>5269</v>
      </c>
      <c r="I798" s="97">
        <v>4</v>
      </c>
      <c r="J798" s="102">
        <f>สกลนคร!F116</f>
        <v>878134.36</v>
      </c>
      <c r="K798" s="101">
        <f>สกลนคร!AF116</f>
        <v>972025.78999999992</v>
      </c>
      <c r="L798" s="102">
        <f>สกลนคร!AG116</f>
        <v>606962.74</v>
      </c>
      <c r="M798" s="102">
        <f>สกลนคร!AH116</f>
        <v>368657.89999999997</v>
      </c>
      <c r="N798" s="98"/>
      <c r="O798" s="98"/>
      <c r="P798" s="98"/>
      <c r="Q798" s="90">
        <f t="shared" si="29"/>
        <v>238304.84000000003</v>
      </c>
      <c r="R798" s="91">
        <f t="shared" si="30"/>
        <v>115.19505408996014</v>
      </c>
    </row>
    <row r="799" spans="1:18" x14ac:dyDescent="0.7">
      <c r="A799" s="97">
        <v>4</v>
      </c>
      <c r="B799" s="98" t="s">
        <v>59</v>
      </c>
      <c r="C799" s="98" t="s">
        <v>497</v>
      </c>
      <c r="D799" s="98" t="s">
        <v>132</v>
      </c>
      <c r="E799" s="98" t="s">
        <v>498</v>
      </c>
      <c r="F799" s="98" t="s">
        <v>178</v>
      </c>
      <c r="G799" s="98" t="s">
        <v>1190</v>
      </c>
      <c r="H799" s="99">
        <v>5210</v>
      </c>
      <c r="I799" s="97">
        <v>4</v>
      </c>
      <c r="J799" s="102">
        <f>สกลนคร!F117</f>
        <v>682037.89</v>
      </c>
      <c r="K799" s="101">
        <f>สกลนคร!AF117</f>
        <v>705936.88</v>
      </c>
      <c r="L799" s="102">
        <f>สกลนคร!AG117</f>
        <v>597785.98</v>
      </c>
      <c r="M799" s="102">
        <f>สกลนคร!AH117</f>
        <v>384105.3</v>
      </c>
      <c r="N799" s="98"/>
      <c r="O799" s="98"/>
      <c r="P799" s="98"/>
      <c r="Q799" s="90">
        <f t="shared" si="29"/>
        <v>213680.68</v>
      </c>
      <c r="R799" s="91">
        <f t="shared" si="30"/>
        <v>114.73819193857965</v>
      </c>
    </row>
    <row r="800" spans="1:18" x14ac:dyDescent="0.7">
      <c r="A800" s="97">
        <v>5</v>
      </c>
      <c r="B800" s="98" t="s">
        <v>59</v>
      </c>
      <c r="C800" s="98" t="s">
        <v>497</v>
      </c>
      <c r="D800" s="98" t="s">
        <v>132</v>
      </c>
      <c r="E800" s="98" t="s">
        <v>498</v>
      </c>
      <c r="F800" s="98" t="s">
        <v>178</v>
      </c>
      <c r="G800" s="98" t="s">
        <v>1191</v>
      </c>
      <c r="H800" s="99">
        <v>3196</v>
      </c>
      <c r="I800" s="97">
        <v>3</v>
      </c>
      <c r="J800" s="102">
        <f>สกลนคร!F118</f>
        <v>466144.13</v>
      </c>
      <c r="K800" s="101">
        <f>สกลนคร!AF118</f>
        <v>518716.62</v>
      </c>
      <c r="L800" s="102">
        <f>สกลนคร!AG118</f>
        <v>267534.84999999998</v>
      </c>
      <c r="M800" s="102">
        <f>สกลนคร!AH118</f>
        <v>147031.09</v>
      </c>
      <c r="N800" s="98"/>
      <c r="O800" s="98"/>
      <c r="P800" s="98"/>
      <c r="Q800" s="90">
        <f t="shared" si="29"/>
        <v>120503.75999999998</v>
      </c>
      <c r="R800" s="91">
        <f t="shared" si="30"/>
        <v>83.709277221526904</v>
      </c>
    </row>
    <row r="801" spans="1:18" x14ac:dyDescent="0.7">
      <c r="A801" s="97">
        <v>6</v>
      </c>
      <c r="B801" s="98" t="s">
        <v>59</v>
      </c>
      <c r="C801" s="98" t="s">
        <v>497</v>
      </c>
      <c r="D801" s="98" t="s">
        <v>132</v>
      </c>
      <c r="E801" s="98" t="s">
        <v>498</v>
      </c>
      <c r="F801" s="98" t="s">
        <v>178</v>
      </c>
      <c r="G801" s="98" t="s">
        <v>1192</v>
      </c>
      <c r="H801" s="99">
        <v>5548</v>
      </c>
      <c r="I801" s="97">
        <v>4</v>
      </c>
      <c r="J801" s="102">
        <f>สกลนคร!F119</f>
        <v>772893.38</v>
      </c>
      <c r="K801" s="101">
        <f>สกลนคร!AF119</f>
        <v>784399.39</v>
      </c>
      <c r="L801" s="102">
        <f>สกลนคร!AG119</f>
        <v>618622.51</v>
      </c>
      <c r="M801" s="102">
        <f>สกลนคร!AH119</f>
        <v>432813.57</v>
      </c>
      <c r="N801" s="98"/>
      <c r="O801" s="98"/>
      <c r="P801" s="98"/>
      <c r="Q801" s="90">
        <f t="shared" si="29"/>
        <v>185808.94</v>
      </c>
      <c r="R801" s="91">
        <f t="shared" si="30"/>
        <v>111.50369682768566</v>
      </c>
    </row>
    <row r="802" spans="1:18" x14ac:dyDescent="0.7">
      <c r="A802" s="97">
        <v>7</v>
      </c>
      <c r="B802" s="98" t="s">
        <v>59</v>
      </c>
      <c r="C802" s="98" t="s">
        <v>497</v>
      </c>
      <c r="D802" s="98" t="s">
        <v>132</v>
      </c>
      <c r="E802" s="98" t="s">
        <v>498</v>
      </c>
      <c r="F802" s="98" t="s">
        <v>178</v>
      </c>
      <c r="G802" s="98" t="s">
        <v>1193</v>
      </c>
      <c r="H802" s="99">
        <v>4195</v>
      </c>
      <c r="I802" s="97">
        <v>3</v>
      </c>
      <c r="J802" s="102">
        <f>สกลนคร!F120</f>
        <v>847752.45</v>
      </c>
      <c r="K802" s="101">
        <f>สกลนคร!AF120</f>
        <v>867197.66999999993</v>
      </c>
      <c r="L802" s="102">
        <f>สกลนคร!AG120</f>
        <v>424096.82</v>
      </c>
      <c r="M802" s="102">
        <f>สกลนคร!AH120</f>
        <v>287735.5</v>
      </c>
      <c r="N802" s="98"/>
      <c r="O802" s="98"/>
      <c r="P802" s="98"/>
      <c r="Q802" s="90">
        <f t="shared" si="29"/>
        <v>136361.32</v>
      </c>
      <c r="R802" s="91">
        <f t="shared" si="30"/>
        <v>101.09578545887962</v>
      </c>
    </row>
    <row r="803" spans="1:18" x14ac:dyDescent="0.7">
      <c r="A803" s="97">
        <v>8</v>
      </c>
      <c r="B803" s="98" t="s">
        <v>59</v>
      </c>
      <c r="C803" s="98" t="s">
        <v>497</v>
      </c>
      <c r="D803" s="98" t="s">
        <v>132</v>
      </c>
      <c r="E803" s="98" t="s">
        <v>498</v>
      </c>
      <c r="F803" s="98" t="s">
        <v>178</v>
      </c>
      <c r="G803" s="98" t="s">
        <v>1194</v>
      </c>
      <c r="H803" s="99">
        <v>6960</v>
      </c>
      <c r="I803" s="97">
        <v>5</v>
      </c>
      <c r="J803" s="102">
        <f>สกลนคร!F121</f>
        <v>929657.47</v>
      </c>
      <c r="K803" s="101">
        <f>สกลนคร!AF121</f>
        <v>990219.32</v>
      </c>
      <c r="L803" s="102">
        <f>สกลนคร!AG121</f>
        <v>649735.66999999993</v>
      </c>
      <c r="M803" s="102">
        <f>สกลนคร!AH121</f>
        <v>405563.31999999995</v>
      </c>
      <c r="N803" s="98"/>
      <c r="O803" s="98"/>
      <c r="P803" s="98"/>
      <c r="Q803" s="90">
        <f t="shared" si="29"/>
        <v>244172.34999999998</v>
      </c>
      <c r="R803" s="91">
        <f t="shared" si="30"/>
        <v>93.352826149425283</v>
      </c>
    </row>
    <row r="804" spans="1:18" x14ac:dyDescent="0.7">
      <c r="A804" s="97">
        <v>9</v>
      </c>
      <c r="B804" s="98" t="s">
        <v>59</v>
      </c>
      <c r="C804" s="98" t="s">
        <v>497</v>
      </c>
      <c r="D804" s="98" t="s">
        <v>132</v>
      </c>
      <c r="E804" s="98" t="s">
        <v>498</v>
      </c>
      <c r="F804" s="98" t="s">
        <v>178</v>
      </c>
      <c r="G804" s="98" t="s">
        <v>1195</v>
      </c>
      <c r="H804" s="99">
        <v>4243</v>
      </c>
      <c r="I804" s="97">
        <v>3</v>
      </c>
      <c r="J804" s="102">
        <f>สกลนคร!F122</f>
        <v>901430.45</v>
      </c>
      <c r="K804" s="101">
        <f>สกลนคร!AF122</f>
        <v>938610.73</v>
      </c>
      <c r="L804" s="102">
        <f>สกลนคร!AG122</f>
        <v>493651.05</v>
      </c>
      <c r="M804" s="102">
        <f>สกลนคร!AH122</f>
        <v>307349.74</v>
      </c>
      <c r="N804" s="98"/>
      <c r="O804" s="98"/>
      <c r="P804" s="98"/>
      <c r="Q804" s="90">
        <f t="shared" si="29"/>
        <v>186301.31</v>
      </c>
      <c r="R804" s="91">
        <f t="shared" si="30"/>
        <v>116.34481498939429</v>
      </c>
    </row>
    <row r="805" spans="1:18" x14ac:dyDescent="0.7">
      <c r="A805" s="97">
        <v>10</v>
      </c>
      <c r="B805" s="98" t="s">
        <v>59</v>
      </c>
      <c r="C805" s="98" t="s">
        <v>497</v>
      </c>
      <c r="D805" s="98" t="s">
        <v>132</v>
      </c>
      <c r="E805" s="98" t="s">
        <v>498</v>
      </c>
      <c r="F805" s="98" t="s">
        <v>178</v>
      </c>
      <c r="G805" s="98" t="s">
        <v>1196</v>
      </c>
      <c r="H805" s="99">
        <v>2996</v>
      </c>
      <c r="I805" s="97">
        <v>2</v>
      </c>
      <c r="J805" s="102">
        <f>สกลนคร!F123</f>
        <v>467384.43</v>
      </c>
      <c r="K805" s="101">
        <f>สกลนคร!AF123</f>
        <v>494437.27999999997</v>
      </c>
      <c r="L805" s="102">
        <f>สกลนคร!AG123</f>
        <v>398939.07999999996</v>
      </c>
      <c r="M805" s="102">
        <f>สกลนคร!AH123</f>
        <v>247264.76</v>
      </c>
      <c r="N805" s="98"/>
      <c r="O805" s="98"/>
      <c r="P805" s="98"/>
      <c r="Q805" s="90">
        <f t="shared" si="29"/>
        <v>151674.31999999995</v>
      </c>
      <c r="R805" s="91">
        <f t="shared" si="30"/>
        <v>133.15723631508678</v>
      </c>
    </row>
    <row r="806" spans="1:18" x14ac:dyDescent="0.7">
      <c r="A806" s="97">
        <v>11</v>
      </c>
      <c r="B806" s="98" t="s">
        <v>59</v>
      </c>
      <c r="C806" s="98" t="s">
        <v>497</v>
      </c>
      <c r="D806" s="98" t="s">
        <v>132</v>
      </c>
      <c r="E806" s="98" t="s">
        <v>498</v>
      </c>
      <c r="F806" s="98" t="s">
        <v>178</v>
      </c>
      <c r="G806" s="98" t="s">
        <v>1197</v>
      </c>
      <c r="H806" s="99">
        <v>3425</v>
      </c>
      <c r="I806" s="97">
        <v>3</v>
      </c>
      <c r="J806" s="102">
        <f>สกลนคร!F124</f>
        <v>800917.1</v>
      </c>
      <c r="K806" s="101">
        <f>สกลนคร!AF124</f>
        <v>821303.69</v>
      </c>
      <c r="L806" s="102">
        <f>สกลนคร!AG124</f>
        <v>530186.84000000008</v>
      </c>
      <c r="M806" s="102">
        <f>สกลนคร!AH124</f>
        <v>257133.92</v>
      </c>
      <c r="N806" s="98"/>
      <c r="O806" s="98"/>
      <c r="P806" s="98"/>
      <c r="Q806" s="90">
        <f t="shared" si="29"/>
        <v>273052.92000000004</v>
      </c>
      <c r="R806" s="91">
        <f t="shared" si="30"/>
        <v>154.79907737226279</v>
      </c>
    </row>
    <row r="807" spans="1:18" s="109" customFormat="1" x14ac:dyDescent="0.7">
      <c r="A807" s="103">
        <v>10</v>
      </c>
      <c r="B807" s="104" t="s">
        <v>59</v>
      </c>
      <c r="C807" s="104"/>
      <c r="D807" s="104"/>
      <c r="E807" s="104" t="s">
        <v>75</v>
      </c>
      <c r="F807" s="104"/>
      <c r="G807" s="104" t="s">
        <v>500</v>
      </c>
      <c r="H807" s="110">
        <f>SUM(H796:H806)</f>
        <v>45448</v>
      </c>
      <c r="I807" s="103"/>
      <c r="J807" s="106">
        <f>SUM(J796:J806)</f>
        <v>7564578.6099999994</v>
      </c>
      <c r="K807" s="106">
        <f>SUM(K796:K806)</f>
        <v>7909470.1900000013</v>
      </c>
      <c r="L807" s="106">
        <f>SUM(L796:L806)</f>
        <v>5179623.16</v>
      </c>
      <c r="M807" s="106">
        <f>SUM(M796:M806)</f>
        <v>3207587.8599999994</v>
      </c>
      <c r="N807" s="104">
        <v>10</v>
      </c>
      <c r="O807" s="104">
        <v>10</v>
      </c>
      <c r="P807" s="104">
        <f>N807-O807</f>
        <v>0</v>
      </c>
      <c r="Q807" s="107">
        <f t="shared" si="29"/>
        <v>1972035.3000000007</v>
      </c>
      <c r="R807" s="108">
        <f>L807/H807</f>
        <v>113.96812092941384</v>
      </c>
    </row>
    <row r="808" spans="1:18" x14ac:dyDescent="0.7">
      <c r="A808" s="97">
        <v>1</v>
      </c>
      <c r="B808" s="98" t="s">
        <v>59</v>
      </c>
      <c r="C808" s="98" t="s">
        <v>501</v>
      </c>
      <c r="D808" s="98" t="s">
        <v>136</v>
      </c>
      <c r="E808" s="98" t="s">
        <v>502</v>
      </c>
      <c r="F808" s="98" t="s">
        <v>208</v>
      </c>
      <c r="G808" s="98" t="s">
        <v>503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x14ac:dyDescent="0.7">
      <c r="A809" s="97">
        <v>2</v>
      </c>
      <c r="B809" s="98" t="s">
        <v>59</v>
      </c>
      <c r="C809" s="98" t="s">
        <v>501</v>
      </c>
      <c r="D809" s="98" t="s">
        <v>136</v>
      </c>
      <c r="E809" s="98" t="s">
        <v>502</v>
      </c>
      <c r="F809" s="98" t="s">
        <v>178</v>
      </c>
      <c r="G809" s="98" t="s">
        <v>1198</v>
      </c>
      <c r="H809" s="99">
        <v>2268</v>
      </c>
      <c r="I809" s="97">
        <v>2</v>
      </c>
      <c r="J809" s="102">
        <f>สกลนคร!F125</f>
        <v>938155.3</v>
      </c>
      <c r="K809" s="101">
        <f>สกลนคร!AF125</f>
        <v>994495.09000000008</v>
      </c>
      <c r="L809" s="102">
        <f>สกลนคร!AG125</f>
        <v>373676.56</v>
      </c>
      <c r="M809" s="102">
        <f>สกลนคร!AH125</f>
        <v>82603</v>
      </c>
      <c r="N809" s="98"/>
      <c r="O809" s="98"/>
      <c r="P809" s="98"/>
      <c r="Q809" s="90">
        <f t="shared" si="29"/>
        <v>291073.56</v>
      </c>
      <c r="R809" s="91">
        <f t="shared" si="30"/>
        <v>164.76038800705467</v>
      </c>
    </row>
    <row r="810" spans="1:18" x14ac:dyDescent="0.7">
      <c r="A810" s="97">
        <v>3</v>
      </c>
      <c r="B810" s="98" t="s">
        <v>59</v>
      </c>
      <c r="C810" s="98" t="s">
        <v>501</v>
      </c>
      <c r="D810" s="98" t="s">
        <v>136</v>
      </c>
      <c r="E810" s="98" t="s">
        <v>502</v>
      </c>
      <c r="F810" s="98" t="s">
        <v>178</v>
      </c>
      <c r="G810" s="98" t="s">
        <v>1199</v>
      </c>
      <c r="H810" s="99">
        <v>6925</v>
      </c>
      <c r="I810" s="97">
        <v>5</v>
      </c>
      <c r="J810" s="102">
        <f>สกลนคร!F126</f>
        <v>604967.92000000004</v>
      </c>
      <c r="K810" s="101">
        <f>สกลนคร!AF126</f>
        <v>750494.59000000008</v>
      </c>
      <c r="L810" s="102">
        <f>สกลนคร!AG126</f>
        <v>574072.61</v>
      </c>
      <c r="M810" s="102">
        <f>สกลนคร!AH126</f>
        <v>89407.24</v>
      </c>
      <c r="N810" s="98"/>
      <c r="O810" s="98"/>
      <c r="P810" s="98"/>
      <c r="Q810" s="90">
        <f t="shared" si="29"/>
        <v>484665.37</v>
      </c>
      <c r="R810" s="91">
        <f t="shared" si="30"/>
        <v>82.898571841155231</v>
      </c>
    </row>
    <row r="811" spans="1:18" x14ac:dyDescent="0.7">
      <c r="A811" s="97">
        <v>4</v>
      </c>
      <c r="B811" s="98" t="s">
        <v>59</v>
      </c>
      <c r="C811" s="98" t="s">
        <v>501</v>
      </c>
      <c r="D811" s="98" t="s">
        <v>136</v>
      </c>
      <c r="E811" s="98" t="s">
        <v>502</v>
      </c>
      <c r="F811" s="98" t="s">
        <v>178</v>
      </c>
      <c r="G811" s="98" t="s">
        <v>1200</v>
      </c>
      <c r="H811" s="99">
        <v>2220</v>
      </c>
      <c r="I811" s="97">
        <v>2</v>
      </c>
      <c r="J811" s="102">
        <f>สกลนคร!F127</f>
        <v>442671.22</v>
      </c>
      <c r="K811" s="101">
        <f>สกลนคร!AF127</f>
        <v>476644.49</v>
      </c>
      <c r="L811" s="102">
        <f>สกลนคร!AG127</f>
        <v>348986.29</v>
      </c>
      <c r="M811" s="102">
        <f>สกลนคร!AH127</f>
        <v>69013.38</v>
      </c>
      <c r="N811" s="98"/>
      <c r="O811" s="98"/>
      <c r="P811" s="98"/>
      <c r="Q811" s="90">
        <f t="shared" si="29"/>
        <v>279972.90999999997</v>
      </c>
      <c r="R811" s="91">
        <f t="shared" si="30"/>
        <v>157.20103153153153</v>
      </c>
    </row>
    <row r="812" spans="1:18" x14ac:dyDescent="0.7">
      <c r="A812" s="97">
        <v>5</v>
      </c>
      <c r="B812" s="98" t="s">
        <v>59</v>
      </c>
      <c r="C812" s="98" t="s">
        <v>501</v>
      </c>
      <c r="D812" s="98" t="s">
        <v>136</v>
      </c>
      <c r="E812" s="98" t="s">
        <v>502</v>
      </c>
      <c r="F812" s="98" t="s">
        <v>178</v>
      </c>
      <c r="G812" s="98" t="s">
        <v>1201</v>
      </c>
      <c r="H812" s="99">
        <v>4522</v>
      </c>
      <c r="I812" s="97">
        <v>4</v>
      </c>
      <c r="J812" s="102">
        <f>สกลนคร!F128</f>
        <v>1330681.1499999999</v>
      </c>
      <c r="K812" s="101">
        <f>สกลนคร!AF128</f>
        <v>1478747.39</v>
      </c>
      <c r="L812" s="102">
        <f>สกลนคร!AG128</f>
        <v>422886.54</v>
      </c>
      <c r="M812" s="102">
        <f>สกลนคร!AH128</f>
        <v>113729.06</v>
      </c>
      <c r="N812" s="98"/>
      <c r="O812" s="98"/>
      <c r="P812" s="98"/>
      <c r="Q812" s="90">
        <f t="shared" si="29"/>
        <v>309157.48</v>
      </c>
      <c r="R812" s="91">
        <f t="shared" si="30"/>
        <v>93.517589562140643</v>
      </c>
    </row>
    <row r="813" spans="1:18" x14ac:dyDescent="0.7">
      <c r="A813" s="97">
        <v>6</v>
      </c>
      <c r="B813" s="98" t="s">
        <v>59</v>
      </c>
      <c r="C813" s="98" t="s">
        <v>501</v>
      </c>
      <c r="D813" s="98" t="s">
        <v>136</v>
      </c>
      <c r="E813" s="98" t="s">
        <v>502</v>
      </c>
      <c r="F813" s="98" t="s">
        <v>178</v>
      </c>
      <c r="G813" s="98" t="s">
        <v>1202</v>
      </c>
      <c r="H813" s="99">
        <v>6374</v>
      </c>
      <c r="I813" s="97">
        <v>5</v>
      </c>
      <c r="J813" s="102">
        <f>สกลนคร!F129</f>
        <v>1326704.8799999999</v>
      </c>
      <c r="K813" s="101">
        <f>สกลนคร!AF129</f>
        <v>1377577.5599999998</v>
      </c>
      <c r="L813" s="102">
        <f>สกลนคร!AG129</f>
        <v>629981.69999999995</v>
      </c>
      <c r="M813" s="102">
        <f>สกลนคร!AH129</f>
        <v>133237.57</v>
      </c>
      <c r="N813" s="98"/>
      <c r="O813" s="98"/>
      <c r="P813" s="98"/>
      <c r="Q813" s="90">
        <f t="shared" si="29"/>
        <v>496744.12999999995</v>
      </c>
      <c r="R813" s="91">
        <f t="shared" si="30"/>
        <v>98.83616253529965</v>
      </c>
    </row>
    <row r="814" spans="1:18" x14ac:dyDescent="0.7">
      <c r="A814" s="97">
        <v>7</v>
      </c>
      <c r="B814" s="98" t="s">
        <v>59</v>
      </c>
      <c r="C814" s="98" t="s">
        <v>501</v>
      </c>
      <c r="D814" s="98" t="s">
        <v>136</v>
      </c>
      <c r="E814" s="98" t="s">
        <v>502</v>
      </c>
      <c r="F814" s="98" t="s">
        <v>178</v>
      </c>
      <c r="G814" s="98" t="s">
        <v>1203</v>
      </c>
      <c r="H814" s="99">
        <v>1670</v>
      </c>
      <c r="I814" s="97">
        <v>2</v>
      </c>
      <c r="J814" s="102">
        <f>สกลนคร!F130</f>
        <v>414529.78</v>
      </c>
      <c r="K814" s="101">
        <f>สกลนคร!AF130</f>
        <v>500263.08</v>
      </c>
      <c r="L814" s="102">
        <f>สกลนคร!AG130</f>
        <v>326843.48</v>
      </c>
      <c r="M814" s="102">
        <f>สกลนคร!AH130</f>
        <v>95322.92</v>
      </c>
      <c r="N814" s="98"/>
      <c r="O814" s="98"/>
      <c r="P814" s="98"/>
      <c r="Q814" s="90">
        <f t="shared" si="29"/>
        <v>231520.56</v>
      </c>
      <c r="R814" s="91">
        <f t="shared" si="30"/>
        <v>195.71465868263471</v>
      </c>
    </row>
    <row r="815" spans="1:18" x14ac:dyDescent="0.7">
      <c r="A815" s="97">
        <v>8</v>
      </c>
      <c r="B815" s="98" t="s">
        <v>59</v>
      </c>
      <c r="C815" s="98" t="s">
        <v>501</v>
      </c>
      <c r="D815" s="98" t="s">
        <v>136</v>
      </c>
      <c r="E815" s="98" t="s">
        <v>502</v>
      </c>
      <c r="F815" s="98" t="s">
        <v>178</v>
      </c>
      <c r="G815" s="98" t="s">
        <v>1204</v>
      </c>
      <c r="H815" s="99">
        <v>1892</v>
      </c>
      <c r="I815" s="97">
        <v>2</v>
      </c>
      <c r="J815" s="102">
        <f>สกลนคร!F131</f>
        <v>561487.21</v>
      </c>
      <c r="K815" s="101">
        <f>สกลนคร!AF131</f>
        <v>635426.63</v>
      </c>
      <c r="L815" s="102">
        <f>สกลนคร!AG131</f>
        <v>461987.17</v>
      </c>
      <c r="M815" s="102">
        <f>สกลนคร!AH131</f>
        <v>76778.05</v>
      </c>
      <c r="N815" s="98"/>
      <c r="O815" s="98"/>
      <c r="P815" s="98"/>
      <c r="Q815" s="90">
        <f t="shared" si="29"/>
        <v>385209.12</v>
      </c>
      <c r="R815" s="91">
        <f t="shared" si="30"/>
        <v>244.17926532769556</v>
      </c>
    </row>
    <row r="816" spans="1:18" x14ac:dyDescent="0.7">
      <c r="A816" s="97">
        <v>9</v>
      </c>
      <c r="B816" s="98" t="s">
        <v>59</v>
      </c>
      <c r="C816" s="98" t="s">
        <v>501</v>
      </c>
      <c r="D816" s="98" t="s">
        <v>136</v>
      </c>
      <c r="E816" s="98" t="s">
        <v>502</v>
      </c>
      <c r="F816" s="98" t="s">
        <v>178</v>
      </c>
      <c r="G816" s="98" t="s">
        <v>1205</v>
      </c>
      <c r="H816" s="99">
        <v>4319</v>
      </c>
      <c r="I816" s="97">
        <v>3</v>
      </c>
      <c r="J816" s="102">
        <f>สกลนคร!F132</f>
        <v>886549.02</v>
      </c>
      <c r="K816" s="101">
        <f>สกลนคร!AF132</f>
        <v>1076999.6000000001</v>
      </c>
      <c r="L816" s="102">
        <f>สกลนคร!AG132</f>
        <v>502177.54</v>
      </c>
      <c r="M816" s="102">
        <f>สกลนคร!AH132</f>
        <v>115240.20999999999</v>
      </c>
      <c r="N816" s="98"/>
      <c r="O816" s="98"/>
      <c r="P816" s="98"/>
      <c r="Q816" s="90">
        <f t="shared" si="29"/>
        <v>386937.32999999996</v>
      </c>
      <c r="R816" s="91">
        <f t="shared" si="30"/>
        <v>116.27171567492475</v>
      </c>
    </row>
    <row r="817" spans="1:18" x14ac:dyDescent="0.7">
      <c r="A817" s="97">
        <v>10</v>
      </c>
      <c r="B817" s="98" t="s">
        <v>59</v>
      </c>
      <c r="C817" s="98" t="s">
        <v>501</v>
      </c>
      <c r="D817" s="98" t="s">
        <v>136</v>
      </c>
      <c r="E817" s="98" t="s">
        <v>502</v>
      </c>
      <c r="F817" s="98" t="s">
        <v>178</v>
      </c>
      <c r="G817" s="98" t="s">
        <v>1206</v>
      </c>
      <c r="H817" s="99">
        <v>5001</v>
      </c>
      <c r="I817" s="97">
        <v>4</v>
      </c>
      <c r="J817" s="102">
        <f>สกลนคร!F133</f>
        <v>1042845.19</v>
      </c>
      <c r="K817" s="101">
        <f>สกลนคร!AF133</f>
        <v>1108595.47</v>
      </c>
      <c r="L817" s="102">
        <f>สกลนคร!AG133</f>
        <v>772135.75</v>
      </c>
      <c r="M817" s="102">
        <f>สกลนคร!AH133</f>
        <v>78017.75</v>
      </c>
      <c r="N817" s="98"/>
      <c r="O817" s="98"/>
      <c r="P817" s="98"/>
      <c r="Q817" s="90">
        <f t="shared" si="29"/>
        <v>694118</v>
      </c>
      <c r="R817" s="91">
        <f t="shared" si="30"/>
        <v>154.39627074585084</v>
      </c>
    </row>
    <row r="818" spans="1:18" x14ac:dyDescent="0.7">
      <c r="A818" s="97">
        <v>11</v>
      </c>
      <c r="B818" s="98" t="s">
        <v>59</v>
      </c>
      <c r="C818" s="98" t="s">
        <v>501</v>
      </c>
      <c r="D818" s="98" t="s">
        <v>136</v>
      </c>
      <c r="E818" s="98" t="s">
        <v>502</v>
      </c>
      <c r="F818" s="98" t="s">
        <v>178</v>
      </c>
      <c r="G818" s="98" t="s">
        <v>1207</v>
      </c>
      <c r="H818" s="99">
        <v>6425</v>
      </c>
      <c r="I818" s="97">
        <v>5</v>
      </c>
      <c r="J818" s="102">
        <f>สกลนคร!F134</f>
        <v>628943.97</v>
      </c>
      <c r="K818" s="101">
        <f>สกลนคร!AF134</f>
        <v>691716.65999999992</v>
      </c>
      <c r="L818" s="102">
        <f>สกลนคร!AG134</f>
        <v>672752.33</v>
      </c>
      <c r="M818" s="102">
        <f>สกลนคร!AH134</f>
        <v>187509.68</v>
      </c>
      <c r="N818" s="98"/>
      <c r="O818" s="98"/>
      <c r="P818" s="98"/>
      <c r="Q818" s="90">
        <f t="shared" si="29"/>
        <v>485242.64999999997</v>
      </c>
      <c r="R818" s="91">
        <f t="shared" si="30"/>
        <v>104.70853385214006</v>
      </c>
    </row>
    <row r="819" spans="1:18" x14ac:dyDescent="0.7">
      <c r="A819" s="97">
        <v>12</v>
      </c>
      <c r="B819" s="98" t="s">
        <v>59</v>
      </c>
      <c r="C819" s="98" t="s">
        <v>501</v>
      </c>
      <c r="D819" s="98" t="s">
        <v>136</v>
      </c>
      <c r="E819" s="98" t="s">
        <v>502</v>
      </c>
      <c r="F819" s="98" t="s">
        <v>178</v>
      </c>
      <c r="G819" s="98" t="s">
        <v>1208</v>
      </c>
      <c r="H819" s="99">
        <v>844</v>
      </c>
      <c r="I819" s="97">
        <v>1</v>
      </c>
      <c r="J819" s="102">
        <f>สกลนคร!F135</f>
        <v>588105.6</v>
      </c>
      <c r="K819" s="101">
        <f>สกลนคร!AF135</f>
        <v>590589.88</v>
      </c>
      <c r="L819" s="102">
        <f>สกลนคร!AG135</f>
        <v>316974.13</v>
      </c>
      <c r="M819" s="102">
        <f>สกลนคร!AH135</f>
        <v>62390.97</v>
      </c>
      <c r="N819" s="98"/>
      <c r="O819" s="98"/>
      <c r="P819" s="98"/>
      <c r="Q819" s="90">
        <f t="shared" si="29"/>
        <v>254583.16</v>
      </c>
      <c r="R819" s="91">
        <f t="shared" si="30"/>
        <v>375.5617654028436</v>
      </c>
    </row>
    <row r="820" spans="1:18" s="109" customFormat="1" x14ac:dyDescent="0.7">
      <c r="A820" s="103">
        <v>11</v>
      </c>
      <c r="B820" s="104" t="s">
        <v>59</v>
      </c>
      <c r="C820" s="104"/>
      <c r="D820" s="104"/>
      <c r="E820" s="104" t="s">
        <v>75</v>
      </c>
      <c r="F820" s="104"/>
      <c r="G820" s="104" t="s">
        <v>504</v>
      </c>
      <c r="H820" s="110">
        <f>SUM(H808:H819)</f>
        <v>42460</v>
      </c>
      <c r="I820" s="103"/>
      <c r="J820" s="106">
        <f>SUM(J808:J819)</f>
        <v>8765641.2400000002</v>
      </c>
      <c r="K820" s="106">
        <f>SUM(K808:K819)</f>
        <v>9681550.4400000013</v>
      </c>
      <c r="L820" s="106">
        <f>SUM(L808:L819)</f>
        <v>5402474.1000000006</v>
      </c>
      <c r="M820" s="106">
        <f>SUM(M808:M819)</f>
        <v>1103249.83</v>
      </c>
      <c r="N820" s="104">
        <v>11</v>
      </c>
      <c r="O820" s="104">
        <v>11</v>
      </c>
      <c r="P820" s="104">
        <f>N820-O820</f>
        <v>0</v>
      </c>
      <c r="Q820" s="107">
        <f t="shared" si="29"/>
        <v>4299224.2700000005</v>
      </c>
      <c r="R820" s="108">
        <f>L820/H820</f>
        <v>127.23678991992465</v>
      </c>
    </row>
    <row r="821" spans="1:18" x14ac:dyDescent="0.7">
      <c r="A821" s="97">
        <v>1</v>
      </c>
      <c r="B821" s="98" t="s">
        <v>59</v>
      </c>
      <c r="C821" s="98" t="s">
        <v>505</v>
      </c>
      <c r="D821" s="98" t="s">
        <v>152</v>
      </c>
      <c r="E821" s="98" t="s">
        <v>506</v>
      </c>
      <c r="F821" s="98" t="s">
        <v>208</v>
      </c>
      <c r="G821" s="98" t="s">
        <v>507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x14ac:dyDescent="0.7">
      <c r="A822" s="97">
        <v>2</v>
      </c>
      <c r="B822" s="98" t="s">
        <v>59</v>
      </c>
      <c r="C822" s="98" t="s">
        <v>505</v>
      </c>
      <c r="D822" s="98" t="s">
        <v>152</v>
      </c>
      <c r="E822" s="98" t="s">
        <v>506</v>
      </c>
      <c r="F822" s="98" t="s">
        <v>178</v>
      </c>
      <c r="G822" s="98" t="s">
        <v>1209</v>
      </c>
      <c r="H822" s="99">
        <v>8316</v>
      </c>
      <c r="I822" s="97">
        <v>5</v>
      </c>
      <c r="J822" s="102">
        <f>สกลนคร!F136</f>
        <v>877124.38</v>
      </c>
      <c r="K822" s="101">
        <f>สกลนคร!AF136</f>
        <v>893133.6</v>
      </c>
      <c r="L822" s="102">
        <f>สกลนคร!AG136</f>
        <v>997324.66999999993</v>
      </c>
      <c r="M822" s="102">
        <f>สกลนคร!AH136</f>
        <v>1244078.45</v>
      </c>
      <c r="N822" s="98"/>
      <c r="O822" s="98"/>
      <c r="P822" s="98"/>
      <c r="Q822" s="90">
        <f t="shared" si="29"/>
        <v>-246753.78000000003</v>
      </c>
      <c r="R822" s="91">
        <f t="shared" si="30"/>
        <v>119.92841149591149</v>
      </c>
    </row>
    <row r="823" spans="1:18" x14ac:dyDescent="0.7">
      <c r="A823" s="97">
        <v>3</v>
      </c>
      <c r="B823" s="98" t="s">
        <v>59</v>
      </c>
      <c r="C823" s="98" t="s">
        <v>505</v>
      </c>
      <c r="D823" s="98" t="s">
        <v>152</v>
      </c>
      <c r="E823" s="98" t="s">
        <v>506</v>
      </c>
      <c r="F823" s="98" t="s">
        <v>178</v>
      </c>
      <c r="G823" s="98" t="s">
        <v>1210</v>
      </c>
      <c r="H823" s="99">
        <v>4905</v>
      </c>
      <c r="I823" s="97">
        <v>4</v>
      </c>
      <c r="J823" s="102">
        <f>สกลนคร!F137</f>
        <v>251886.3</v>
      </c>
      <c r="K823" s="101">
        <f>สกลนคร!AF137</f>
        <v>213559.71999999997</v>
      </c>
      <c r="L823" s="102">
        <f>สกลนคร!AG137</f>
        <v>507195.52</v>
      </c>
      <c r="M823" s="102">
        <f>สกลนคร!AH137</f>
        <v>580680.95999999996</v>
      </c>
      <c r="N823" s="98"/>
      <c r="O823" s="98"/>
      <c r="P823" s="98"/>
      <c r="Q823" s="90">
        <f t="shared" si="29"/>
        <v>-73485.439999999944</v>
      </c>
      <c r="R823" s="91">
        <f t="shared" si="30"/>
        <v>103.40377573904179</v>
      </c>
    </row>
    <row r="824" spans="1:18" x14ac:dyDescent="0.7">
      <c r="A824" s="97">
        <v>4</v>
      </c>
      <c r="B824" s="98" t="s">
        <v>59</v>
      </c>
      <c r="C824" s="98" t="s">
        <v>505</v>
      </c>
      <c r="D824" s="98" t="s">
        <v>152</v>
      </c>
      <c r="E824" s="98" t="s">
        <v>506</v>
      </c>
      <c r="F824" s="98" t="s">
        <v>178</v>
      </c>
      <c r="G824" s="98" t="s">
        <v>1211</v>
      </c>
      <c r="H824" s="99">
        <v>4320</v>
      </c>
      <c r="I824" s="97">
        <v>3</v>
      </c>
      <c r="J824" s="102">
        <f>สกลนคร!F138</f>
        <v>400124.51</v>
      </c>
      <c r="K824" s="101">
        <f>สกลนคร!AF138</f>
        <v>388892.08999999997</v>
      </c>
      <c r="L824" s="102">
        <f>สกลนคร!AG138</f>
        <v>522081.95</v>
      </c>
      <c r="M824" s="102">
        <f>สกลนคร!AH138</f>
        <v>594343.36</v>
      </c>
      <c r="N824" s="98"/>
      <c r="O824" s="98"/>
      <c r="P824" s="98"/>
      <c r="Q824" s="90">
        <f t="shared" si="29"/>
        <v>-72261.409999999974</v>
      </c>
      <c r="R824" s="91">
        <f t="shared" si="30"/>
        <v>120.85230324074074</v>
      </c>
    </row>
    <row r="825" spans="1:18" x14ac:dyDescent="0.7">
      <c r="A825" s="97">
        <v>5</v>
      </c>
      <c r="B825" s="98" t="s">
        <v>59</v>
      </c>
      <c r="C825" s="98" t="s">
        <v>505</v>
      </c>
      <c r="D825" s="98" t="s">
        <v>152</v>
      </c>
      <c r="E825" s="98" t="s">
        <v>506</v>
      </c>
      <c r="F825" s="98" t="s">
        <v>178</v>
      </c>
      <c r="G825" s="98" t="s">
        <v>1212</v>
      </c>
      <c r="H825" s="99">
        <v>4626</v>
      </c>
      <c r="I825" s="97">
        <v>4</v>
      </c>
      <c r="J825" s="102">
        <f>สกลนคร!F139</f>
        <v>742965.43</v>
      </c>
      <c r="K825" s="101">
        <f>สกลนคร!AF139</f>
        <v>696345.57000000007</v>
      </c>
      <c r="L825" s="102">
        <f>สกลนคร!AG139</f>
        <v>501495.78</v>
      </c>
      <c r="M825" s="102">
        <f>สกลนคร!AH139</f>
        <v>579302.79999999993</v>
      </c>
      <c r="N825" s="98"/>
      <c r="O825" s="98"/>
      <c r="P825" s="98"/>
      <c r="Q825" s="90">
        <f t="shared" si="29"/>
        <v>-77807.019999999902</v>
      </c>
      <c r="R825" s="91">
        <f t="shared" si="30"/>
        <v>108.4080804150454</v>
      </c>
    </row>
    <row r="826" spans="1:18" x14ac:dyDescent="0.7">
      <c r="A826" s="97">
        <v>6</v>
      </c>
      <c r="B826" s="98" t="s">
        <v>59</v>
      </c>
      <c r="C826" s="98" t="s">
        <v>505</v>
      </c>
      <c r="D826" s="98" t="s">
        <v>152</v>
      </c>
      <c r="E826" s="98" t="s">
        <v>506</v>
      </c>
      <c r="F826" s="98" t="s">
        <v>178</v>
      </c>
      <c r="G826" s="98" t="s">
        <v>1213</v>
      </c>
      <c r="H826" s="99">
        <v>5198</v>
      </c>
      <c r="I826" s="97">
        <v>4</v>
      </c>
      <c r="J826" s="102">
        <f>สกลนคร!F140</f>
        <v>278826.37</v>
      </c>
      <c r="K826" s="101">
        <f>สกลนคร!AF140</f>
        <v>392059.22</v>
      </c>
      <c r="L826" s="102">
        <f>สกลนคร!AG140</f>
        <v>476559.17</v>
      </c>
      <c r="M826" s="102">
        <f>สกลนคร!AH140</f>
        <v>582219.53</v>
      </c>
      <c r="N826" s="98"/>
      <c r="O826" s="98"/>
      <c r="P826" s="98"/>
      <c r="Q826" s="90">
        <f t="shared" si="29"/>
        <v>-105660.36000000004</v>
      </c>
      <c r="R826" s="91">
        <f t="shared" si="30"/>
        <v>91.681256252404765</v>
      </c>
    </row>
    <row r="827" spans="1:18" x14ac:dyDescent="0.7">
      <c r="A827" s="97">
        <v>7</v>
      </c>
      <c r="B827" s="98" t="s">
        <v>59</v>
      </c>
      <c r="C827" s="98" t="s">
        <v>505</v>
      </c>
      <c r="D827" s="98" t="s">
        <v>152</v>
      </c>
      <c r="E827" s="98" t="s">
        <v>506</v>
      </c>
      <c r="F827" s="98" t="s">
        <v>178</v>
      </c>
      <c r="G827" s="98" t="s">
        <v>1214</v>
      </c>
      <c r="H827" s="99">
        <v>3390</v>
      </c>
      <c r="I827" s="97">
        <v>3</v>
      </c>
      <c r="J827" s="102">
        <f>สกลนคร!F141</f>
        <v>115914.52</v>
      </c>
      <c r="K827" s="101">
        <f>สกลนคร!AF141</f>
        <v>261017</v>
      </c>
      <c r="L827" s="102">
        <f>สกลนคร!AG141</f>
        <v>531776.99</v>
      </c>
      <c r="M827" s="102">
        <f>สกลนคร!AH141</f>
        <v>568778.06000000006</v>
      </c>
      <c r="N827" s="98"/>
      <c r="O827" s="98"/>
      <c r="P827" s="98"/>
      <c r="Q827" s="90">
        <f t="shared" si="29"/>
        <v>-37001.070000000065</v>
      </c>
      <c r="R827" s="91">
        <f t="shared" si="30"/>
        <v>156.86636873156343</v>
      </c>
    </row>
    <row r="828" spans="1:18" x14ac:dyDescent="0.7">
      <c r="A828" s="97">
        <v>8</v>
      </c>
      <c r="B828" s="98" t="s">
        <v>59</v>
      </c>
      <c r="C828" s="98" t="s">
        <v>505</v>
      </c>
      <c r="D828" s="98" t="s">
        <v>152</v>
      </c>
      <c r="E828" s="98" t="s">
        <v>506</v>
      </c>
      <c r="F828" s="98" t="s">
        <v>178</v>
      </c>
      <c r="G828" s="98" t="s">
        <v>1215</v>
      </c>
      <c r="H828" s="99">
        <v>6479</v>
      </c>
      <c r="I828" s="97">
        <v>5</v>
      </c>
      <c r="J828" s="102">
        <f>สกลนคร!F142</f>
        <v>252931.75</v>
      </c>
      <c r="K828" s="101">
        <f>สกลนคร!AF142</f>
        <v>391522.97</v>
      </c>
      <c r="L828" s="102">
        <f>สกลนคร!AG142</f>
        <v>543048.87</v>
      </c>
      <c r="M828" s="102">
        <f>สกลนคร!AH142</f>
        <v>625453.69999999995</v>
      </c>
      <c r="N828" s="98"/>
      <c r="O828" s="98"/>
      <c r="P828" s="98"/>
      <c r="Q828" s="90">
        <f t="shared" si="29"/>
        <v>-82404.829999999958</v>
      </c>
      <c r="R828" s="91">
        <f t="shared" si="30"/>
        <v>83.816772650100319</v>
      </c>
    </row>
    <row r="829" spans="1:18" x14ac:dyDescent="0.7">
      <c r="A829" s="97">
        <v>9</v>
      </c>
      <c r="B829" s="98" t="s">
        <v>59</v>
      </c>
      <c r="C829" s="98" t="s">
        <v>505</v>
      </c>
      <c r="D829" s="98" t="s">
        <v>152</v>
      </c>
      <c r="E829" s="98" t="s">
        <v>506</v>
      </c>
      <c r="F829" s="98" t="s">
        <v>178</v>
      </c>
      <c r="G829" s="98" t="s">
        <v>1216</v>
      </c>
      <c r="H829" s="99">
        <v>4187</v>
      </c>
      <c r="I829" s="97">
        <v>3</v>
      </c>
      <c r="J829" s="102">
        <f>สกลนคร!F143</f>
        <v>410357.99</v>
      </c>
      <c r="K829" s="101">
        <f>สกลนคร!AF143</f>
        <v>442018.52999999997</v>
      </c>
      <c r="L829" s="102">
        <f>สกลนคร!AG143</f>
        <v>391999.25</v>
      </c>
      <c r="M829" s="102">
        <f>สกลนคร!AH143</f>
        <v>390062.16</v>
      </c>
      <c r="N829" s="98"/>
      <c r="O829" s="98"/>
      <c r="P829" s="98"/>
      <c r="Q829" s="90">
        <f t="shared" si="29"/>
        <v>1937.0900000000256</v>
      </c>
      <c r="R829" s="91">
        <f t="shared" si="30"/>
        <v>93.622940052543584</v>
      </c>
    </row>
    <row r="830" spans="1:18" x14ac:dyDescent="0.7">
      <c r="A830" s="97">
        <v>10</v>
      </c>
      <c r="B830" s="98" t="s">
        <v>59</v>
      </c>
      <c r="C830" s="98" t="s">
        <v>505</v>
      </c>
      <c r="D830" s="98" t="s">
        <v>152</v>
      </c>
      <c r="E830" s="98" t="s">
        <v>506</v>
      </c>
      <c r="F830" s="98" t="s">
        <v>178</v>
      </c>
      <c r="G830" s="98" t="s">
        <v>1217</v>
      </c>
      <c r="H830" s="99">
        <v>3100</v>
      </c>
      <c r="I830" s="97">
        <v>3</v>
      </c>
      <c r="J830" s="102">
        <f>สกลนคร!F144</f>
        <v>276617.58</v>
      </c>
      <c r="K830" s="101">
        <f>สกลนคร!AF144</f>
        <v>231516.13</v>
      </c>
      <c r="L830" s="102">
        <f>สกลนคร!AG144</f>
        <v>493961.25</v>
      </c>
      <c r="M830" s="102">
        <f>สกลนคร!AH144</f>
        <v>531717.66</v>
      </c>
      <c r="N830" s="98"/>
      <c r="O830" s="98"/>
      <c r="P830" s="98"/>
      <c r="Q830" s="90">
        <f t="shared" si="29"/>
        <v>-37756.410000000033</v>
      </c>
      <c r="R830" s="91">
        <f t="shared" si="30"/>
        <v>159.34233870967742</v>
      </c>
    </row>
    <row r="831" spans="1:18" x14ac:dyDescent="0.7">
      <c r="A831" s="97">
        <v>11</v>
      </c>
      <c r="B831" s="98" t="s">
        <v>59</v>
      </c>
      <c r="C831" s="98" t="s">
        <v>505</v>
      </c>
      <c r="D831" s="98" t="s">
        <v>152</v>
      </c>
      <c r="E831" s="98" t="s">
        <v>506</v>
      </c>
      <c r="F831" s="98" t="s">
        <v>178</v>
      </c>
      <c r="G831" s="98" t="s">
        <v>1218</v>
      </c>
      <c r="H831" s="99">
        <v>4991</v>
      </c>
      <c r="I831" s="97">
        <v>4</v>
      </c>
      <c r="J831" s="102">
        <f>สกลนคร!F145</f>
        <v>600609.12</v>
      </c>
      <c r="K831" s="101">
        <f>สกลนคร!AF145</f>
        <v>1080888.81</v>
      </c>
      <c r="L831" s="102">
        <f>สกลนคร!AG145</f>
        <v>805614.28</v>
      </c>
      <c r="M831" s="102">
        <f>สกลนคร!AH145</f>
        <v>490969.20999999996</v>
      </c>
      <c r="N831" s="98"/>
      <c r="O831" s="98"/>
      <c r="P831" s="98"/>
      <c r="Q831" s="90">
        <f t="shared" si="29"/>
        <v>314645.07000000007</v>
      </c>
      <c r="R831" s="91">
        <f t="shared" si="30"/>
        <v>161.41340012021641</v>
      </c>
    </row>
    <row r="832" spans="1:18" x14ac:dyDescent="0.7">
      <c r="A832" s="97">
        <v>12</v>
      </c>
      <c r="B832" s="98" t="s">
        <v>59</v>
      </c>
      <c r="C832" s="98" t="s">
        <v>505</v>
      </c>
      <c r="D832" s="98" t="s">
        <v>152</v>
      </c>
      <c r="E832" s="98" t="s">
        <v>506</v>
      </c>
      <c r="F832" s="98" t="s">
        <v>178</v>
      </c>
      <c r="G832" s="98" t="s">
        <v>1219</v>
      </c>
      <c r="H832" s="99">
        <v>4769</v>
      </c>
      <c r="I832" s="97">
        <v>4</v>
      </c>
      <c r="J832" s="102">
        <f>สกลนคร!F146</f>
        <v>495732.84</v>
      </c>
      <c r="K832" s="101">
        <f>สกลนคร!AF146</f>
        <v>587474.73</v>
      </c>
      <c r="L832" s="102">
        <f>สกลนคร!AG146</f>
        <v>664235.94999999995</v>
      </c>
      <c r="M832" s="102">
        <f>สกลนคร!AH146</f>
        <v>716822.32</v>
      </c>
      <c r="N832" s="98"/>
      <c r="O832" s="98"/>
      <c r="P832" s="98"/>
      <c r="Q832" s="90">
        <f t="shared" si="29"/>
        <v>-52586.369999999995</v>
      </c>
      <c r="R832" s="91">
        <f t="shared" si="30"/>
        <v>139.28201929125601</v>
      </c>
    </row>
    <row r="833" spans="1:18" x14ac:dyDescent="0.7">
      <c r="A833" s="97">
        <v>13</v>
      </c>
      <c r="B833" s="98" t="s">
        <v>59</v>
      </c>
      <c r="C833" s="98" t="s">
        <v>505</v>
      </c>
      <c r="D833" s="98" t="s">
        <v>152</v>
      </c>
      <c r="E833" s="98" t="s">
        <v>506</v>
      </c>
      <c r="F833" s="98" t="s">
        <v>178</v>
      </c>
      <c r="G833" s="98" t="s">
        <v>1220</v>
      </c>
      <c r="H833" s="99">
        <v>6957</v>
      </c>
      <c r="I833" s="97">
        <v>5</v>
      </c>
      <c r="J833" s="102">
        <f>สกลนคร!F147</f>
        <v>1371740.59</v>
      </c>
      <c r="K833" s="101">
        <f>สกลนคร!AF147</f>
        <v>1292227.2800000003</v>
      </c>
      <c r="L833" s="102">
        <f>สกลนคร!AG147</f>
        <v>864044.45</v>
      </c>
      <c r="M833" s="102">
        <f>สกลนคร!AH147</f>
        <v>1440566.01</v>
      </c>
      <c r="N833" s="98"/>
      <c r="O833" s="98"/>
      <c r="P833" s="98"/>
      <c r="Q833" s="90">
        <f t="shared" si="29"/>
        <v>-576521.56000000006</v>
      </c>
      <c r="R833" s="91">
        <f t="shared" si="30"/>
        <v>124.19785108523789</v>
      </c>
    </row>
    <row r="834" spans="1:18" x14ac:dyDescent="0.7">
      <c r="A834" s="97">
        <v>14</v>
      </c>
      <c r="B834" s="98" t="s">
        <v>59</v>
      </c>
      <c r="C834" s="98" t="s">
        <v>505</v>
      </c>
      <c r="D834" s="98" t="s">
        <v>152</v>
      </c>
      <c r="E834" s="98" t="s">
        <v>506</v>
      </c>
      <c r="F834" s="98" t="s">
        <v>178</v>
      </c>
      <c r="G834" s="98" t="s">
        <v>1221</v>
      </c>
      <c r="H834" s="99">
        <v>5065</v>
      </c>
      <c r="I834" s="97">
        <v>4</v>
      </c>
      <c r="J834" s="102">
        <f>สกลนคร!F148</f>
        <v>740752.96</v>
      </c>
      <c r="K834" s="101">
        <f>สกลนคร!AF148</f>
        <v>938388.31</v>
      </c>
      <c r="L834" s="102">
        <f>สกลนคร!AG148</f>
        <v>590376.93999999994</v>
      </c>
      <c r="M834" s="102">
        <f>สกลนคร!AH148</f>
        <v>663057.47</v>
      </c>
      <c r="N834" s="98"/>
      <c r="O834" s="98"/>
      <c r="P834" s="98"/>
      <c r="Q834" s="90">
        <f t="shared" si="29"/>
        <v>-72680.530000000028</v>
      </c>
      <c r="R834" s="91">
        <f t="shared" si="30"/>
        <v>116.56010661401776</v>
      </c>
    </row>
    <row r="835" spans="1:18" x14ac:dyDescent="0.7">
      <c r="A835" s="97">
        <v>15</v>
      </c>
      <c r="B835" s="98" t="s">
        <v>59</v>
      </c>
      <c r="C835" s="98" t="s">
        <v>505</v>
      </c>
      <c r="D835" s="98" t="s">
        <v>152</v>
      </c>
      <c r="E835" s="98" t="s">
        <v>506</v>
      </c>
      <c r="F835" s="98" t="s">
        <v>178</v>
      </c>
      <c r="G835" s="98" t="s">
        <v>1222</v>
      </c>
      <c r="H835" s="99">
        <v>2312</v>
      </c>
      <c r="I835" s="97">
        <v>2</v>
      </c>
      <c r="J835" s="102">
        <f>สกลนคร!F149</f>
        <v>197468.99</v>
      </c>
      <c r="K835" s="101">
        <f>สกลนคร!AF149</f>
        <v>192842.63</v>
      </c>
      <c r="L835" s="102">
        <f>สกลนคร!AG149</f>
        <v>334835.23</v>
      </c>
      <c r="M835" s="102">
        <f>สกลนคร!AH149</f>
        <v>389760.43</v>
      </c>
      <c r="N835" s="98"/>
      <c r="O835" s="98"/>
      <c r="P835" s="98"/>
      <c r="Q835" s="90">
        <f t="shared" si="29"/>
        <v>-54925.200000000012</v>
      </c>
      <c r="R835" s="91">
        <f t="shared" si="30"/>
        <v>144.82492647058822</v>
      </c>
    </row>
    <row r="836" spans="1:18" x14ac:dyDescent="0.7">
      <c r="A836" s="97">
        <v>16</v>
      </c>
      <c r="B836" s="98" t="s">
        <v>59</v>
      </c>
      <c r="C836" s="98" t="s">
        <v>505</v>
      </c>
      <c r="D836" s="98" t="s">
        <v>152</v>
      </c>
      <c r="E836" s="98" t="s">
        <v>506</v>
      </c>
      <c r="F836" s="98" t="s">
        <v>178</v>
      </c>
      <c r="G836" s="98" t="s">
        <v>1223</v>
      </c>
      <c r="H836" s="99">
        <v>1928</v>
      </c>
      <c r="I836" s="97">
        <v>2</v>
      </c>
      <c r="J836" s="102">
        <f>สกลนคร!F150</f>
        <v>230295.55</v>
      </c>
      <c r="K836" s="101">
        <f>สกลนคร!AF150</f>
        <v>289678.10000000003</v>
      </c>
      <c r="L836" s="102">
        <f>สกลนคร!AG150</f>
        <v>368576.48</v>
      </c>
      <c r="M836" s="102">
        <f>สกลนคร!AH150</f>
        <v>421394.36</v>
      </c>
      <c r="N836" s="98"/>
      <c r="O836" s="98"/>
      <c r="P836" s="98"/>
      <c r="Q836" s="90">
        <f t="shared" si="29"/>
        <v>-52817.880000000005</v>
      </c>
      <c r="R836" s="91">
        <f t="shared" si="30"/>
        <v>191.17037344398338</v>
      </c>
    </row>
    <row r="837" spans="1:18" x14ac:dyDescent="0.7">
      <c r="A837" s="97">
        <v>17</v>
      </c>
      <c r="B837" s="98" t="s">
        <v>59</v>
      </c>
      <c r="C837" s="98" t="s">
        <v>505</v>
      </c>
      <c r="D837" s="98" t="s">
        <v>152</v>
      </c>
      <c r="E837" s="98" t="s">
        <v>506</v>
      </c>
      <c r="F837" s="98" t="s">
        <v>178</v>
      </c>
      <c r="G837" s="98" t="s">
        <v>1224</v>
      </c>
      <c r="H837" s="99">
        <v>1590</v>
      </c>
      <c r="I837" s="97">
        <v>2</v>
      </c>
      <c r="J837" s="102">
        <f>สกลนคร!F151</f>
        <v>71608.09</v>
      </c>
      <c r="K837" s="101">
        <f>สกลนคร!AF151</f>
        <v>197162.8</v>
      </c>
      <c r="L837" s="102">
        <f>สกลนคร!AG151</f>
        <v>389339.72</v>
      </c>
      <c r="M837" s="102">
        <f>สกลนคร!AH151</f>
        <v>278059.81</v>
      </c>
      <c r="N837" s="98"/>
      <c r="O837" s="98"/>
      <c r="P837" s="98"/>
      <c r="Q837" s="90">
        <f t="shared" si="29"/>
        <v>111279.90999999997</v>
      </c>
      <c r="R837" s="91">
        <f t="shared" si="30"/>
        <v>244.86774842767295</v>
      </c>
    </row>
    <row r="838" spans="1:18" x14ac:dyDescent="0.7">
      <c r="A838" s="97">
        <v>18</v>
      </c>
      <c r="B838" s="98" t="s">
        <v>59</v>
      </c>
      <c r="C838" s="98" t="s">
        <v>505</v>
      </c>
      <c r="D838" s="98" t="s">
        <v>152</v>
      </c>
      <c r="E838" s="98" t="s">
        <v>506</v>
      </c>
      <c r="F838" s="98" t="s">
        <v>178</v>
      </c>
      <c r="G838" s="98" t="s">
        <v>1225</v>
      </c>
      <c r="H838" s="99">
        <v>1695</v>
      </c>
      <c r="I838" s="97">
        <v>2</v>
      </c>
      <c r="J838" s="102">
        <f>สกลนคร!F152</f>
        <v>185594.73</v>
      </c>
      <c r="K838" s="101">
        <f>สกลนคร!AF152</f>
        <v>187358.08000000002</v>
      </c>
      <c r="L838" s="102">
        <f>สกลนคร!AG152</f>
        <v>351013.25</v>
      </c>
      <c r="M838" s="102">
        <f>สกลนคร!AH152</f>
        <v>403495.39</v>
      </c>
      <c r="N838" s="98"/>
      <c r="O838" s="98"/>
      <c r="P838" s="98"/>
      <c r="Q838" s="90">
        <f t="shared" ref="Q838:Q901" si="31">L838-M838</f>
        <v>-52482.140000000014</v>
      </c>
      <c r="R838" s="91">
        <f t="shared" ref="R838:R901" si="32">L838/H838</f>
        <v>207.08746312684366</v>
      </c>
    </row>
    <row r="839" spans="1:18" x14ac:dyDescent="0.7">
      <c r="A839" s="97">
        <v>19</v>
      </c>
      <c r="B839" s="98" t="s">
        <v>59</v>
      </c>
      <c r="C839" s="98" t="s">
        <v>505</v>
      </c>
      <c r="D839" s="98" t="s">
        <v>152</v>
      </c>
      <c r="E839" s="98" t="s">
        <v>506</v>
      </c>
      <c r="F839" s="98" t="s">
        <v>178</v>
      </c>
      <c r="G839" s="98" t="s">
        <v>1226</v>
      </c>
      <c r="H839" s="99">
        <v>4100</v>
      </c>
      <c r="I839" s="97">
        <v>3</v>
      </c>
      <c r="J839" s="102">
        <f>สกลนคร!F153</f>
        <v>206093.26</v>
      </c>
      <c r="K839" s="101">
        <f>สกลนคร!AF153</f>
        <v>154667.49</v>
      </c>
      <c r="L839" s="102">
        <f>สกลนคร!AG153</f>
        <v>743270.36</v>
      </c>
      <c r="M839" s="102">
        <f>สกลนคร!AH153</f>
        <v>884689.96000000008</v>
      </c>
      <c r="N839" s="98"/>
      <c r="O839" s="98"/>
      <c r="P839" s="98"/>
      <c r="Q839" s="90">
        <f t="shared" si="31"/>
        <v>-141419.60000000009</v>
      </c>
      <c r="R839" s="91">
        <f t="shared" si="32"/>
        <v>181.28545365853657</v>
      </c>
    </row>
    <row r="840" spans="1:18" x14ac:dyDescent="0.7">
      <c r="A840" s="97">
        <v>20</v>
      </c>
      <c r="B840" s="98" t="s">
        <v>59</v>
      </c>
      <c r="C840" s="98" t="s">
        <v>505</v>
      </c>
      <c r="D840" s="98" t="s">
        <v>152</v>
      </c>
      <c r="E840" s="98" t="s">
        <v>506</v>
      </c>
      <c r="F840" s="98" t="s">
        <v>178</v>
      </c>
      <c r="G840" s="98" t="s">
        <v>1227</v>
      </c>
      <c r="H840" s="99">
        <v>5998</v>
      </c>
      <c r="I840" s="97">
        <v>4</v>
      </c>
      <c r="J840" s="102">
        <f>สกลนคร!F154</f>
        <v>679671.65</v>
      </c>
      <c r="K840" s="101">
        <f>สกลนคร!AF154</f>
        <v>704298.22</v>
      </c>
      <c r="L840" s="102">
        <f>สกลนคร!AG154</f>
        <v>583175.09000000008</v>
      </c>
      <c r="M840" s="102">
        <f>สกลนคร!AH154</f>
        <v>659131.98</v>
      </c>
      <c r="N840" s="98"/>
      <c r="O840" s="98"/>
      <c r="P840" s="98"/>
      <c r="Q840" s="90">
        <f t="shared" si="31"/>
        <v>-75956.889999999898</v>
      </c>
      <c r="R840" s="91">
        <f t="shared" si="32"/>
        <v>97.228257752584213</v>
      </c>
    </row>
    <row r="841" spans="1:18" x14ac:dyDescent="0.7">
      <c r="A841" s="97">
        <v>21</v>
      </c>
      <c r="B841" s="98" t="s">
        <v>59</v>
      </c>
      <c r="C841" s="98" t="s">
        <v>505</v>
      </c>
      <c r="D841" s="98" t="s">
        <v>152</v>
      </c>
      <c r="E841" s="98" t="s">
        <v>506</v>
      </c>
      <c r="F841" s="98" t="s">
        <v>178</v>
      </c>
      <c r="G841" s="98" t="s">
        <v>1228</v>
      </c>
      <c r="H841" s="99">
        <v>3313</v>
      </c>
      <c r="I841" s="97">
        <v>3</v>
      </c>
      <c r="J841" s="102">
        <f>สกลนคร!F155</f>
        <v>558057.81999999995</v>
      </c>
      <c r="K841" s="101">
        <f>สกลนคร!AF155</f>
        <v>487518.26</v>
      </c>
      <c r="L841" s="102">
        <f>สกลนคร!AG155</f>
        <v>372611.69</v>
      </c>
      <c r="M841" s="102">
        <f>สกลนคร!AH155</f>
        <v>393746.11</v>
      </c>
      <c r="N841" s="98"/>
      <c r="O841" s="98"/>
      <c r="P841" s="98"/>
      <c r="Q841" s="90">
        <f t="shared" si="31"/>
        <v>-21134.419999999984</v>
      </c>
      <c r="R841" s="91">
        <f t="shared" si="32"/>
        <v>112.46957138545126</v>
      </c>
    </row>
    <row r="842" spans="1:18" s="109" customFormat="1" x14ac:dyDescent="0.7">
      <c r="A842" s="103">
        <v>12</v>
      </c>
      <c r="B842" s="104" t="s">
        <v>59</v>
      </c>
      <c r="C842" s="104"/>
      <c r="D842" s="104"/>
      <c r="E842" s="104" t="s">
        <v>75</v>
      </c>
      <c r="F842" s="104"/>
      <c r="G842" s="104" t="s">
        <v>508</v>
      </c>
      <c r="H842" s="110">
        <f>SUM(H821:H841)</f>
        <v>87239</v>
      </c>
      <c r="I842" s="103"/>
      <c r="J842" s="106">
        <f>SUM(J821:J841)</f>
        <v>8944374.4299999997</v>
      </c>
      <c r="K842" s="106">
        <f>SUM(K821:K841)</f>
        <v>10022569.539999999</v>
      </c>
      <c r="L842" s="106">
        <f>SUM(L821:L841)</f>
        <v>11032536.890000001</v>
      </c>
      <c r="M842" s="106">
        <f>SUM(M821:M841)</f>
        <v>12438329.73</v>
      </c>
      <c r="N842" s="104">
        <v>20</v>
      </c>
      <c r="O842" s="104">
        <v>20</v>
      </c>
      <c r="P842" s="104">
        <f>N842-O842</f>
        <v>0</v>
      </c>
      <c r="Q842" s="107">
        <f t="shared" si="31"/>
        <v>-1405792.8399999999</v>
      </c>
      <c r="R842" s="108">
        <f>L842/H842</f>
        <v>126.46335801648345</v>
      </c>
    </row>
    <row r="843" spans="1:18" x14ac:dyDescent="0.7">
      <c r="A843" s="97">
        <v>1</v>
      </c>
      <c r="B843" s="98" t="s">
        <v>59</v>
      </c>
      <c r="C843" s="98" t="s">
        <v>509</v>
      </c>
      <c r="D843" s="98" t="s">
        <v>140</v>
      </c>
      <c r="E843" s="98" t="s">
        <v>510</v>
      </c>
      <c r="F843" s="98" t="s">
        <v>208</v>
      </c>
      <c r="G843" s="98" t="s">
        <v>511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x14ac:dyDescent="0.7">
      <c r="A844" s="97">
        <v>2</v>
      </c>
      <c r="B844" s="98" t="s">
        <v>59</v>
      </c>
      <c r="C844" s="98" t="s">
        <v>509</v>
      </c>
      <c r="D844" s="98" t="s">
        <v>140</v>
      </c>
      <c r="E844" s="98" t="s">
        <v>510</v>
      </c>
      <c r="F844" s="98" t="s">
        <v>178</v>
      </c>
      <c r="G844" s="98" t="s">
        <v>1229</v>
      </c>
      <c r="H844" s="99">
        <v>3848</v>
      </c>
      <c r="I844" s="97">
        <v>3</v>
      </c>
      <c r="J844" s="102">
        <f>สกลนคร!F156</f>
        <v>201941.23</v>
      </c>
      <c r="K844" s="101">
        <f>สกลนคร!AF156</f>
        <v>268710.25000000006</v>
      </c>
      <c r="L844" s="102">
        <f>สกลนคร!AG156</f>
        <v>217831.31</v>
      </c>
      <c r="M844" s="102">
        <f>สกลนคร!AH156</f>
        <v>314433.92000000004</v>
      </c>
      <c r="N844" s="98"/>
      <c r="O844" s="98"/>
      <c r="P844" s="98"/>
      <c r="Q844" s="90">
        <f t="shared" si="31"/>
        <v>-96602.610000000044</v>
      </c>
      <c r="R844" s="91">
        <f t="shared" si="32"/>
        <v>56.608968295218297</v>
      </c>
    </row>
    <row r="845" spans="1:18" x14ac:dyDescent="0.7">
      <c r="A845" s="97">
        <v>3</v>
      </c>
      <c r="B845" s="98" t="s">
        <v>59</v>
      </c>
      <c r="C845" s="98" t="s">
        <v>509</v>
      </c>
      <c r="D845" s="98" t="s">
        <v>140</v>
      </c>
      <c r="E845" s="98" t="s">
        <v>510</v>
      </c>
      <c r="F845" s="98" t="s">
        <v>178</v>
      </c>
      <c r="G845" s="98" t="s">
        <v>1230</v>
      </c>
      <c r="H845" s="99">
        <v>4286</v>
      </c>
      <c r="I845" s="97">
        <v>3</v>
      </c>
      <c r="J845" s="102">
        <f>สกลนคร!F157</f>
        <v>183702.61</v>
      </c>
      <c r="K845" s="101">
        <f>สกลนคร!AF157</f>
        <v>210728.65999999997</v>
      </c>
      <c r="L845" s="102">
        <f>สกลนคร!AG157</f>
        <v>148820.20000000001</v>
      </c>
      <c r="M845" s="102">
        <f>สกลนคร!AH157</f>
        <v>203550.74999999997</v>
      </c>
      <c r="N845" s="98"/>
      <c r="O845" s="98"/>
      <c r="P845" s="98"/>
      <c r="Q845" s="90">
        <f t="shared" si="31"/>
        <v>-54730.549999999959</v>
      </c>
      <c r="R845" s="91">
        <f t="shared" si="32"/>
        <v>34.722398506766218</v>
      </c>
    </row>
    <row r="846" spans="1:18" x14ac:dyDescent="0.7">
      <c r="A846" s="97">
        <v>4</v>
      </c>
      <c r="B846" s="98" t="s">
        <v>59</v>
      </c>
      <c r="C846" s="98" t="s">
        <v>509</v>
      </c>
      <c r="D846" s="98" t="s">
        <v>140</v>
      </c>
      <c r="E846" s="98" t="s">
        <v>510</v>
      </c>
      <c r="F846" s="98" t="s">
        <v>178</v>
      </c>
      <c r="G846" s="98" t="s">
        <v>1231</v>
      </c>
      <c r="H846" s="99">
        <v>5191</v>
      </c>
      <c r="I846" s="97">
        <v>4</v>
      </c>
      <c r="J846" s="102">
        <f>สกลนคร!F158</f>
        <v>73407.56</v>
      </c>
      <c r="K846" s="101">
        <f>สกลนคร!AF158</f>
        <v>163403.32</v>
      </c>
      <c r="L846" s="102">
        <f>สกลนคร!AG158</f>
        <v>188907.95</v>
      </c>
      <c r="M846" s="102">
        <f>สกลนคร!AH158</f>
        <v>333359.15999999997</v>
      </c>
      <c r="N846" s="98"/>
      <c r="O846" s="98"/>
      <c r="P846" s="98"/>
      <c r="Q846" s="90">
        <f t="shared" si="31"/>
        <v>-144451.20999999996</v>
      </c>
      <c r="R846" s="91">
        <f t="shared" si="32"/>
        <v>36.391437102677713</v>
      </c>
    </row>
    <row r="847" spans="1:18" x14ac:dyDescent="0.7">
      <c r="A847" s="97">
        <v>5</v>
      </c>
      <c r="B847" s="98" t="s">
        <v>59</v>
      </c>
      <c r="C847" s="98" t="s">
        <v>509</v>
      </c>
      <c r="D847" s="98" t="s">
        <v>140</v>
      </c>
      <c r="E847" s="98" t="s">
        <v>510</v>
      </c>
      <c r="F847" s="98" t="s">
        <v>178</v>
      </c>
      <c r="G847" s="98" t="s">
        <v>1232</v>
      </c>
      <c r="H847" s="99">
        <v>5463</v>
      </c>
      <c r="I847" s="97">
        <v>4</v>
      </c>
      <c r="J847" s="102">
        <f>สกลนคร!F159</f>
        <v>247878.32</v>
      </c>
      <c r="K847" s="101">
        <f>สกลนคร!AF159</f>
        <v>375051.12</v>
      </c>
      <c r="L847" s="102">
        <f>สกลนคร!AG159</f>
        <v>157301.88</v>
      </c>
      <c r="M847" s="102">
        <f>สกลนคร!AH159</f>
        <v>281488.16000000003</v>
      </c>
      <c r="N847" s="98"/>
      <c r="O847" s="98"/>
      <c r="P847" s="98"/>
      <c r="Q847" s="90">
        <f t="shared" si="31"/>
        <v>-124186.28000000003</v>
      </c>
      <c r="R847" s="91">
        <f t="shared" si="32"/>
        <v>28.794047226798462</v>
      </c>
    </row>
    <row r="848" spans="1:18" s="109" customFormat="1" x14ac:dyDescent="0.7">
      <c r="A848" s="103">
        <v>13</v>
      </c>
      <c r="B848" s="104" t="s">
        <v>59</v>
      </c>
      <c r="C848" s="104"/>
      <c r="D848" s="104"/>
      <c r="E848" s="104" t="s">
        <v>75</v>
      </c>
      <c r="F848" s="104"/>
      <c r="G848" s="104" t="s">
        <v>512</v>
      </c>
      <c r="H848" s="110">
        <f>SUM(H844:H847)</f>
        <v>18788</v>
      </c>
      <c r="I848" s="103"/>
      <c r="J848" s="106">
        <f>SUM(J843:J847)</f>
        <v>706929.72</v>
      </c>
      <c r="K848" s="106">
        <f>SUM(K843:K847)</f>
        <v>1017893.35</v>
      </c>
      <c r="L848" s="106">
        <f>SUM(L843:L847)</f>
        <v>712861.34</v>
      </c>
      <c r="M848" s="106">
        <f>SUM(M843:M847)</f>
        <v>1132831.9900000002</v>
      </c>
      <c r="N848" s="104">
        <v>4</v>
      </c>
      <c r="O848" s="104">
        <v>4</v>
      </c>
      <c r="P848" s="104">
        <f>N848-O848</f>
        <v>0</v>
      </c>
      <c r="Q848" s="107">
        <f t="shared" si="31"/>
        <v>-419970.65000000026</v>
      </c>
      <c r="R848" s="108">
        <f>L848/H848</f>
        <v>37.942374920161804</v>
      </c>
    </row>
    <row r="849" spans="1:18" x14ac:dyDescent="0.7">
      <c r="A849" s="97">
        <v>1</v>
      </c>
      <c r="B849" s="98" t="s">
        <v>59</v>
      </c>
      <c r="C849" s="98" t="s">
        <v>513</v>
      </c>
      <c r="D849" s="98" t="s">
        <v>143</v>
      </c>
      <c r="E849" s="98" t="s">
        <v>514</v>
      </c>
      <c r="F849" s="98" t="s">
        <v>208</v>
      </c>
      <c r="G849" s="98" t="s">
        <v>515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x14ac:dyDescent="0.7">
      <c r="A850" s="97">
        <v>2</v>
      </c>
      <c r="B850" s="98" t="s">
        <v>59</v>
      </c>
      <c r="C850" s="98" t="s">
        <v>513</v>
      </c>
      <c r="D850" s="98" t="s">
        <v>143</v>
      </c>
      <c r="E850" s="98" t="s">
        <v>514</v>
      </c>
      <c r="F850" s="98" t="s">
        <v>178</v>
      </c>
      <c r="G850" s="98" t="s">
        <v>1233</v>
      </c>
      <c r="H850" s="99">
        <v>2108</v>
      </c>
      <c r="I850" s="97">
        <v>2</v>
      </c>
      <c r="J850" s="102">
        <f>สกลนคร!F160</f>
        <v>372176.29</v>
      </c>
      <c r="K850" s="101">
        <f>สกลนคร!AF160</f>
        <v>411862.3</v>
      </c>
      <c r="L850" s="102">
        <f>สกลนคร!AG160</f>
        <v>176048.48</v>
      </c>
      <c r="M850" s="102">
        <f>สกลนคร!AH160</f>
        <v>236280.1</v>
      </c>
      <c r="N850" s="98"/>
      <c r="O850" s="98"/>
      <c r="P850" s="98"/>
      <c r="Q850" s="90">
        <f t="shared" si="31"/>
        <v>-60231.619999999995</v>
      </c>
      <c r="R850" s="91">
        <f t="shared" si="32"/>
        <v>83.514459203036054</v>
      </c>
    </row>
    <row r="851" spans="1:18" x14ac:dyDescent="0.7">
      <c r="A851" s="97">
        <v>3</v>
      </c>
      <c r="B851" s="98" t="s">
        <v>59</v>
      </c>
      <c r="C851" s="98" t="s">
        <v>513</v>
      </c>
      <c r="D851" s="98" t="s">
        <v>143</v>
      </c>
      <c r="E851" s="98" t="s">
        <v>514</v>
      </c>
      <c r="F851" s="98" t="s">
        <v>178</v>
      </c>
      <c r="G851" s="98" t="s">
        <v>1234</v>
      </c>
      <c r="H851" s="99">
        <v>3823</v>
      </c>
      <c r="I851" s="97">
        <v>3</v>
      </c>
      <c r="J851" s="102">
        <f>สกลนคร!F161</f>
        <v>426798.08000000002</v>
      </c>
      <c r="K851" s="101">
        <f>สกลนคร!AF161</f>
        <v>481333.26</v>
      </c>
      <c r="L851" s="102">
        <f>สกลนคร!AG161</f>
        <v>287027.61</v>
      </c>
      <c r="M851" s="102">
        <f>สกลนคร!AH161</f>
        <v>361863.52999999997</v>
      </c>
      <c r="N851" s="98"/>
      <c r="O851" s="98"/>
      <c r="P851" s="98"/>
      <c r="Q851" s="90">
        <f t="shared" si="31"/>
        <v>-74835.919999999984</v>
      </c>
      <c r="R851" s="91">
        <f t="shared" si="32"/>
        <v>75.079155113784978</v>
      </c>
    </row>
    <row r="852" spans="1:18" x14ac:dyDescent="0.7">
      <c r="A852" s="97">
        <v>4</v>
      </c>
      <c r="B852" s="98" t="s">
        <v>59</v>
      </c>
      <c r="C852" s="98" t="s">
        <v>513</v>
      </c>
      <c r="D852" s="98" t="s">
        <v>143</v>
      </c>
      <c r="E852" s="98" t="s">
        <v>514</v>
      </c>
      <c r="F852" s="98" t="s">
        <v>178</v>
      </c>
      <c r="G852" s="98" t="s">
        <v>1235</v>
      </c>
      <c r="H852" s="99">
        <v>4042</v>
      </c>
      <c r="I852" s="97">
        <v>3</v>
      </c>
      <c r="J852" s="102">
        <f>สกลนคร!F162</f>
        <v>194701.12</v>
      </c>
      <c r="K852" s="101">
        <f>สกลนคร!AF162</f>
        <v>209981.38</v>
      </c>
      <c r="L852" s="102">
        <f>สกลนคร!AG162</f>
        <v>172043.13</v>
      </c>
      <c r="M852" s="102">
        <f>สกลนคร!AH162</f>
        <v>240742.41999999998</v>
      </c>
      <c r="N852" s="98"/>
      <c r="O852" s="98"/>
      <c r="P852" s="98"/>
      <c r="Q852" s="90">
        <f t="shared" si="31"/>
        <v>-68699.289999999979</v>
      </c>
      <c r="R852" s="91">
        <f t="shared" si="32"/>
        <v>42.563861949529937</v>
      </c>
    </row>
    <row r="853" spans="1:18" x14ac:dyDescent="0.7">
      <c r="A853" s="97">
        <v>5</v>
      </c>
      <c r="B853" s="98" t="s">
        <v>59</v>
      </c>
      <c r="C853" s="98" t="s">
        <v>513</v>
      </c>
      <c r="D853" s="98" t="s">
        <v>143</v>
      </c>
      <c r="E853" s="98" t="s">
        <v>514</v>
      </c>
      <c r="F853" s="98" t="s">
        <v>178</v>
      </c>
      <c r="G853" s="98" t="s">
        <v>1236</v>
      </c>
      <c r="H853" s="99">
        <v>5471</v>
      </c>
      <c r="I853" s="97">
        <v>4</v>
      </c>
      <c r="J853" s="102">
        <f>สกลนคร!F163</f>
        <v>352854.03</v>
      </c>
      <c r="K853" s="101">
        <f>สกลนคร!AF163</f>
        <v>444105.14</v>
      </c>
      <c r="L853" s="102">
        <f>สกลนคร!AG163</f>
        <v>291751.87</v>
      </c>
      <c r="M853" s="102">
        <f>สกลนคร!AH163</f>
        <v>392780.88999999996</v>
      </c>
      <c r="N853" s="98"/>
      <c r="O853" s="98"/>
      <c r="P853" s="98"/>
      <c r="Q853" s="90">
        <f t="shared" si="31"/>
        <v>-101029.01999999996</v>
      </c>
      <c r="R853" s="91">
        <f t="shared" si="32"/>
        <v>53.32697313105465</v>
      </c>
    </row>
    <row r="854" spans="1:18" s="109" customFormat="1" x14ac:dyDescent="0.7">
      <c r="A854" s="103">
        <v>14</v>
      </c>
      <c r="B854" s="104" t="s">
        <v>59</v>
      </c>
      <c r="C854" s="104"/>
      <c r="D854" s="104"/>
      <c r="E854" s="104" t="s">
        <v>75</v>
      </c>
      <c r="F854" s="104"/>
      <c r="G854" s="104" t="s">
        <v>516</v>
      </c>
      <c r="H854" s="110">
        <f>SUM(H850:H853)</f>
        <v>15444</v>
      </c>
      <c r="I854" s="103"/>
      <c r="J854" s="106">
        <f>SUM(J849:J853)</f>
        <v>1346529.52</v>
      </c>
      <c r="K854" s="106">
        <f>SUM(K849:K853)</f>
        <v>1547282.08</v>
      </c>
      <c r="L854" s="106">
        <f>SUM(L849:L853)</f>
        <v>926871.09</v>
      </c>
      <c r="M854" s="106">
        <f>SUM(M849:M853)</f>
        <v>1231666.94</v>
      </c>
      <c r="N854" s="104">
        <v>4</v>
      </c>
      <c r="O854" s="104">
        <v>4</v>
      </c>
      <c r="P854" s="104">
        <f>N854-O854</f>
        <v>0</v>
      </c>
      <c r="Q854" s="107">
        <f t="shared" si="31"/>
        <v>-304795.84999999998</v>
      </c>
      <c r="R854" s="108">
        <f>L854/H854</f>
        <v>60.014963092463091</v>
      </c>
    </row>
    <row r="855" spans="1:18" x14ac:dyDescent="0.7">
      <c r="A855" s="97">
        <v>1</v>
      </c>
      <c r="B855" s="98" t="s">
        <v>59</v>
      </c>
      <c r="C855" s="98" t="s">
        <v>517</v>
      </c>
      <c r="D855" s="98" t="s">
        <v>146</v>
      </c>
      <c r="E855" s="98" t="s">
        <v>518</v>
      </c>
      <c r="F855" s="98" t="s">
        <v>208</v>
      </c>
      <c r="G855" s="98" t="s">
        <v>519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x14ac:dyDescent="0.7">
      <c r="A856" s="97">
        <v>2</v>
      </c>
      <c r="B856" s="98" t="s">
        <v>59</v>
      </c>
      <c r="C856" s="98" t="s">
        <v>517</v>
      </c>
      <c r="D856" s="98" t="s">
        <v>146</v>
      </c>
      <c r="E856" s="98" t="s">
        <v>518</v>
      </c>
      <c r="F856" s="98" t="s">
        <v>178</v>
      </c>
      <c r="G856" s="98" t="s">
        <v>1237</v>
      </c>
      <c r="H856" s="99">
        <v>2489</v>
      </c>
      <c r="I856" s="97">
        <v>2</v>
      </c>
      <c r="J856" s="102">
        <f>สกลนคร!F164</f>
        <v>594142.35</v>
      </c>
      <c r="K856" s="101">
        <f>สกลนคร!AF164</f>
        <v>662626.98</v>
      </c>
      <c r="L856" s="102">
        <f>สกลนคร!AG164</f>
        <v>169638.27</v>
      </c>
      <c r="M856" s="102">
        <f>สกลนคร!AH164</f>
        <v>210608.06</v>
      </c>
      <c r="N856" s="98"/>
      <c r="O856" s="98"/>
      <c r="P856" s="98"/>
      <c r="Q856" s="90">
        <f t="shared" si="31"/>
        <v>-40969.790000000008</v>
      </c>
      <c r="R856" s="91">
        <f t="shared" si="32"/>
        <v>68.155190839694654</v>
      </c>
    </row>
    <row r="857" spans="1:18" x14ac:dyDescent="0.7">
      <c r="A857" s="97">
        <v>3</v>
      </c>
      <c r="B857" s="98" t="s">
        <v>59</v>
      </c>
      <c r="C857" s="98" t="s">
        <v>517</v>
      </c>
      <c r="D857" s="98" t="s">
        <v>146</v>
      </c>
      <c r="E857" s="98" t="s">
        <v>518</v>
      </c>
      <c r="F857" s="98" t="s">
        <v>178</v>
      </c>
      <c r="G857" s="98" t="s">
        <v>1238</v>
      </c>
      <c r="H857" s="99">
        <v>3680</v>
      </c>
      <c r="I857" s="97">
        <v>3</v>
      </c>
      <c r="J857" s="102">
        <f>สกลนคร!F165</f>
        <v>1077220.8400000001</v>
      </c>
      <c r="K857" s="101">
        <f>สกลนคร!AF165</f>
        <v>1119687.7100000002</v>
      </c>
      <c r="L857" s="102">
        <f>สกลนคร!AG165</f>
        <v>292276.89</v>
      </c>
      <c r="M857" s="102">
        <f>สกลนคร!AH165</f>
        <v>353332.9</v>
      </c>
      <c r="N857" s="98"/>
      <c r="O857" s="98"/>
      <c r="P857" s="98"/>
      <c r="Q857" s="90">
        <f t="shared" si="31"/>
        <v>-61056.010000000009</v>
      </c>
      <c r="R857" s="91">
        <f t="shared" si="32"/>
        <v>79.423067934782608</v>
      </c>
    </row>
    <row r="858" spans="1:18" x14ac:dyDescent="0.7">
      <c r="A858" s="97">
        <v>4</v>
      </c>
      <c r="B858" s="98" t="s">
        <v>59</v>
      </c>
      <c r="C858" s="98" t="s">
        <v>517</v>
      </c>
      <c r="D858" s="98" t="s">
        <v>146</v>
      </c>
      <c r="E858" s="98" t="s">
        <v>518</v>
      </c>
      <c r="F858" s="98" t="s">
        <v>178</v>
      </c>
      <c r="G858" s="98" t="s">
        <v>1239</v>
      </c>
      <c r="H858" s="99">
        <v>5212</v>
      </c>
      <c r="I858" s="97">
        <v>4</v>
      </c>
      <c r="J858" s="102">
        <f>สกลนคร!F166</f>
        <v>843339.94</v>
      </c>
      <c r="K858" s="101">
        <f>สกลนคร!AF166</f>
        <v>888243.62</v>
      </c>
      <c r="L858" s="102">
        <f>สกลนคร!AG166</f>
        <v>389565.23</v>
      </c>
      <c r="M858" s="102">
        <f>สกลนคร!AH166</f>
        <v>411872.72</v>
      </c>
      <c r="N858" s="98"/>
      <c r="O858" s="98"/>
      <c r="P858" s="98"/>
      <c r="Q858" s="90">
        <f t="shared" si="31"/>
        <v>-22307.489999999991</v>
      </c>
      <c r="R858" s="91">
        <f t="shared" si="32"/>
        <v>74.743904451266303</v>
      </c>
    </row>
    <row r="859" spans="1:18" x14ac:dyDescent="0.7">
      <c r="A859" s="97">
        <v>5</v>
      </c>
      <c r="B859" s="98" t="s">
        <v>59</v>
      </c>
      <c r="C859" s="98" t="s">
        <v>517</v>
      </c>
      <c r="D859" s="98" t="s">
        <v>146</v>
      </c>
      <c r="E859" s="98" t="s">
        <v>518</v>
      </c>
      <c r="F859" s="98" t="s">
        <v>178</v>
      </c>
      <c r="G859" s="98" t="s">
        <v>1240</v>
      </c>
      <c r="H859" s="99">
        <v>2800</v>
      </c>
      <c r="I859" s="97">
        <v>2</v>
      </c>
      <c r="J859" s="102">
        <f>สกลนคร!F167</f>
        <v>967811.84</v>
      </c>
      <c r="K859" s="101">
        <f>สกลนคร!AF167</f>
        <v>980578.80999999994</v>
      </c>
      <c r="L859" s="102">
        <f>สกลนคร!AG167</f>
        <v>230475.07</v>
      </c>
      <c r="M859" s="102">
        <f>สกลนคร!AH167</f>
        <v>360136.91</v>
      </c>
      <c r="N859" s="98"/>
      <c r="O859" s="98"/>
      <c r="P859" s="98"/>
      <c r="Q859" s="90">
        <f t="shared" si="31"/>
        <v>-129661.83999999997</v>
      </c>
      <c r="R859" s="91">
        <f t="shared" si="32"/>
        <v>82.312525000000008</v>
      </c>
    </row>
    <row r="860" spans="1:18" x14ac:dyDescent="0.7">
      <c r="A860" s="97">
        <v>6</v>
      </c>
      <c r="B860" s="98" t="s">
        <v>59</v>
      </c>
      <c r="C860" s="98" t="s">
        <v>517</v>
      </c>
      <c r="D860" s="98" t="s">
        <v>146</v>
      </c>
      <c r="E860" s="98" t="s">
        <v>518</v>
      </c>
      <c r="F860" s="98" t="s">
        <v>178</v>
      </c>
      <c r="G860" s="98" t="s">
        <v>1241</v>
      </c>
      <c r="H860" s="99">
        <v>3862</v>
      </c>
      <c r="I860" s="97">
        <v>3</v>
      </c>
      <c r="J860" s="102">
        <f>สกลนคร!F168</f>
        <v>334048.99</v>
      </c>
      <c r="K860" s="101">
        <f>สกลนคร!AF168</f>
        <v>402163.12</v>
      </c>
      <c r="L860" s="102">
        <f>สกลนคร!AG168</f>
        <v>378223.72</v>
      </c>
      <c r="M860" s="102">
        <f>สกลนคร!AH168</f>
        <v>409713.9</v>
      </c>
      <c r="N860" s="98"/>
      <c r="O860" s="98"/>
      <c r="P860" s="98"/>
      <c r="Q860" s="90">
        <f t="shared" si="31"/>
        <v>-31490.180000000051</v>
      </c>
      <c r="R860" s="91">
        <f t="shared" si="32"/>
        <v>97.934676333505948</v>
      </c>
    </row>
    <row r="861" spans="1:18" s="109" customFormat="1" x14ac:dyDescent="0.7">
      <c r="A861" s="103">
        <v>15</v>
      </c>
      <c r="B861" s="104" t="s">
        <v>59</v>
      </c>
      <c r="C861" s="104"/>
      <c r="D861" s="104"/>
      <c r="E861" s="104" t="s">
        <v>75</v>
      </c>
      <c r="F861" s="104"/>
      <c r="G861" s="104" t="s">
        <v>520</v>
      </c>
      <c r="H861" s="110">
        <f>SUM(H856:H860)</f>
        <v>18043</v>
      </c>
      <c r="I861" s="103"/>
      <c r="J861" s="106">
        <f>SUM(J855:J860)</f>
        <v>3816563.96</v>
      </c>
      <c r="K861" s="141">
        <f>SUM(K855:K860)</f>
        <v>4053300.24</v>
      </c>
      <c r="L861" s="106">
        <f>SUM(L855:L860)</f>
        <v>1460179.18</v>
      </c>
      <c r="M861" s="106">
        <f>SUM(M855:M860)</f>
        <v>1745664.4899999998</v>
      </c>
      <c r="N861" s="104">
        <v>5</v>
      </c>
      <c r="O861" s="104">
        <v>5</v>
      </c>
      <c r="P861" s="104">
        <f>N861-O861</f>
        <v>0</v>
      </c>
      <c r="Q861" s="107">
        <f t="shared" si="31"/>
        <v>-285485.30999999982</v>
      </c>
      <c r="R861" s="108">
        <f>L861/H861</f>
        <v>80.927738181012018</v>
      </c>
    </row>
    <row r="862" spans="1:18" x14ac:dyDescent="0.7">
      <c r="A862" s="97">
        <v>1</v>
      </c>
      <c r="B862" s="98" t="s">
        <v>59</v>
      </c>
      <c r="C862" s="98" t="s">
        <v>521</v>
      </c>
      <c r="D862" s="98" t="s">
        <v>148</v>
      </c>
      <c r="E862" s="98" t="s">
        <v>522</v>
      </c>
      <c r="F862" s="98" t="s">
        <v>208</v>
      </c>
      <c r="G862" s="98" t="s">
        <v>523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x14ac:dyDescent="0.7">
      <c r="A863" s="97">
        <v>2</v>
      </c>
      <c r="B863" s="98" t="s">
        <v>59</v>
      </c>
      <c r="C863" s="98" t="s">
        <v>521</v>
      </c>
      <c r="D863" s="98" t="s">
        <v>148</v>
      </c>
      <c r="E863" s="98" t="s">
        <v>522</v>
      </c>
      <c r="F863" s="98" t="s">
        <v>178</v>
      </c>
      <c r="G863" s="98" t="s">
        <v>1242</v>
      </c>
      <c r="H863" s="99">
        <v>997</v>
      </c>
      <c r="I863" s="97">
        <v>1</v>
      </c>
      <c r="J863" s="102">
        <f>สกลนคร!F169</f>
        <v>842521.59</v>
      </c>
      <c r="K863" s="101">
        <f>สกลนคร!AF169</f>
        <v>933739.86999999988</v>
      </c>
      <c r="L863" s="102">
        <f>สกลนคร!AG169</f>
        <v>779688.9</v>
      </c>
      <c r="M863" s="102">
        <f>สกลนคร!AH169</f>
        <v>215810.90999999997</v>
      </c>
      <c r="N863" s="98"/>
      <c r="O863" s="98"/>
      <c r="P863" s="98"/>
      <c r="Q863" s="90">
        <f t="shared" si="31"/>
        <v>563877.99</v>
      </c>
      <c r="R863" s="91">
        <f t="shared" si="32"/>
        <v>782.03500501504516</v>
      </c>
    </row>
    <row r="864" spans="1:18" x14ac:dyDescent="0.7">
      <c r="A864" s="97">
        <v>3</v>
      </c>
      <c r="B864" s="98" t="s">
        <v>59</v>
      </c>
      <c r="C864" s="98" t="s">
        <v>521</v>
      </c>
      <c r="D864" s="98" t="s">
        <v>148</v>
      </c>
      <c r="E864" s="98" t="s">
        <v>522</v>
      </c>
      <c r="F864" s="98" t="s">
        <v>178</v>
      </c>
      <c r="G864" s="98" t="s">
        <v>1243</v>
      </c>
      <c r="H864" s="99">
        <v>5720</v>
      </c>
      <c r="I864" s="97">
        <v>4</v>
      </c>
      <c r="J864" s="102">
        <f>สกลนคร!F170</f>
        <v>795092.47999999998</v>
      </c>
      <c r="K864" s="101">
        <f>สกลนคร!AF170</f>
        <v>857007.94000000006</v>
      </c>
      <c r="L864" s="102">
        <f>สกลนคร!AG170</f>
        <v>611723.62</v>
      </c>
      <c r="M864" s="102">
        <f>สกลนคร!AH170</f>
        <v>271675.14999999997</v>
      </c>
      <c r="N864" s="98"/>
      <c r="O864" s="98"/>
      <c r="P864" s="98"/>
      <c r="Q864" s="90">
        <f t="shared" si="31"/>
        <v>340048.47000000003</v>
      </c>
      <c r="R864" s="91">
        <f t="shared" si="32"/>
        <v>106.94468881118881</v>
      </c>
    </row>
    <row r="865" spans="1:18" x14ac:dyDescent="0.7">
      <c r="A865" s="97">
        <v>4</v>
      </c>
      <c r="B865" s="98" t="s">
        <v>59</v>
      </c>
      <c r="C865" s="98" t="s">
        <v>521</v>
      </c>
      <c r="D865" s="98" t="s">
        <v>148</v>
      </c>
      <c r="E865" s="98" t="s">
        <v>522</v>
      </c>
      <c r="F865" s="98" t="s">
        <v>178</v>
      </c>
      <c r="G865" s="98" t="s">
        <v>1244</v>
      </c>
      <c r="H865" s="99">
        <v>3258</v>
      </c>
      <c r="I865" s="97">
        <v>3</v>
      </c>
      <c r="J865" s="102">
        <f>สกลนคร!F171</f>
        <v>332588.59999999998</v>
      </c>
      <c r="K865" s="101">
        <f>สกลนคร!AF171</f>
        <v>393865.63999999996</v>
      </c>
      <c r="L865" s="102">
        <f>สกลนคร!AG171</f>
        <v>507155.5</v>
      </c>
      <c r="M865" s="102">
        <f>สกลนคร!AH171</f>
        <v>248592.63999999998</v>
      </c>
      <c r="N865" s="98"/>
      <c r="O865" s="98"/>
      <c r="P865" s="98"/>
      <c r="Q865" s="90">
        <f t="shared" si="31"/>
        <v>258562.86000000002</v>
      </c>
      <c r="R865" s="91">
        <f t="shared" si="32"/>
        <v>155.66467157765501</v>
      </c>
    </row>
    <row r="866" spans="1:18" x14ac:dyDescent="0.7">
      <c r="A866" s="97">
        <v>5</v>
      </c>
      <c r="B866" s="98" t="s">
        <v>59</v>
      </c>
      <c r="C866" s="98" t="s">
        <v>521</v>
      </c>
      <c r="D866" s="98" t="s">
        <v>148</v>
      </c>
      <c r="E866" s="98" t="s">
        <v>522</v>
      </c>
      <c r="F866" s="98" t="s">
        <v>178</v>
      </c>
      <c r="G866" s="98" t="s">
        <v>1245</v>
      </c>
      <c r="H866" s="99">
        <v>5165</v>
      </c>
      <c r="I866" s="97">
        <v>4</v>
      </c>
      <c r="J866" s="102">
        <f>สกลนคร!F172</f>
        <v>780225.7</v>
      </c>
      <c r="K866" s="101">
        <f>สกลนคร!AF172</f>
        <v>809719.25</v>
      </c>
      <c r="L866" s="102">
        <f>สกลนคร!AG172</f>
        <v>571409.5</v>
      </c>
      <c r="M866" s="102">
        <f>สกลนคร!AH172</f>
        <v>328587.23</v>
      </c>
      <c r="N866" s="98"/>
      <c r="O866" s="98"/>
      <c r="P866" s="98"/>
      <c r="Q866" s="90">
        <f t="shared" si="31"/>
        <v>242822.27000000002</v>
      </c>
      <c r="R866" s="91">
        <f t="shared" si="32"/>
        <v>110.63107454017425</v>
      </c>
    </row>
    <row r="867" spans="1:18" x14ac:dyDescent="0.7">
      <c r="A867" s="97">
        <v>6</v>
      </c>
      <c r="B867" s="98" t="s">
        <v>59</v>
      </c>
      <c r="C867" s="98" t="s">
        <v>521</v>
      </c>
      <c r="D867" s="98" t="s">
        <v>148</v>
      </c>
      <c r="E867" s="98" t="s">
        <v>522</v>
      </c>
      <c r="F867" s="98" t="s">
        <v>178</v>
      </c>
      <c r="G867" s="98" t="s">
        <v>1246</v>
      </c>
      <c r="H867" s="99">
        <v>3445</v>
      </c>
      <c r="I867" s="97">
        <v>3</v>
      </c>
      <c r="J867" s="102">
        <f>สกลนคร!F173</f>
        <v>1294403.54</v>
      </c>
      <c r="K867" s="101">
        <f>สกลนคร!AF173</f>
        <v>1477613.03</v>
      </c>
      <c r="L867" s="102">
        <f>สกลนคร!AG173</f>
        <v>689412.02</v>
      </c>
      <c r="M867" s="102">
        <f>สกลนคร!AH173</f>
        <v>274856.89999999997</v>
      </c>
      <c r="N867" s="98"/>
      <c r="O867" s="98"/>
      <c r="P867" s="98"/>
      <c r="Q867" s="90">
        <f t="shared" si="31"/>
        <v>414555.12000000005</v>
      </c>
      <c r="R867" s="91">
        <f t="shared" si="32"/>
        <v>200.11959941944849</v>
      </c>
    </row>
    <row r="868" spans="1:18" x14ac:dyDescent="0.7">
      <c r="A868" s="97">
        <v>7</v>
      </c>
      <c r="B868" s="98" t="s">
        <v>59</v>
      </c>
      <c r="C868" s="98" t="s">
        <v>521</v>
      </c>
      <c r="D868" s="98" t="s">
        <v>148</v>
      </c>
      <c r="E868" s="98" t="s">
        <v>522</v>
      </c>
      <c r="F868" s="98" t="s">
        <v>178</v>
      </c>
      <c r="G868" s="98" t="s">
        <v>1247</v>
      </c>
      <c r="H868" s="99">
        <v>6336</v>
      </c>
      <c r="I868" s="97">
        <v>5</v>
      </c>
      <c r="J868" s="102">
        <f>สกลนคร!F174</f>
        <v>875912.99</v>
      </c>
      <c r="K868" s="101">
        <f>สกลนคร!AF174</f>
        <v>905114.65</v>
      </c>
      <c r="L868" s="102">
        <f>สกลนคร!AG174</f>
        <v>735816.5</v>
      </c>
      <c r="M868" s="102">
        <f>สกลนคร!AH174</f>
        <v>330664.76</v>
      </c>
      <c r="N868" s="98"/>
      <c r="O868" s="98"/>
      <c r="P868" s="98"/>
      <c r="Q868" s="90">
        <f t="shared" si="31"/>
        <v>405151.74</v>
      </c>
      <c r="R868" s="91">
        <f t="shared" si="32"/>
        <v>116.13265467171718</v>
      </c>
    </row>
    <row r="869" spans="1:18" s="109" customFormat="1" x14ac:dyDescent="0.7">
      <c r="A869" s="103">
        <v>16</v>
      </c>
      <c r="B869" s="104" t="s">
        <v>59</v>
      </c>
      <c r="C869" s="104"/>
      <c r="D869" s="104"/>
      <c r="E869" s="104" t="s">
        <v>75</v>
      </c>
      <c r="F869" s="104"/>
      <c r="G869" s="104" t="s">
        <v>524</v>
      </c>
      <c r="H869" s="110">
        <f>SUM(H863:H868)</f>
        <v>24921</v>
      </c>
      <c r="I869" s="103"/>
      <c r="J869" s="106">
        <f>SUM(J862:J868)</f>
        <v>4920744.9000000004</v>
      </c>
      <c r="K869" s="106">
        <f>SUM(K862:K868)</f>
        <v>5377060.3800000008</v>
      </c>
      <c r="L869" s="106">
        <f>SUM(L862:L868)</f>
        <v>3895206.04</v>
      </c>
      <c r="M869" s="106">
        <f>SUM(M862:M868)</f>
        <v>1670187.5899999999</v>
      </c>
      <c r="N869" s="104">
        <v>6</v>
      </c>
      <c r="O869" s="104">
        <v>6</v>
      </c>
      <c r="P869" s="104">
        <f>N869-O869</f>
        <v>0</v>
      </c>
      <c r="Q869" s="107">
        <f t="shared" si="31"/>
        <v>2225018.4500000002</v>
      </c>
      <c r="R869" s="108">
        <f>L869/H869</f>
        <v>156.30215641426909</v>
      </c>
    </row>
    <row r="870" spans="1:18" x14ac:dyDescent="0.7">
      <c r="A870" s="97">
        <v>1</v>
      </c>
      <c r="B870" s="98" t="s">
        <v>59</v>
      </c>
      <c r="C870" s="98" t="s">
        <v>525</v>
      </c>
      <c r="D870" s="98" t="s">
        <v>150</v>
      </c>
      <c r="E870" s="98" t="s">
        <v>526</v>
      </c>
      <c r="F870" s="98" t="s">
        <v>208</v>
      </c>
      <c r="G870" s="98" t="s">
        <v>527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x14ac:dyDescent="0.7">
      <c r="A871" s="97">
        <v>2</v>
      </c>
      <c r="B871" s="98" t="s">
        <v>59</v>
      </c>
      <c r="C871" s="98" t="s">
        <v>525</v>
      </c>
      <c r="D871" s="98" t="s">
        <v>150</v>
      </c>
      <c r="E871" s="98" t="s">
        <v>526</v>
      </c>
      <c r="F871" s="98" t="s">
        <v>178</v>
      </c>
      <c r="G871" s="98" t="s">
        <v>1248</v>
      </c>
      <c r="H871" s="99">
        <v>4782</v>
      </c>
      <c r="I871" s="97">
        <v>4</v>
      </c>
      <c r="J871" s="102">
        <f>สกลนคร!F175</f>
        <v>1030741.61</v>
      </c>
      <c r="K871" s="101">
        <f>สกลนคร!AF175</f>
        <v>1294176.28</v>
      </c>
      <c r="L871" s="102">
        <f>สกลนคร!AG175</f>
        <v>250445.79</v>
      </c>
      <c r="M871" s="102">
        <f>สกลนคร!AH175</f>
        <v>268980.56</v>
      </c>
      <c r="N871" s="98"/>
      <c r="O871" s="98"/>
      <c r="P871" s="98"/>
      <c r="Q871" s="90">
        <f t="shared" si="31"/>
        <v>-18534.76999999999</v>
      </c>
      <c r="R871" s="91">
        <f t="shared" si="32"/>
        <v>52.372603513174404</v>
      </c>
    </row>
    <row r="872" spans="1:18" x14ac:dyDescent="0.7">
      <c r="A872" s="97">
        <v>3</v>
      </c>
      <c r="B872" s="98" t="s">
        <v>59</v>
      </c>
      <c r="C872" s="98" t="s">
        <v>525</v>
      </c>
      <c r="D872" s="98" t="s">
        <v>150</v>
      </c>
      <c r="E872" s="98" t="s">
        <v>526</v>
      </c>
      <c r="F872" s="98" t="s">
        <v>178</v>
      </c>
      <c r="G872" s="98" t="s">
        <v>1249</v>
      </c>
      <c r="H872" s="99">
        <v>3511</v>
      </c>
      <c r="I872" s="97">
        <v>3</v>
      </c>
      <c r="J872" s="102">
        <f>สกลนคร!F176</f>
        <v>729328.39</v>
      </c>
      <c r="K872" s="101">
        <f>สกลนคร!AF176</f>
        <v>838860.78</v>
      </c>
      <c r="L872" s="102">
        <f>สกลนคร!AG176</f>
        <v>153703.43</v>
      </c>
      <c r="M872" s="102">
        <f>สกลนคร!AH176</f>
        <v>215576.13999999998</v>
      </c>
      <c r="N872" s="98"/>
      <c r="O872" s="98"/>
      <c r="P872" s="98"/>
      <c r="Q872" s="90">
        <f t="shared" si="31"/>
        <v>-61872.709999999992</v>
      </c>
      <c r="R872" s="91">
        <f t="shared" si="32"/>
        <v>43.777678724010251</v>
      </c>
    </row>
    <row r="873" spans="1:18" x14ac:dyDescent="0.7">
      <c r="A873" s="97">
        <v>4</v>
      </c>
      <c r="B873" s="98" t="s">
        <v>59</v>
      </c>
      <c r="C873" s="98" t="s">
        <v>525</v>
      </c>
      <c r="D873" s="98" t="s">
        <v>150</v>
      </c>
      <c r="E873" s="98" t="s">
        <v>526</v>
      </c>
      <c r="F873" s="98" t="s">
        <v>178</v>
      </c>
      <c r="G873" s="98" t="s">
        <v>1250</v>
      </c>
      <c r="H873" s="99">
        <v>2116</v>
      </c>
      <c r="I873" s="97">
        <v>2</v>
      </c>
      <c r="J873" s="102">
        <f>สกลนคร!F177</f>
        <v>702676.98</v>
      </c>
      <c r="K873" s="101">
        <f>สกลนคร!AF177</f>
        <v>913688.7</v>
      </c>
      <c r="L873" s="102">
        <f>สกลนคร!AG177</f>
        <v>124577.91</v>
      </c>
      <c r="M873" s="102">
        <f>สกลนคร!AH177</f>
        <v>180814.09999999998</v>
      </c>
      <c r="N873" s="98"/>
      <c r="O873" s="98"/>
      <c r="P873" s="98"/>
      <c r="Q873" s="90">
        <f t="shared" si="31"/>
        <v>-56236.189999999973</v>
      </c>
      <c r="R873" s="91">
        <f t="shared" si="32"/>
        <v>58.874248582230628</v>
      </c>
    </row>
    <row r="874" spans="1:18" x14ac:dyDescent="0.7">
      <c r="A874" s="97">
        <v>5</v>
      </c>
      <c r="B874" s="98" t="s">
        <v>59</v>
      </c>
      <c r="C874" s="98" t="s">
        <v>525</v>
      </c>
      <c r="D874" s="98" t="s">
        <v>150</v>
      </c>
      <c r="E874" s="98" t="s">
        <v>526</v>
      </c>
      <c r="F874" s="98" t="s">
        <v>178</v>
      </c>
      <c r="G874" s="98" t="s">
        <v>1251</v>
      </c>
      <c r="H874" s="99">
        <v>5068</v>
      </c>
      <c r="I874" s="97">
        <v>4</v>
      </c>
      <c r="J874" s="102">
        <f>สกลนคร!F178</f>
        <v>562075.18000000005</v>
      </c>
      <c r="K874" s="101">
        <f>สกลนคร!AF178</f>
        <v>862832.40000000014</v>
      </c>
      <c r="L874" s="102">
        <f>สกลนคร!AG178</f>
        <v>171007.45</v>
      </c>
      <c r="M874" s="102">
        <f>สกลนคร!AH178</f>
        <v>307592.96999999997</v>
      </c>
      <c r="N874" s="98"/>
      <c r="O874" s="98"/>
      <c r="P874" s="98"/>
      <c r="Q874" s="90">
        <f t="shared" si="31"/>
        <v>-136585.51999999996</v>
      </c>
      <c r="R874" s="91">
        <f t="shared" si="32"/>
        <v>33.742590765588005</v>
      </c>
    </row>
    <row r="875" spans="1:18" x14ac:dyDescent="0.7">
      <c r="A875" s="97">
        <v>6</v>
      </c>
      <c r="B875" s="98" t="s">
        <v>59</v>
      </c>
      <c r="C875" s="98" t="s">
        <v>525</v>
      </c>
      <c r="D875" s="98" t="s">
        <v>150</v>
      </c>
      <c r="E875" s="98" t="s">
        <v>526</v>
      </c>
      <c r="F875" s="98" t="s">
        <v>178</v>
      </c>
      <c r="G875" s="98" t="s">
        <v>1252</v>
      </c>
      <c r="H875" s="99">
        <v>2178</v>
      </c>
      <c r="I875" s="97">
        <v>2</v>
      </c>
      <c r="J875" s="102">
        <f>สกลนคร!F179</f>
        <v>701013.91</v>
      </c>
      <c r="K875" s="101">
        <f>สกลนคร!AF179</f>
        <v>707584.34000000008</v>
      </c>
      <c r="L875" s="102">
        <f>สกลนคร!AG179</f>
        <v>89628.66</v>
      </c>
      <c r="M875" s="102">
        <f>สกลนคร!AH179</f>
        <v>154264.97</v>
      </c>
      <c r="N875" s="98"/>
      <c r="O875" s="98"/>
      <c r="P875" s="98"/>
      <c r="Q875" s="90">
        <f t="shared" si="31"/>
        <v>-64636.31</v>
      </c>
      <c r="R875" s="91">
        <f t="shared" si="32"/>
        <v>41.151818181818186</v>
      </c>
    </row>
    <row r="876" spans="1:18" x14ac:dyDescent="0.7">
      <c r="A876" s="97">
        <v>7</v>
      </c>
      <c r="B876" s="98" t="s">
        <v>59</v>
      </c>
      <c r="C876" s="98" t="s">
        <v>525</v>
      </c>
      <c r="D876" s="98" t="s">
        <v>150</v>
      </c>
      <c r="E876" s="98" t="s">
        <v>526</v>
      </c>
      <c r="F876" s="98" t="s">
        <v>178</v>
      </c>
      <c r="G876" s="98" t="s">
        <v>1253</v>
      </c>
      <c r="H876" s="99">
        <v>3138</v>
      </c>
      <c r="I876" s="97">
        <v>3</v>
      </c>
      <c r="J876" s="102">
        <f>สกลนคร!F180</f>
        <v>459287.3</v>
      </c>
      <c r="K876" s="101">
        <f>สกลนคร!AF180</f>
        <v>628489.79</v>
      </c>
      <c r="L876" s="102">
        <f>สกลนคร!AG180</f>
        <v>153936.84</v>
      </c>
      <c r="M876" s="102">
        <f>สกลนคร!AH180</f>
        <v>189845.81999999998</v>
      </c>
      <c r="N876" s="98"/>
      <c r="O876" s="98"/>
      <c r="P876" s="98"/>
      <c r="Q876" s="90">
        <f t="shared" si="31"/>
        <v>-35908.979999999981</v>
      </c>
      <c r="R876" s="91">
        <f t="shared" si="32"/>
        <v>49.055717017208408</v>
      </c>
    </row>
    <row r="877" spans="1:18" x14ac:dyDescent="0.7">
      <c r="A877" s="97">
        <v>8</v>
      </c>
      <c r="B877" s="98" t="s">
        <v>59</v>
      </c>
      <c r="C877" s="98" t="s">
        <v>525</v>
      </c>
      <c r="D877" s="98" t="s">
        <v>150</v>
      </c>
      <c r="E877" s="98" t="s">
        <v>526</v>
      </c>
      <c r="F877" s="98" t="s">
        <v>178</v>
      </c>
      <c r="G877" s="98" t="s">
        <v>1254</v>
      </c>
      <c r="H877" s="99">
        <v>3606</v>
      </c>
      <c r="I877" s="97">
        <v>3</v>
      </c>
      <c r="J877" s="102">
        <f>สกลนคร!F181</f>
        <v>653411.43000000005</v>
      </c>
      <c r="K877" s="101">
        <f>สกลนคร!AF181</f>
        <v>895060.17000000016</v>
      </c>
      <c r="L877" s="102">
        <f>สกลนคร!AG181</f>
        <v>214124.2</v>
      </c>
      <c r="M877" s="102">
        <f>สกลนคร!AH181</f>
        <v>350511.8</v>
      </c>
      <c r="N877" s="98"/>
      <c r="O877" s="98"/>
      <c r="P877" s="98"/>
      <c r="Q877" s="90">
        <f t="shared" si="31"/>
        <v>-136387.59999999998</v>
      </c>
      <c r="R877" s="91">
        <f t="shared" si="32"/>
        <v>59.37997781475319</v>
      </c>
    </row>
    <row r="878" spans="1:18" s="109" customFormat="1" x14ac:dyDescent="0.7">
      <c r="A878" s="103">
        <v>17</v>
      </c>
      <c r="B878" s="104" t="s">
        <v>59</v>
      </c>
      <c r="C878" s="104"/>
      <c r="D878" s="104"/>
      <c r="E878" s="104" t="s">
        <v>75</v>
      </c>
      <c r="F878" s="104"/>
      <c r="G878" s="104" t="s">
        <v>528</v>
      </c>
      <c r="H878" s="110">
        <f>SUM(H871:H877)</f>
        <v>24399</v>
      </c>
      <c r="I878" s="103"/>
      <c r="J878" s="106">
        <f>SUM(J870:J877)</f>
        <v>4838534.8</v>
      </c>
      <c r="K878" s="106">
        <f>SUM(K870:K877)</f>
        <v>6140692.46</v>
      </c>
      <c r="L878" s="106">
        <f>SUM(L870:L877)</f>
        <v>1157424.28</v>
      </c>
      <c r="M878" s="106">
        <f>SUM(M870:M877)</f>
        <v>1667586.36</v>
      </c>
      <c r="N878" s="104">
        <v>7</v>
      </c>
      <c r="O878" s="104">
        <v>7</v>
      </c>
      <c r="P878" s="104">
        <f>N878-O878</f>
        <v>0</v>
      </c>
      <c r="Q878" s="107">
        <f t="shared" si="31"/>
        <v>-510162.08000000007</v>
      </c>
      <c r="R878" s="108">
        <f>L878/H878</f>
        <v>47.437365465797782</v>
      </c>
    </row>
    <row r="879" spans="1:18" x14ac:dyDescent="0.7">
      <c r="A879" s="97">
        <v>1</v>
      </c>
      <c r="B879" s="98" t="s">
        <v>59</v>
      </c>
      <c r="C879" s="98" t="s">
        <v>529</v>
      </c>
      <c r="D879" s="98" t="s">
        <v>530</v>
      </c>
      <c r="E879" s="98" t="s">
        <v>531</v>
      </c>
      <c r="F879" s="98" t="s">
        <v>208</v>
      </c>
      <c r="G879" s="98" t="s">
        <v>532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x14ac:dyDescent="0.7">
      <c r="A880" s="97">
        <v>2</v>
      </c>
      <c r="B880" s="98" t="s">
        <v>59</v>
      </c>
      <c r="C880" s="98" t="s">
        <v>529</v>
      </c>
      <c r="D880" s="98" t="s">
        <v>530</v>
      </c>
      <c r="E880" s="98" t="s">
        <v>531</v>
      </c>
      <c r="F880" s="98" t="s">
        <v>178</v>
      </c>
      <c r="G880" s="98" t="s">
        <v>1255</v>
      </c>
      <c r="H880" s="99">
        <v>3063</v>
      </c>
      <c r="I880" s="97">
        <v>3</v>
      </c>
      <c r="J880" s="102">
        <f>สกลนคร!F182</f>
        <v>373573.93</v>
      </c>
      <c r="K880" s="101">
        <f>สกลนคร!AF182</f>
        <v>450813.06999999995</v>
      </c>
      <c r="L880" s="102">
        <f>สกลนคร!AG182</f>
        <v>93403.02</v>
      </c>
      <c r="M880" s="102">
        <f>สกลนคร!AH182</f>
        <v>145549.26</v>
      </c>
      <c r="N880" s="98"/>
      <c r="O880" s="98"/>
      <c r="P880" s="98"/>
      <c r="Q880" s="90">
        <f t="shared" si="31"/>
        <v>-52146.240000000005</v>
      </c>
      <c r="R880" s="91">
        <f t="shared" si="32"/>
        <v>30.493966699314399</v>
      </c>
    </row>
    <row r="881" spans="1:18" x14ac:dyDescent="0.7">
      <c r="A881" s="97">
        <v>3</v>
      </c>
      <c r="B881" s="98" t="s">
        <v>59</v>
      </c>
      <c r="C881" s="98" t="s">
        <v>529</v>
      </c>
      <c r="D881" s="98" t="s">
        <v>530</v>
      </c>
      <c r="E881" s="98" t="s">
        <v>531</v>
      </c>
      <c r="F881" s="98" t="s">
        <v>178</v>
      </c>
      <c r="G881" s="98" t="s">
        <v>1256</v>
      </c>
      <c r="H881" s="99">
        <v>2781</v>
      </c>
      <c r="I881" s="97">
        <v>2</v>
      </c>
      <c r="J881" s="102">
        <f>สกลนคร!F183</f>
        <v>67078.14</v>
      </c>
      <c r="K881" s="101">
        <f>สกลนคร!AF183</f>
        <v>104936.53</v>
      </c>
      <c r="L881" s="102">
        <f>สกลนคร!AG183</f>
        <v>156911.5</v>
      </c>
      <c r="M881" s="102">
        <f>สกลนคร!AH183</f>
        <v>150387.53</v>
      </c>
      <c r="N881" s="98"/>
      <c r="O881" s="98"/>
      <c r="P881" s="98"/>
      <c r="Q881" s="90">
        <f t="shared" si="31"/>
        <v>6523.9700000000012</v>
      </c>
      <c r="R881" s="91">
        <f t="shared" si="32"/>
        <v>56.422689679971235</v>
      </c>
    </row>
    <row r="882" spans="1:18" x14ac:dyDescent="0.7">
      <c r="A882" s="97">
        <v>4</v>
      </c>
      <c r="B882" s="98" t="s">
        <v>59</v>
      </c>
      <c r="C882" s="98" t="s">
        <v>529</v>
      </c>
      <c r="D882" s="98" t="s">
        <v>530</v>
      </c>
      <c r="E882" s="98" t="s">
        <v>531</v>
      </c>
      <c r="F882" s="98" t="s">
        <v>178</v>
      </c>
      <c r="G882" s="98" t="s">
        <v>1257</v>
      </c>
      <c r="H882" s="99">
        <v>2236</v>
      </c>
      <c r="I882" s="97">
        <v>2</v>
      </c>
      <c r="J882" s="102">
        <f>สกลนคร!F184</f>
        <v>306504.37</v>
      </c>
      <c r="K882" s="101">
        <f>สกลนคร!AF184</f>
        <v>392585.2</v>
      </c>
      <c r="L882" s="102">
        <f>สกลนคร!AG184</f>
        <v>99508</v>
      </c>
      <c r="M882" s="102">
        <f>สกลนคร!AH184</f>
        <v>129323.83</v>
      </c>
      <c r="N882" s="98"/>
      <c r="O882" s="98"/>
      <c r="P882" s="98"/>
      <c r="Q882" s="90">
        <f t="shared" si="31"/>
        <v>-29815.83</v>
      </c>
      <c r="R882" s="91">
        <f t="shared" si="32"/>
        <v>44.502683363148478</v>
      </c>
    </row>
    <row r="883" spans="1:18" x14ac:dyDescent="0.7">
      <c r="A883" s="97">
        <v>5</v>
      </c>
      <c r="B883" s="98" t="s">
        <v>59</v>
      </c>
      <c r="C883" s="98" t="s">
        <v>529</v>
      </c>
      <c r="D883" s="98" t="s">
        <v>530</v>
      </c>
      <c r="E883" s="98" t="s">
        <v>531</v>
      </c>
      <c r="F883" s="98" t="s">
        <v>178</v>
      </c>
      <c r="G883" s="98" t="s">
        <v>1258</v>
      </c>
      <c r="H883" s="99">
        <v>2004</v>
      </c>
      <c r="I883" s="97">
        <v>2</v>
      </c>
      <c r="J883" s="102">
        <f>สกลนคร!F185</f>
        <v>125346.7</v>
      </c>
      <c r="K883" s="101">
        <f>สกลนคร!AF185</f>
        <v>230870.51</v>
      </c>
      <c r="L883" s="102">
        <f>สกลนคร!AG185</f>
        <v>90192.52</v>
      </c>
      <c r="M883" s="102">
        <f>สกลนคร!AH185</f>
        <v>132229.37</v>
      </c>
      <c r="N883" s="98"/>
      <c r="O883" s="98"/>
      <c r="P883" s="98"/>
      <c r="Q883" s="90">
        <f t="shared" si="31"/>
        <v>-42036.849999999991</v>
      </c>
      <c r="R883" s="91">
        <f t="shared" si="32"/>
        <v>45.006247504990021</v>
      </c>
    </row>
    <row r="884" spans="1:18" x14ac:dyDescent="0.7">
      <c r="A884" s="97">
        <v>6</v>
      </c>
      <c r="B884" s="98" t="s">
        <v>59</v>
      </c>
      <c r="C884" s="98" t="s">
        <v>529</v>
      </c>
      <c r="D884" s="98" t="s">
        <v>530</v>
      </c>
      <c r="E884" s="98" t="s">
        <v>531</v>
      </c>
      <c r="F884" s="98" t="s">
        <v>178</v>
      </c>
      <c r="G884" s="98" t="s">
        <v>1259</v>
      </c>
      <c r="H884" s="99">
        <v>3574</v>
      </c>
      <c r="I884" s="97">
        <v>3</v>
      </c>
      <c r="J884" s="102">
        <f>สกลนคร!F186</f>
        <v>360882.44</v>
      </c>
      <c r="K884" s="101">
        <f>สกลนคร!AF186</f>
        <v>397037.42</v>
      </c>
      <c r="L884" s="102">
        <f>สกลนคร!AG186</f>
        <v>162334.5</v>
      </c>
      <c r="M884" s="102">
        <f>สกลนคร!AH186</f>
        <v>227584.35</v>
      </c>
      <c r="N884" s="98"/>
      <c r="O884" s="98"/>
      <c r="P884" s="98"/>
      <c r="Q884" s="90">
        <f t="shared" si="31"/>
        <v>-65249.850000000006</v>
      </c>
      <c r="R884" s="91">
        <f t="shared" si="32"/>
        <v>45.420956911024064</v>
      </c>
    </row>
    <row r="885" spans="1:18" x14ac:dyDescent="0.7">
      <c r="A885" s="97">
        <v>7</v>
      </c>
      <c r="B885" s="98" t="s">
        <v>59</v>
      </c>
      <c r="C885" s="98" t="s">
        <v>529</v>
      </c>
      <c r="D885" s="98" t="s">
        <v>530</v>
      </c>
      <c r="E885" s="98" t="s">
        <v>531</v>
      </c>
      <c r="F885" s="98" t="s">
        <v>178</v>
      </c>
      <c r="G885" s="98" t="s">
        <v>1260</v>
      </c>
      <c r="H885" s="99">
        <v>6722</v>
      </c>
      <c r="I885" s="97">
        <v>5</v>
      </c>
      <c r="J885" s="102">
        <f>สกลนคร!F187</f>
        <v>540559.11</v>
      </c>
      <c r="K885" s="101">
        <f>สกลนคร!AF187</f>
        <v>721712.59</v>
      </c>
      <c r="L885" s="102">
        <f>สกลนคร!AG187</f>
        <v>301706.77</v>
      </c>
      <c r="M885" s="102">
        <f>สกลนคร!AH187</f>
        <v>373636.8</v>
      </c>
      <c r="N885" s="98"/>
      <c r="O885" s="98"/>
      <c r="P885" s="98"/>
      <c r="Q885" s="90">
        <f t="shared" si="31"/>
        <v>-71930.02999999997</v>
      </c>
      <c r="R885" s="91">
        <f t="shared" si="32"/>
        <v>44.883482594465939</v>
      </c>
    </row>
    <row r="886" spans="1:18" x14ac:dyDescent="0.7">
      <c r="A886" s="97">
        <v>8</v>
      </c>
      <c r="B886" s="98" t="s">
        <v>59</v>
      </c>
      <c r="C886" s="98" t="s">
        <v>529</v>
      </c>
      <c r="D886" s="98" t="s">
        <v>530</v>
      </c>
      <c r="E886" s="98" t="s">
        <v>531</v>
      </c>
      <c r="F886" s="98" t="s">
        <v>178</v>
      </c>
      <c r="G886" s="98" t="s">
        <v>1261</v>
      </c>
      <c r="H886" s="99">
        <v>1051</v>
      </c>
      <c r="I886" s="97">
        <v>1</v>
      </c>
      <c r="J886" s="102">
        <f>สกลนคร!F188</f>
        <v>134679.82999999999</v>
      </c>
      <c r="K886" s="101">
        <f>สกลนคร!AF188</f>
        <v>222585.84999999998</v>
      </c>
      <c r="L886" s="102">
        <f>สกลนคร!AG188</f>
        <v>106140.94</v>
      </c>
      <c r="M886" s="102">
        <f>สกลนคร!AH188</f>
        <v>133418.47</v>
      </c>
      <c r="N886" s="98"/>
      <c r="O886" s="98"/>
      <c r="P886" s="98"/>
      <c r="Q886" s="90">
        <f t="shared" si="31"/>
        <v>-27277.53</v>
      </c>
      <c r="R886" s="91">
        <f t="shared" si="32"/>
        <v>100.99042816365366</v>
      </c>
    </row>
    <row r="887" spans="1:18" x14ac:dyDescent="0.7">
      <c r="A887" s="97">
        <v>9</v>
      </c>
      <c r="B887" s="98" t="s">
        <v>59</v>
      </c>
      <c r="C887" s="98" t="s">
        <v>529</v>
      </c>
      <c r="D887" s="98" t="s">
        <v>530</v>
      </c>
      <c r="E887" s="98" t="s">
        <v>531</v>
      </c>
      <c r="F887" s="98" t="s">
        <v>178</v>
      </c>
      <c r="G887" s="98" t="s">
        <v>1262</v>
      </c>
      <c r="H887" s="99">
        <v>3165</v>
      </c>
      <c r="I887" s="97">
        <v>3</v>
      </c>
      <c r="J887" s="102">
        <f>สกลนคร!F189</f>
        <v>372346.49</v>
      </c>
      <c r="K887" s="101">
        <f>สกลนคร!AF189</f>
        <v>400292.42</v>
      </c>
      <c r="L887" s="102">
        <f>สกลนคร!AG189</f>
        <v>175955.16</v>
      </c>
      <c r="M887" s="102">
        <f>สกลนคร!AH189</f>
        <v>223547.96</v>
      </c>
      <c r="N887" s="98"/>
      <c r="O887" s="98"/>
      <c r="P887" s="98"/>
      <c r="Q887" s="90">
        <f t="shared" si="31"/>
        <v>-47592.799999999988</v>
      </c>
      <c r="R887" s="91">
        <f t="shared" si="32"/>
        <v>55.594047393364932</v>
      </c>
    </row>
    <row r="888" spans="1:18" s="109" customFormat="1" x14ac:dyDescent="0.7">
      <c r="A888" s="103">
        <v>18</v>
      </c>
      <c r="B888" s="104" t="s">
        <v>59</v>
      </c>
      <c r="C888" s="104"/>
      <c r="D888" s="104"/>
      <c r="E888" s="104" t="s">
        <v>75</v>
      </c>
      <c r="F888" s="104"/>
      <c r="G888" s="104" t="s">
        <v>533</v>
      </c>
      <c r="H888" s="110">
        <f>SUM(H880:H887)</f>
        <v>24596</v>
      </c>
      <c r="I888" s="103"/>
      <c r="J888" s="106">
        <f>SUM(J879:J887)</f>
        <v>2280971.0099999998</v>
      </c>
      <c r="K888" s="106">
        <f>SUM(K879:K887)</f>
        <v>2920833.59</v>
      </c>
      <c r="L888" s="106">
        <f>SUM(L879:L887)</f>
        <v>1186152.4099999999</v>
      </c>
      <c r="M888" s="106">
        <f>SUM(M879:M887)</f>
        <v>1515677.5699999998</v>
      </c>
      <c r="N888" s="104">
        <v>8</v>
      </c>
      <c r="O888" s="104">
        <v>8</v>
      </c>
      <c r="P888" s="104">
        <f>N888-O888</f>
        <v>0</v>
      </c>
      <c r="Q888" s="107">
        <f t="shared" si="31"/>
        <v>-329525.15999999992</v>
      </c>
      <c r="R888" s="108">
        <f t="shared" si="32"/>
        <v>48.225419173849403</v>
      </c>
    </row>
    <row r="889" spans="1:18" s="109" customFormat="1" ht="25.2" thickBot="1" x14ac:dyDescent="0.75">
      <c r="A889" s="118"/>
      <c r="B889" s="119" t="s">
        <v>59</v>
      </c>
      <c r="C889" s="119" t="s">
        <v>59</v>
      </c>
      <c r="D889" s="119" t="s">
        <v>59</v>
      </c>
      <c r="E889" s="119" t="s">
        <v>59</v>
      </c>
      <c r="F889" s="119"/>
      <c r="G889" s="119" t="s">
        <v>534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85491834.060000002</v>
      </c>
      <c r="K889" s="122">
        <f t="shared" si="33"/>
        <v>100780310.27999999</v>
      </c>
      <c r="L889" s="121">
        <f t="shared" si="33"/>
        <v>56173426.900000006</v>
      </c>
      <c r="M889" s="121">
        <f t="shared" si="33"/>
        <v>50561109.460000001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5612317.4400000051</v>
      </c>
      <c r="R889" s="108">
        <f t="shared" si="32"/>
        <v>84.555874521137682</v>
      </c>
    </row>
    <row r="890" spans="1:18" ht="25.8" thickTop="1" thickBot="1" x14ac:dyDescent="0.75">
      <c r="A890" s="123"/>
      <c r="B890" s="124"/>
      <c r="C890" s="124"/>
      <c r="D890" s="124"/>
      <c r="E890" s="361" t="s">
        <v>535</v>
      </c>
      <c r="F890" s="362"/>
      <c r="G890" s="363"/>
      <c r="H890" s="125"/>
      <c r="I890" s="123"/>
      <c r="J890" s="126">
        <f>J889/O889</f>
        <v>508879.96464285714</v>
      </c>
      <c r="K890" s="127">
        <f>K889/O889</f>
        <v>599882.79928571417</v>
      </c>
      <c r="L890" s="126">
        <f>L889/O889</f>
        <v>334365.63630952383</v>
      </c>
      <c r="M890" s="126">
        <f>M889/O889</f>
        <v>300958.9848809524</v>
      </c>
      <c r="N890" s="173"/>
      <c r="O890" s="173"/>
      <c r="P890" s="173"/>
      <c r="Q890" s="90">
        <f t="shared" si="31"/>
        <v>33406.651428571437</v>
      </c>
    </row>
    <row r="891" spans="1:18" ht="25.2" thickTop="1" x14ac:dyDescent="0.7">
      <c r="A891" s="128">
        <v>1</v>
      </c>
      <c r="B891" s="129" t="s">
        <v>56</v>
      </c>
      <c r="C891" s="129" t="s">
        <v>536</v>
      </c>
      <c r="D891" s="129" t="s">
        <v>537</v>
      </c>
      <c r="E891" s="129" t="s">
        <v>538</v>
      </c>
      <c r="F891" s="129" t="s">
        <v>175</v>
      </c>
      <c r="G891" s="129" t="s">
        <v>539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x14ac:dyDescent="0.7">
      <c r="A892" s="97">
        <v>2</v>
      </c>
      <c r="B892" s="98" t="s">
        <v>56</v>
      </c>
      <c r="C892" s="98" t="s">
        <v>536</v>
      </c>
      <c r="D892" s="98" t="s">
        <v>537</v>
      </c>
      <c r="E892" s="98" t="s">
        <v>538</v>
      </c>
      <c r="F892" s="98" t="s">
        <v>178</v>
      </c>
      <c r="G892" s="98" t="s">
        <v>1263</v>
      </c>
      <c r="H892" s="99">
        <v>3670</v>
      </c>
      <c r="I892" s="97">
        <v>3</v>
      </c>
      <c r="J892" s="100">
        <f>นครพนม!F4</f>
        <v>603192.81000000006</v>
      </c>
      <c r="K892" s="101">
        <f>นครพนม!AJ4</f>
        <v>615056.65</v>
      </c>
      <c r="L892" s="102">
        <f>นครพนม!AK4</f>
        <v>165838.83000000002</v>
      </c>
      <c r="M892" s="102">
        <f>นครพนม!AL4</f>
        <v>136451.62</v>
      </c>
      <c r="N892" s="98"/>
      <c r="O892" s="98"/>
      <c r="P892" s="98"/>
      <c r="Q892" s="90">
        <f t="shared" si="31"/>
        <v>29387.210000000021</v>
      </c>
      <c r="R892" s="91">
        <f t="shared" si="32"/>
        <v>45.187692098092647</v>
      </c>
    </row>
    <row r="893" spans="1:18" x14ac:dyDescent="0.7">
      <c r="A893" s="97">
        <v>3</v>
      </c>
      <c r="B893" s="98" t="s">
        <v>56</v>
      </c>
      <c r="C893" s="98" t="s">
        <v>536</v>
      </c>
      <c r="D893" s="98" t="s">
        <v>537</v>
      </c>
      <c r="E893" s="98" t="s">
        <v>538</v>
      </c>
      <c r="F893" s="98" t="s">
        <v>178</v>
      </c>
      <c r="G893" s="98" t="s">
        <v>1264</v>
      </c>
      <c r="H893" s="99">
        <v>5247</v>
      </c>
      <c r="I893" s="97">
        <v>4</v>
      </c>
      <c r="J893" s="100">
        <f>นครพนม!F5</f>
        <v>579877.56000000006</v>
      </c>
      <c r="K893" s="101">
        <f>นครพนม!AJ5</f>
        <v>703810.05</v>
      </c>
      <c r="L893" s="102">
        <f>นครพนม!AK5</f>
        <v>206558.9</v>
      </c>
      <c r="M893" s="102">
        <f>นครพนม!AL5</f>
        <v>181815.06</v>
      </c>
      <c r="N893" s="98"/>
      <c r="O893" s="98"/>
      <c r="P893" s="98"/>
      <c r="Q893" s="90">
        <f t="shared" si="31"/>
        <v>24743.839999999997</v>
      </c>
      <c r="R893" s="91">
        <f t="shared" si="32"/>
        <v>39.367047836859157</v>
      </c>
    </row>
    <row r="894" spans="1:18" x14ac:dyDescent="0.7">
      <c r="A894" s="97">
        <v>4</v>
      </c>
      <c r="B894" s="98" t="s">
        <v>56</v>
      </c>
      <c r="C894" s="98" t="s">
        <v>536</v>
      </c>
      <c r="D894" s="98" t="s">
        <v>537</v>
      </c>
      <c r="E894" s="98" t="s">
        <v>538</v>
      </c>
      <c r="F894" s="98" t="s">
        <v>178</v>
      </c>
      <c r="G894" s="98" t="s">
        <v>1265</v>
      </c>
      <c r="H894" s="99">
        <v>4843</v>
      </c>
      <c r="I894" s="97">
        <v>4</v>
      </c>
      <c r="J894" s="100">
        <f>นครพนม!F6</f>
        <v>619315.09</v>
      </c>
      <c r="K894" s="101">
        <f>นครพนม!AJ6</f>
        <v>475021.33999999997</v>
      </c>
      <c r="L894" s="102">
        <f>นครพนม!AK6</f>
        <v>191080</v>
      </c>
      <c r="M894" s="102">
        <f>นครพนม!AL6</f>
        <v>247195.75</v>
      </c>
      <c r="N894" s="98"/>
      <c r="O894" s="98"/>
      <c r="P894" s="98"/>
      <c r="Q894" s="90">
        <f t="shared" si="31"/>
        <v>-56115.75</v>
      </c>
      <c r="R894" s="91">
        <f t="shared" si="32"/>
        <v>39.454883336774728</v>
      </c>
    </row>
    <row r="895" spans="1:18" x14ac:dyDescent="0.7">
      <c r="A895" s="97">
        <v>5</v>
      </c>
      <c r="B895" s="98" t="s">
        <v>56</v>
      </c>
      <c r="C895" s="98" t="s">
        <v>536</v>
      </c>
      <c r="D895" s="98" t="s">
        <v>537</v>
      </c>
      <c r="E895" s="98" t="s">
        <v>538</v>
      </c>
      <c r="F895" s="98" t="s">
        <v>178</v>
      </c>
      <c r="G895" s="98" t="s">
        <v>1266</v>
      </c>
      <c r="H895" s="99">
        <v>4324</v>
      </c>
      <c r="I895" s="97">
        <v>3</v>
      </c>
      <c r="J895" s="100">
        <f>นครพนม!F7</f>
        <v>400892.63</v>
      </c>
      <c r="K895" s="101">
        <f>นครพนม!AJ7</f>
        <v>385507.83</v>
      </c>
      <c r="L895" s="102">
        <f>นครพนม!AK7</f>
        <v>78964.28</v>
      </c>
      <c r="M895" s="102">
        <f>นครพนม!AL7</f>
        <v>133607.26</v>
      </c>
      <c r="N895" s="98"/>
      <c r="O895" s="98"/>
      <c r="P895" s="98"/>
      <c r="Q895" s="90">
        <f t="shared" si="31"/>
        <v>-54642.98000000001</v>
      </c>
      <c r="R895" s="91">
        <f t="shared" si="32"/>
        <v>18.261859389454209</v>
      </c>
    </row>
    <row r="896" spans="1:18" x14ac:dyDescent="0.7">
      <c r="A896" s="97">
        <v>6</v>
      </c>
      <c r="B896" s="98" t="s">
        <v>56</v>
      </c>
      <c r="C896" s="98" t="s">
        <v>536</v>
      </c>
      <c r="D896" s="98" t="s">
        <v>537</v>
      </c>
      <c r="E896" s="98" t="s">
        <v>538</v>
      </c>
      <c r="F896" s="98" t="s">
        <v>178</v>
      </c>
      <c r="G896" s="98" t="s">
        <v>1267</v>
      </c>
      <c r="H896" s="99">
        <v>4095</v>
      </c>
      <c r="I896" s="97">
        <v>3</v>
      </c>
      <c r="J896" s="100">
        <f>นครพนม!F8</f>
        <v>450412.18</v>
      </c>
      <c r="K896" s="101">
        <f>นครพนม!AJ8</f>
        <v>477455.49</v>
      </c>
      <c r="L896" s="102">
        <f>นครพนม!AK8</f>
        <v>137990</v>
      </c>
      <c r="M896" s="102">
        <f>นครพนม!AL8</f>
        <v>182762.18</v>
      </c>
      <c r="N896" s="98"/>
      <c r="O896" s="98"/>
      <c r="P896" s="98"/>
      <c r="Q896" s="90">
        <f t="shared" si="31"/>
        <v>-44772.179999999993</v>
      </c>
      <c r="R896" s="91">
        <f t="shared" si="32"/>
        <v>33.697191697191698</v>
      </c>
    </row>
    <row r="897" spans="1:18" x14ac:dyDescent="0.7">
      <c r="A897" s="97">
        <v>7</v>
      </c>
      <c r="B897" s="98" t="s">
        <v>56</v>
      </c>
      <c r="C897" s="98" t="s">
        <v>536</v>
      </c>
      <c r="D897" s="98" t="s">
        <v>537</v>
      </c>
      <c r="E897" s="98" t="s">
        <v>538</v>
      </c>
      <c r="F897" s="98" t="s">
        <v>178</v>
      </c>
      <c r="G897" s="98" t="s">
        <v>1268</v>
      </c>
      <c r="H897" s="99">
        <v>3972</v>
      </c>
      <c r="I897" s="97">
        <v>3</v>
      </c>
      <c r="J897" s="100">
        <f>นครพนม!F9</f>
        <v>243532.27</v>
      </c>
      <c r="K897" s="101">
        <f>นครพนม!AJ9</f>
        <v>241433.51</v>
      </c>
      <c r="L897" s="102">
        <f>นครพนม!AK9</f>
        <v>69870</v>
      </c>
      <c r="M897" s="102">
        <f>นครพนม!AL9</f>
        <v>96625.4</v>
      </c>
      <c r="N897" s="98"/>
      <c r="O897" s="98"/>
      <c r="P897" s="98"/>
      <c r="Q897" s="90">
        <f t="shared" si="31"/>
        <v>-26755.399999999994</v>
      </c>
      <c r="R897" s="91">
        <f t="shared" si="32"/>
        <v>17.590634441087612</v>
      </c>
    </row>
    <row r="898" spans="1:18" x14ac:dyDescent="0.7">
      <c r="A898" s="97">
        <v>8</v>
      </c>
      <c r="B898" s="98" t="s">
        <v>56</v>
      </c>
      <c r="C898" s="98" t="s">
        <v>536</v>
      </c>
      <c r="D898" s="98" t="s">
        <v>537</v>
      </c>
      <c r="E898" s="98" t="s">
        <v>538</v>
      </c>
      <c r="F898" s="98" t="s">
        <v>178</v>
      </c>
      <c r="G898" s="98" t="s">
        <v>1269</v>
      </c>
      <c r="H898" s="99">
        <v>2524</v>
      </c>
      <c r="I898" s="97">
        <v>2</v>
      </c>
      <c r="J898" s="100">
        <f>นครพนม!F10</f>
        <v>497216.97</v>
      </c>
      <c r="K898" s="101">
        <f>นครพนม!AJ10</f>
        <v>564394.11</v>
      </c>
      <c r="L898" s="102">
        <f>นครพนม!AK10</f>
        <v>260805.63</v>
      </c>
      <c r="M898" s="102">
        <f>นครพนม!AL10</f>
        <v>210952.15</v>
      </c>
      <c r="N898" s="98"/>
      <c r="O898" s="98"/>
      <c r="P898" s="98"/>
      <c r="Q898" s="90">
        <f t="shared" si="31"/>
        <v>49853.48000000001</v>
      </c>
      <c r="R898" s="91">
        <f t="shared" si="32"/>
        <v>103.33028129952457</v>
      </c>
    </row>
    <row r="899" spans="1:18" x14ac:dyDescent="0.7">
      <c r="A899" s="97">
        <v>9</v>
      </c>
      <c r="B899" s="98" t="s">
        <v>56</v>
      </c>
      <c r="C899" s="98" t="s">
        <v>536</v>
      </c>
      <c r="D899" s="98" t="s">
        <v>537</v>
      </c>
      <c r="E899" s="98" t="s">
        <v>538</v>
      </c>
      <c r="F899" s="98" t="s">
        <v>178</v>
      </c>
      <c r="G899" s="98" t="s">
        <v>1270</v>
      </c>
      <c r="H899" s="99">
        <v>2586</v>
      </c>
      <c r="I899" s="97">
        <v>2</v>
      </c>
      <c r="J899" s="100">
        <f>นครพนม!F11</f>
        <v>567064.85</v>
      </c>
      <c r="K899" s="101">
        <f>นครพนม!AJ11</f>
        <v>665609.93999999994</v>
      </c>
      <c r="L899" s="102">
        <f>นครพนม!AK11</f>
        <v>209379.5</v>
      </c>
      <c r="M899" s="102">
        <f>นครพนม!AL11</f>
        <v>179000.49</v>
      </c>
      <c r="N899" s="98"/>
      <c r="O899" s="98"/>
      <c r="P899" s="98"/>
      <c r="Q899" s="90">
        <f t="shared" si="31"/>
        <v>30379.010000000009</v>
      </c>
      <c r="R899" s="91">
        <f t="shared" si="32"/>
        <v>80.966550657385923</v>
      </c>
    </row>
    <row r="900" spans="1:18" x14ac:dyDescent="0.7">
      <c r="A900" s="97">
        <v>10</v>
      </c>
      <c r="B900" s="98" t="s">
        <v>56</v>
      </c>
      <c r="C900" s="98" t="s">
        <v>536</v>
      </c>
      <c r="D900" s="98" t="s">
        <v>537</v>
      </c>
      <c r="E900" s="98" t="s">
        <v>538</v>
      </c>
      <c r="F900" s="98" t="s">
        <v>178</v>
      </c>
      <c r="G900" s="98" t="s">
        <v>1271</v>
      </c>
      <c r="H900" s="99">
        <v>2657</v>
      </c>
      <c r="I900" s="97">
        <v>2</v>
      </c>
      <c r="J900" s="100">
        <f>นครพนม!F12</f>
        <v>504773.02</v>
      </c>
      <c r="K900" s="101">
        <f>นครพนม!AJ12</f>
        <v>690943.68</v>
      </c>
      <c r="L900" s="102">
        <f>นครพนม!AK12</f>
        <v>142289.31</v>
      </c>
      <c r="M900" s="102">
        <f>นครพนม!AL12</f>
        <v>203536.09</v>
      </c>
      <c r="N900" s="98"/>
      <c r="O900" s="98"/>
      <c r="P900" s="98"/>
      <c r="Q900" s="90">
        <f t="shared" si="31"/>
        <v>-61246.78</v>
      </c>
      <c r="R900" s="91">
        <f t="shared" si="32"/>
        <v>53.552619495671813</v>
      </c>
    </row>
    <row r="901" spans="1:18" x14ac:dyDescent="0.7">
      <c r="A901" s="97">
        <v>11</v>
      </c>
      <c r="B901" s="98" t="s">
        <v>56</v>
      </c>
      <c r="C901" s="98" t="s">
        <v>536</v>
      </c>
      <c r="D901" s="98" t="s">
        <v>537</v>
      </c>
      <c r="E901" s="98" t="s">
        <v>538</v>
      </c>
      <c r="F901" s="98" t="s">
        <v>178</v>
      </c>
      <c r="G901" s="98" t="s">
        <v>1272</v>
      </c>
      <c r="H901" s="99">
        <v>2342</v>
      </c>
      <c r="I901" s="97">
        <v>2</v>
      </c>
      <c r="J901" s="100">
        <f>นครพนม!F13</f>
        <v>479239.41</v>
      </c>
      <c r="K901" s="101">
        <f>นครพนม!AJ13</f>
        <v>511759.85</v>
      </c>
      <c r="L901" s="102">
        <f>นครพนม!AK13</f>
        <v>91187.6</v>
      </c>
      <c r="M901" s="102">
        <f>นครพนม!AL13</f>
        <v>121656.71</v>
      </c>
      <c r="N901" s="98"/>
      <c r="O901" s="98"/>
      <c r="P901" s="98"/>
      <c r="Q901" s="90">
        <f t="shared" si="31"/>
        <v>-30469.11</v>
      </c>
      <c r="R901" s="91">
        <f t="shared" si="32"/>
        <v>38.935781383432968</v>
      </c>
    </row>
    <row r="902" spans="1:18" x14ac:dyDescent="0.7">
      <c r="A902" s="97">
        <v>12</v>
      </c>
      <c r="B902" s="98" t="s">
        <v>56</v>
      </c>
      <c r="C902" s="98" t="s">
        <v>536</v>
      </c>
      <c r="D902" s="98" t="s">
        <v>537</v>
      </c>
      <c r="E902" s="98" t="s">
        <v>538</v>
      </c>
      <c r="F902" s="98" t="s">
        <v>178</v>
      </c>
      <c r="G902" s="98" t="s">
        <v>1273</v>
      </c>
      <c r="H902" s="99">
        <v>2776</v>
      </c>
      <c r="I902" s="97">
        <v>2</v>
      </c>
      <c r="J902" s="100">
        <f>นครพนม!F14</f>
        <v>459967.49</v>
      </c>
      <c r="K902" s="101">
        <f>นครพนม!AJ14</f>
        <v>687094.66</v>
      </c>
      <c r="L902" s="102">
        <f>นครพนม!AK14</f>
        <v>76738.87</v>
      </c>
      <c r="M902" s="102">
        <f>นครพนม!AL14</f>
        <v>117271.42</v>
      </c>
      <c r="N902" s="98"/>
      <c r="O902" s="98"/>
      <c r="P902" s="98"/>
      <c r="Q902" s="90">
        <f t="shared" ref="Q902:Q965" si="34">L902-M902</f>
        <v>-40532.550000000003</v>
      </c>
      <c r="R902" s="91">
        <f t="shared" ref="R902:R965" si="35">L902/H902</f>
        <v>27.643685158501441</v>
      </c>
    </row>
    <row r="903" spans="1:18" x14ac:dyDescent="0.7">
      <c r="A903" s="97">
        <v>13</v>
      </c>
      <c r="B903" s="98" t="s">
        <v>56</v>
      </c>
      <c r="C903" s="98" t="s">
        <v>536</v>
      </c>
      <c r="D903" s="98" t="s">
        <v>537</v>
      </c>
      <c r="E903" s="98" t="s">
        <v>538</v>
      </c>
      <c r="F903" s="98" t="s">
        <v>178</v>
      </c>
      <c r="G903" s="98" t="s">
        <v>1274</v>
      </c>
      <c r="H903" s="99">
        <v>3352</v>
      </c>
      <c r="I903" s="97">
        <v>3</v>
      </c>
      <c r="J903" s="100">
        <f>นครพนม!F15</f>
        <v>253761.55</v>
      </c>
      <c r="K903" s="101">
        <f>นครพนม!AJ15</f>
        <v>263973.83999999997</v>
      </c>
      <c r="L903" s="102">
        <f>นครพนม!AK15</f>
        <v>129385.5</v>
      </c>
      <c r="M903" s="102">
        <f>นครพนม!AL15</f>
        <v>179489.22</v>
      </c>
      <c r="N903" s="98"/>
      <c r="O903" s="98"/>
      <c r="P903" s="98"/>
      <c r="Q903" s="90">
        <f t="shared" si="34"/>
        <v>-50103.72</v>
      </c>
      <c r="R903" s="91">
        <f t="shared" si="35"/>
        <v>38.599492840095465</v>
      </c>
    </row>
    <row r="904" spans="1:18" x14ac:dyDescent="0.7">
      <c r="A904" s="97">
        <v>14</v>
      </c>
      <c r="B904" s="98" t="s">
        <v>56</v>
      </c>
      <c r="C904" s="98" t="s">
        <v>536</v>
      </c>
      <c r="D904" s="98" t="s">
        <v>537</v>
      </c>
      <c r="E904" s="98" t="s">
        <v>538</v>
      </c>
      <c r="F904" s="98" t="s">
        <v>178</v>
      </c>
      <c r="G904" s="98" t="s">
        <v>1275</v>
      </c>
      <c r="H904" s="99">
        <v>2657</v>
      </c>
      <c r="I904" s="97">
        <v>2</v>
      </c>
      <c r="J904" s="100">
        <f>นครพนม!F16</f>
        <v>186354.27</v>
      </c>
      <c r="K904" s="101">
        <f>นครพนม!AJ16</f>
        <v>344889.48999999993</v>
      </c>
      <c r="L904" s="102">
        <f>นครพนม!AK16</f>
        <v>267964.45999999996</v>
      </c>
      <c r="M904" s="102">
        <f>นครพนม!AL16</f>
        <v>289164.91000000003</v>
      </c>
      <c r="N904" s="98"/>
      <c r="O904" s="98"/>
      <c r="P904" s="98"/>
      <c r="Q904" s="90">
        <f t="shared" si="34"/>
        <v>-21200.45000000007</v>
      </c>
      <c r="R904" s="91">
        <f t="shared" si="35"/>
        <v>100.85226194956716</v>
      </c>
    </row>
    <row r="905" spans="1:18" x14ac:dyDescent="0.7">
      <c r="A905" s="97">
        <v>15</v>
      </c>
      <c r="B905" s="98" t="s">
        <v>56</v>
      </c>
      <c r="C905" s="98" t="s">
        <v>536</v>
      </c>
      <c r="D905" s="98" t="s">
        <v>537</v>
      </c>
      <c r="E905" s="98" t="s">
        <v>538</v>
      </c>
      <c r="F905" s="98" t="s">
        <v>178</v>
      </c>
      <c r="G905" s="98" t="s">
        <v>1276</v>
      </c>
      <c r="H905" s="99">
        <v>1514</v>
      </c>
      <c r="I905" s="97">
        <v>2</v>
      </c>
      <c r="J905" s="100">
        <f>นครพนม!F17</f>
        <v>180396.53</v>
      </c>
      <c r="K905" s="101">
        <f>นครพนม!AJ17</f>
        <v>234982.66</v>
      </c>
      <c r="L905" s="102">
        <f>นครพนม!AK17</f>
        <v>115203</v>
      </c>
      <c r="M905" s="102">
        <f>นครพนม!AL17</f>
        <v>151745.20000000001</v>
      </c>
      <c r="N905" s="98"/>
      <c r="O905" s="98"/>
      <c r="P905" s="98"/>
      <c r="Q905" s="90">
        <f t="shared" si="34"/>
        <v>-36542.200000000012</v>
      </c>
      <c r="R905" s="91">
        <f t="shared" si="35"/>
        <v>76.091809775429326</v>
      </c>
    </row>
    <row r="906" spans="1:18" x14ac:dyDescent="0.7">
      <c r="A906" s="97">
        <v>16</v>
      </c>
      <c r="B906" s="98" t="s">
        <v>56</v>
      </c>
      <c r="C906" s="98" t="s">
        <v>536</v>
      </c>
      <c r="D906" s="98" t="s">
        <v>537</v>
      </c>
      <c r="E906" s="98" t="s">
        <v>538</v>
      </c>
      <c r="F906" s="98" t="s">
        <v>178</v>
      </c>
      <c r="G906" s="98" t="s">
        <v>1277</v>
      </c>
      <c r="H906" s="99">
        <v>2063</v>
      </c>
      <c r="I906" s="97">
        <v>2</v>
      </c>
      <c r="J906" s="100">
        <f>นครพนม!F18</f>
        <v>95944.98</v>
      </c>
      <c r="K906" s="101">
        <f>นครพนม!AJ18</f>
        <v>335147.66000000003</v>
      </c>
      <c r="L906" s="102">
        <f>นครพนม!AK18</f>
        <v>95813.01</v>
      </c>
      <c r="M906" s="102">
        <f>นครพนม!AL18</f>
        <v>152357.27000000002</v>
      </c>
      <c r="N906" s="98"/>
      <c r="O906" s="98"/>
      <c r="P906" s="98"/>
      <c r="Q906" s="90">
        <f t="shared" si="34"/>
        <v>-56544.260000000024</v>
      </c>
      <c r="R906" s="91">
        <f t="shared" si="35"/>
        <v>46.443533688802709</v>
      </c>
    </row>
    <row r="907" spans="1:18" x14ac:dyDescent="0.7">
      <c r="A907" s="97">
        <v>17</v>
      </c>
      <c r="B907" s="98" t="s">
        <v>56</v>
      </c>
      <c r="C907" s="98" t="s">
        <v>536</v>
      </c>
      <c r="D907" s="98" t="s">
        <v>537</v>
      </c>
      <c r="E907" s="98" t="s">
        <v>538</v>
      </c>
      <c r="F907" s="98" t="s">
        <v>178</v>
      </c>
      <c r="G907" s="98" t="s">
        <v>1278</v>
      </c>
      <c r="H907" s="99">
        <v>3822</v>
      </c>
      <c r="I907" s="97">
        <v>3</v>
      </c>
      <c r="J907" s="100">
        <f>นครพนม!F19</f>
        <v>150996.34</v>
      </c>
      <c r="K907" s="101">
        <f>นครพนม!AJ19</f>
        <v>196097.09</v>
      </c>
      <c r="L907" s="102">
        <f>นครพนม!AK19</f>
        <v>150109.29</v>
      </c>
      <c r="M907" s="102">
        <f>นครพนม!AL19</f>
        <v>182647.92</v>
      </c>
      <c r="N907" s="98"/>
      <c r="O907" s="98"/>
      <c r="P907" s="98"/>
      <c r="Q907" s="90">
        <f t="shared" si="34"/>
        <v>-32538.630000000005</v>
      </c>
      <c r="R907" s="91">
        <f t="shared" si="35"/>
        <v>39.275062794348514</v>
      </c>
    </row>
    <row r="908" spans="1:18" x14ac:dyDescent="0.7">
      <c r="A908" s="97">
        <v>18</v>
      </c>
      <c r="B908" s="98" t="s">
        <v>56</v>
      </c>
      <c r="C908" s="98" t="s">
        <v>536</v>
      </c>
      <c r="D908" s="98" t="s">
        <v>537</v>
      </c>
      <c r="E908" s="98" t="s">
        <v>538</v>
      </c>
      <c r="F908" s="98" t="s">
        <v>178</v>
      </c>
      <c r="G908" s="98" t="s">
        <v>1279</v>
      </c>
      <c r="H908" s="99">
        <v>2841</v>
      </c>
      <c r="I908" s="97">
        <v>2</v>
      </c>
      <c r="J908" s="100">
        <f>นครพนม!F20</f>
        <v>293579.49</v>
      </c>
      <c r="K908" s="101">
        <f>นครพนม!AJ20</f>
        <v>400014.52</v>
      </c>
      <c r="L908" s="102">
        <f>นครพนม!AK20</f>
        <v>109750</v>
      </c>
      <c r="M908" s="102">
        <f>นครพนม!AL20</f>
        <v>174527.04</v>
      </c>
      <c r="N908" s="98"/>
      <c r="O908" s="98"/>
      <c r="P908" s="98"/>
      <c r="Q908" s="90">
        <f t="shared" si="34"/>
        <v>-64777.040000000008</v>
      </c>
      <c r="R908" s="91">
        <f t="shared" si="35"/>
        <v>38.630763815557906</v>
      </c>
    </row>
    <row r="909" spans="1:18" x14ac:dyDescent="0.7">
      <c r="A909" s="97">
        <v>19</v>
      </c>
      <c r="B909" s="98" t="s">
        <v>56</v>
      </c>
      <c r="C909" s="98" t="s">
        <v>536</v>
      </c>
      <c r="D909" s="98" t="s">
        <v>537</v>
      </c>
      <c r="E909" s="98" t="s">
        <v>538</v>
      </c>
      <c r="F909" s="98" t="s">
        <v>178</v>
      </c>
      <c r="G909" s="98" t="s">
        <v>1280</v>
      </c>
      <c r="H909" s="99">
        <v>4029</v>
      </c>
      <c r="I909" s="97">
        <v>3</v>
      </c>
      <c r="J909" s="100">
        <f>นครพนม!F21</f>
        <v>303931.15999999997</v>
      </c>
      <c r="K909" s="101">
        <f>นครพนม!AJ21</f>
        <v>386284.38</v>
      </c>
      <c r="L909" s="102">
        <f>นครพนม!AK21</f>
        <v>268520.65000000002</v>
      </c>
      <c r="M909" s="102">
        <f>นครพนม!AL21</f>
        <v>342024.92000000004</v>
      </c>
      <c r="N909" s="98"/>
      <c r="O909" s="98"/>
      <c r="P909" s="98"/>
      <c r="Q909" s="90">
        <f t="shared" si="34"/>
        <v>-73504.270000000019</v>
      </c>
      <c r="R909" s="91">
        <f t="shared" si="35"/>
        <v>66.646971953338308</v>
      </c>
    </row>
    <row r="910" spans="1:18" x14ac:dyDescent="0.7">
      <c r="A910" s="97">
        <v>20</v>
      </c>
      <c r="B910" s="98" t="s">
        <v>56</v>
      </c>
      <c r="C910" s="98" t="s">
        <v>536</v>
      </c>
      <c r="D910" s="98" t="s">
        <v>537</v>
      </c>
      <c r="E910" s="98" t="s">
        <v>538</v>
      </c>
      <c r="F910" s="98" t="s">
        <v>178</v>
      </c>
      <c r="G910" s="98" t="s">
        <v>1281</v>
      </c>
      <c r="H910" s="99">
        <v>3626</v>
      </c>
      <c r="I910" s="97">
        <v>3</v>
      </c>
      <c r="J910" s="100">
        <f>นครพนม!F22</f>
        <v>894142.4</v>
      </c>
      <c r="K910" s="101">
        <f>นครพนม!AJ22</f>
        <v>1091505.54</v>
      </c>
      <c r="L910" s="102">
        <f>นครพนม!AK22</f>
        <v>80546.759999999995</v>
      </c>
      <c r="M910" s="102">
        <f>นครพนม!AL22</f>
        <v>135292.60999999999</v>
      </c>
      <c r="N910" s="98"/>
      <c r="O910" s="98"/>
      <c r="P910" s="98"/>
      <c r="Q910" s="90">
        <f t="shared" si="34"/>
        <v>-54745.849999999991</v>
      </c>
      <c r="R910" s="91">
        <f t="shared" si="35"/>
        <v>22.213667953667951</v>
      </c>
    </row>
    <row r="911" spans="1:18" x14ac:dyDescent="0.7">
      <c r="A911" s="97">
        <v>21</v>
      </c>
      <c r="B911" s="98" t="s">
        <v>56</v>
      </c>
      <c r="C911" s="98" t="s">
        <v>536</v>
      </c>
      <c r="D911" s="98" t="s">
        <v>537</v>
      </c>
      <c r="E911" s="98" t="s">
        <v>538</v>
      </c>
      <c r="F911" s="98" t="s">
        <v>178</v>
      </c>
      <c r="G911" s="98" t="s">
        <v>1282</v>
      </c>
      <c r="H911" s="99">
        <v>2137</v>
      </c>
      <c r="I911" s="97">
        <v>2</v>
      </c>
      <c r="J911" s="100">
        <f>นครพนม!F23</f>
        <v>366547.23</v>
      </c>
      <c r="K911" s="101">
        <f>นครพนม!AJ23</f>
        <v>454365.04</v>
      </c>
      <c r="L911" s="102">
        <f>นครพนม!AK23</f>
        <v>102551</v>
      </c>
      <c r="M911" s="102">
        <f>นครพนม!AL23</f>
        <v>158756.63999999998</v>
      </c>
      <c r="N911" s="98"/>
      <c r="O911" s="98"/>
      <c r="P911" s="98"/>
      <c r="Q911" s="90">
        <f t="shared" si="34"/>
        <v>-56205.639999999985</v>
      </c>
      <c r="R911" s="91">
        <f t="shared" si="35"/>
        <v>47.98830135704258</v>
      </c>
    </row>
    <row r="912" spans="1:18" x14ac:dyDescent="0.7">
      <c r="A912" s="97">
        <v>22</v>
      </c>
      <c r="B912" s="98" t="s">
        <v>56</v>
      </c>
      <c r="C912" s="98" t="s">
        <v>536</v>
      </c>
      <c r="D912" s="98" t="s">
        <v>537</v>
      </c>
      <c r="E912" s="98" t="s">
        <v>538</v>
      </c>
      <c r="F912" s="98" t="s">
        <v>178</v>
      </c>
      <c r="G912" s="98" t="s">
        <v>1283</v>
      </c>
      <c r="H912" s="99">
        <v>2602</v>
      </c>
      <c r="I912" s="97">
        <v>2</v>
      </c>
      <c r="J912" s="100">
        <f>นครพนม!F24</f>
        <v>273391.05</v>
      </c>
      <c r="K912" s="101">
        <f>นครพนม!AJ24</f>
        <v>377870.64999999997</v>
      </c>
      <c r="L912" s="102">
        <f>นครพนม!AK24</f>
        <v>70748.899999999994</v>
      </c>
      <c r="M912" s="102">
        <f>นครพนม!AL24</f>
        <v>70136.13</v>
      </c>
      <c r="N912" s="98"/>
      <c r="O912" s="98"/>
      <c r="P912" s="98"/>
      <c r="Q912" s="90">
        <f t="shared" si="34"/>
        <v>612.76999999998952</v>
      </c>
      <c r="R912" s="91">
        <f t="shared" si="35"/>
        <v>27.190199846272098</v>
      </c>
    </row>
    <row r="913" spans="1:18" x14ac:dyDescent="0.7">
      <c r="A913" s="97">
        <v>23</v>
      </c>
      <c r="B913" s="98" t="s">
        <v>56</v>
      </c>
      <c r="C913" s="98" t="s">
        <v>536</v>
      </c>
      <c r="D913" s="98" t="s">
        <v>537</v>
      </c>
      <c r="E913" s="98" t="s">
        <v>538</v>
      </c>
      <c r="F913" s="98" t="s">
        <v>178</v>
      </c>
      <c r="G913" s="98" t="s">
        <v>1284</v>
      </c>
      <c r="H913" s="99">
        <v>6245</v>
      </c>
      <c r="I913" s="97">
        <v>5</v>
      </c>
      <c r="J913" s="100">
        <f>นครพนม!F25</f>
        <v>202902.07</v>
      </c>
      <c r="K913" s="101">
        <f>นครพนม!AJ25</f>
        <v>465670.3</v>
      </c>
      <c r="L913" s="102">
        <f>นครพนม!AK25</f>
        <v>237920.72999999998</v>
      </c>
      <c r="M913" s="102">
        <f>นครพนม!AL25</f>
        <v>199305.24000000002</v>
      </c>
      <c r="N913" s="98"/>
      <c r="O913" s="98"/>
      <c r="P913" s="98"/>
      <c r="Q913" s="90">
        <f t="shared" si="34"/>
        <v>38615.489999999962</v>
      </c>
      <c r="R913" s="91">
        <f t="shared" si="35"/>
        <v>38.09779503602882</v>
      </c>
    </row>
    <row r="914" spans="1:18" x14ac:dyDescent="0.7">
      <c r="A914" s="97">
        <v>24</v>
      </c>
      <c r="B914" s="98" t="s">
        <v>56</v>
      </c>
      <c r="C914" s="98" t="s">
        <v>536</v>
      </c>
      <c r="D914" s="98" t="s">
        <v>537</v>
      </c>
      <c r="E914" s="98" t="s">
        <v>538</v>
      </c>
      <c r="F914" s="98" t="s">
        <v>178</v>
      </c>
      <c r="G914" s="98" t="s">
        <v>1285</v>
      </c>
      <c r="H914" s="99">
        <v>5141</v>
      </c>
      <c r="I914" s="97">
        <v>4</v>
      </c>
      <c r="J914" s="100">
        <f>นครพนม!F26</f>
        <v>55453.84</v>
      </c>
      <c r="K914" s="101">
        <f>นครพนม!AJ26</f>
        <v>175622.16</v>
      </c>
      <c r="L914" s="102">
        <f>นครพนม!AK26</f>
        <v>186606.34999999998</v>
      </c>
      <c r="M914" s="102">
        <f>นครพนม!AL26</f>
        <v>156623.44</v>
      </c>
      <c r="N914" s="98"/>
      <c r="O914" s="98"/>
      <c r="P914" s="98"/>
      <c r="Q914" s="90">
        <f t="shared" si="34"/>
        <v>29982.909999999974</v>
      </c>
      <c r="R914" s="91">
        <f t="shared" si="35"/>
        <v>36.297675549503985</v>
      </c>
    </row>
    <row r="915" spans="1:18" x14ac:dyDescent="0.7">
      <c r="A915" s="97">
        <v>25</v>
      </c>
      <c r="B915" s="98" t="s">
        <v>56</v>
      </c>
      <c r="C915" s="98" t="s">
        <v>536</v>
      </c>
      <c r="D915" s="98" t="s">
        <v>537</v>
      </c>
      <c r="E915" s="98" t="s">
        <v>538</v>
      </c>
      <c r="F915" s="98" t="s">
        <v>178</v>
      </c>
      <c r="G915" s="98" t="s">
        <v>1286</v>
      </c>
      <c r="H915" s="99">
        <v>2939</v>
      </c>
      <c r="I915" s="97">
        <v>2</v>
      </c>
      <c r="J915" s="100">
        <f>นครพนม!F27</f>
        <v>177321.39</v>
      </c>
      <c r="K915" s="101">
        <f>นครพนม!AJ27</f>
        <v>207374.39</v>
      </c>
      <c r="L915" s="102">
        <f>นครพนม!AK27</f>
        <v>97090</v>
      </c>
      <c r="M915" s="102">
        <f>นครพนม!AL27</f>
        <v>126132.95999999999</v>
      </c>
      <c r="N915" s="98"/>
      <c r="O915" s="98"/>
      <c r="P915" s="98"/>
      <c r="Q915" s="90">
        <f t="shared" si="34"/>
        <v>-29042.959999999992</v>
      </c>
      <c r="R915" s="91">
        <f t="shared" si="35"/>
        <v>33.035045933991157</v>
      </c>
    </row>
    <row r="916" spans="1:18" x14ac:dyDescent="0.7">
      <c r="A916" s="97">
        <v>26</v>
      </c>
      <c r="B916" s="98" t="s">
        <v>56</v>
      </c>
      <c r="C916" s="98" t="s">
        <v>536</v>
      </c>
      <c r="D916" s="98" t="s">
        <v>537</v>
      </c>
      <c r="E916" s="98" t="s">
        <v>538</v>
      </c>
      <c r="F916" s="98" t="s">
        <v>178</v>
      </c>
      <c r="G916" s="98" t="s">
        <v>1287</v>
      </c>
      <c r="H916" s="99">
        <v>2933</v>
      </c>
      <c r="I916" s="97">
        <v>2</v>
      </c>
      <c r="J916" s="100">
        <f>นครพนม!F28</f>
        <v>198436.24</v>
      </c>
      <c r="K916" s="101">
        <f>นครพนม!AJ28</f>
        <v>324231</v>
      </c>
      <c r="L916" s="102">
        <f>นครพนม!AK28</f>
        <v>54838.53</v>
      </c>
      <c r="M916" s="102">
        <f>นครพนม!AL28</f>
        <v>188062.72999999998</v>
      </c>
      <c r="N916" s="98"/>
      <c r="O916" s="98"/>
      <c r="P916" s="98"/>
      <c r="Q916" s="90">
        <f t="shared" si="34"/>
        <v>-133224.19999999998</v>
      </c>
      <c r="R916" s="91">
        <f t="shared" si="35"/>
        <v>18.697078077054211</v>
      </c>
    </row>
    <row r="917" spans="1:18" s="109" customFormat="1" x14ac:dyDescent="0.7">
      <c r="A917" s="103">
        <v>1</v>
      </c>
      <c r="B917" s="104" t="s">
        <v>56</v>
      </c>
      <c r="C917" s="104"/>
      <c r="D917" s="104"/>
      <c r="E917" s="104" t="s">
        <v>75</v>
      </c>
      <c r="F917" s="104"/>
      <c r="G917" s="104" t="s">
        <v>540</v>
      </c>
      <c r="H917" s="110">
        <f>SUM(H891:H916)</f>
        <v>84937</v>
      </c>
      <c r="I917" s="103"/>
      <c r="J917" s="106">
        <f>SUM(J891:J916)</f>
        <v>9038642.8200000022</v>
      </c>
      <c r="K917" s="141">
        <f>SUM(K891:K916)</f>
        <v>11276115.83</v>
      </c>
      <c r="L917" s="106">
        <f>SUM(L892:L916)</f>
        <v>3597751.0999999996</v>
      </c>
      <c r="M917" s="106">
        <f>SUM(M892:M916)</f>
        <v>4317140.3599999994</v>
      </c>
      <c r="N917" s="104">
        <v>25</v>
      </c>
      <c r="O917" s="104">
        <v>25</v>
      </c>
      <c r="P917" s="104">
        <f>N917-O917</f>
        <v>0</v>
      </c>
      <c r="Q917" s="107">
        <f t="shared" si="34"/>
        <v>-719389.25999999978</v>
      </c>
      <c r="R917" s="108">
        <f>L917/H917</f>
        <v>42.357878192071766</v>
      </c>
    </row>
    <row r="918" spans="1:18" x14ac:dyDescent="0.7">
      <c r="A918" s="97">
        <v>1</v>
      </c>
      <c r="B918" s="98" t="s">
        <v>56</v>
      </c>
      <c r="C918" s="98" t="s">
        <v>541</v>
      </c>
      <c r="D918" s="98" t="s">
        <v>77</v>
      </c>
      <c r="E918" s="98" t="s">
        <v>542</v>
      </c>
      <c r="F918" s="98" t="s">
        <v>208</v>
      </c>
      <c r="G918" s="98" t="s">
        <v>543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x14ac:dyDescent="0.7">
      <c r="A919" s="97">
        <v>2</v>
      </c>
      <c r="B919" s="98" t="s">
        <v>56</v>
      </c>
      <c r="C919" s="98" t="s">
        <v>541</v>
      </c>
      <c r="D919" s="98" t="s">
        <v>77</v>
      </c>
      <c r="E919" s="98" t="s">
        <v>542</v>
      </c>
      <c r="F919" s="98" t="s">
        <v>178</v>
      </c>
      <c r="G919" s="98" t="s">
        <v>1288</v>
      </c>
      <c r="H919" s="99">
        <v>4015</v>
      </c>
      <c r="I919" s="97">
        <v>3</v>
      </c>
      <c r="J919" s="100">
        <f>นครพนม!F29</f>
        <v>990072.36</v>
      </c>
      <c r="K919" s="101">
        <f>นครพนม!AJ29</f>
        <v>1023190.27</v>
      </c>
      <c r="L919" s="102">
        <f>นครพนม!AK29</f>
        <v>1017359.32</v>
      </c>
      <c r="M919" s="102">
        <f>นครพนม!AL29</f>
        <v>251834.62999999998</v>
      </c>
      <c r="N919" s="98"/>
      <c r="O919" s="98"/>
      <c r="P919" s="98"/>
      <c r="Q919" s="90">
        <f t="shared" si="34"/>
        <v>765524.69</v>
      </c>
      <c r="R919" s="91">
        <f t="shared" si="35"/>
        <v>253.38961892901617</v>
      </c>
    </row>
    <row r="920" spans="1:18" x14ac:dyDescent="0.7">
      <c r="A920" s="97">
        <v>3</v>
      </c>
      <c r="B920" s="98" t="s">
        <v>56</v>
      </c>
      <c r="C920" s="98" t="s">
        <v>541</v>
      </c>
      <c r="D920" s="98" t="s">
        <v>77</v>
      </c>
      <c r="E920" s="98" t="s">
        <v>542</v>
      </c>
      <c r="F920" s="98" t="s">
        <v>178</v>
      </c>
      <c r="G920" s="98" t="s">
        <v>1289</v>
      </c>
      <c r="H920" s="99">
        <v>5032</v>
      </c>
      <c r="I920" s="97">
        <v>4</v>
      </c>
      <c r="J920" s="100">
        <f>นครพนม!F30</f>
        <v>618427.30000000005</v>
      </c>
      <c r="K920" s="101">
        <f>นครพนม!AJ30</f>
        <v>861250.75000000012</v>
      </c>
      <c r="L920" s="102">
        <f>นครพนม!AK30</f>
        <v>212474.86</v>
      </c>
      <c r="M920" s="102">
        <f>นครพนม!AL30</f>
        <v>269263.91000000003</v>
      </c>
      <c r="N920" s="98"/>
      <c r="O920" s="98"/>
      <c r="P920" s="98"/>
      <c r="Q920" s="90">
        <f t="shared" si="34"/>
        <v>-56789.050000000047</v>
      </c>
      <c r="R920" s="91">
        <f t="shared" si="35"/>
        <v>42.224733704292525</v>
      </c>
    </row>
    <row r="921" spans="1:18" x14ac:dyDescent="0.7">
      <c r="A921" s="97">
        <v>4</v>
      </c>
      <c r="B921" s="98" t="s">
        <v>56</v>
      </c>
      <c r="C921" s="98" t="s">
        <v>541</v>
      </c>
      <c r="D921" s="98" t="s">
        <v>77</v>
      </c>
      <c r="E921" s="98" t="s">
        <v>542</v>
      </c>
      <c r="F921" s="98" t="s">
        <v>178</v>
      </c>
      <c r="G921" s="98" t="s">
        <v>1290</v>
      </c>
      <c r="H921" s="99">
        <v>2960</v>
      </c>
      <c r="I921" s="97">
        <v>2</v>
      </c>
      <c r="J921" s="100">
        <f>นครพนม!F31</f>
        <v>182234.19</v>
      </c>
      <c r="K921" s="101">
        <f>นครพนม!AJ31</f>
        <v>222624.67</v>
      </c>
      <c r="L921" s="102">
        <f>นครพนม!AK31</f>
        <v>144903</v>
      </c>
      <c r="M921" s="102">
        <f>นครพนม!AL31</f>
        <v>178385.76</v>
      </c>
      <c r="N921" s="98"/>
      <c r="O921" s="98"/>
      <c r="P921" s="98"/>
      <c r="Q921" s="90">
        <f t="shared" si="34"/>
        <v>-33482.760000000009</v>
      </c>
      <c r="R921" s="91">
        <f t="shared" si="35"/>
        <v>48.953716216216215</v>
      </c>
    </row>
    <row r="922" spans="1:18" x14ac:dyDescent="0.7">
      <c r="A922" s="97">
        <v>5</v>
      </c>
      <c r="B922" s="98" t="s">
        <v>56</v>
      </c>
      <c r="C922" s="98" t="s">
        <v>541</v>
      </c>
      <c r="D922" s="98" t="s">
        <v>77</v>
      </c>
      <c r="E922" s="98" t="s">
        <v>542</v>
      </c>
      <c r="F922" s="98" t="s">
        <v>178</v>
      </c>
      <c r="G922" s="98" t="s">
        <v>1291</v>
      </c>
      <c r="H922" s="99">
        <v>3363</v>
      </c>
      <c r="I922" s="97">
        <v>3</v>
      </c>
      <c r="J922" s="100">
        <f>นครพนม!F32</f>
        <v>121608.16</v>
      </c>
      <c r="K922" s="100">
        <f>นครพนม!AJ32</f>
        <v>250397.78</v>
      </c>
      <c r="L922" s="102">
        <f>นครพนม!AK32</f>
        <v>142712</v>
      </c>
      <c r="M922" s="102">
        <f>นครพนม!AL32</f>
        <v>84654.209999999992</v>
      </c>
      <c r="N922" s="98"/>
      <c r="O922" s="98"/>
      <c r="P922" s="98"/>
      <c r="Q922" s="90">
        <f t="shared" si="34"/>
        <v>58057.790000000008</v>
      </c>
      <c r="R922" s="91">
        <f t="shared" si="35"/>
        <v>42.435920309247699</v>
      </c>
    </row>
    <row r="923" spans="1:18" x14ac:dyDescent="0.7">
      <c r="A923" s="97">
        <v>6</v>
      </c>
      <c r="B923" s="98" t="s">
        <v>56</v>
      </c>
      <c r="C923" s="98" t="s">
        <v>541</v>
      </c>
      <c r="D923" s="98" t="s">
        <v>77</v>
      </c>
      <c r="E923" s="98" t="s">
        <v>542</v>
      </c>
      <c r="F923" s="98" t="s">
        <v>178</v>
      </c>
      <c r="G923" s="98" t="s">
        <v>1292</v>
      </c>
      <c r="H923" s="99">
        <v>3862</v>
      </c>
      <c r="I923" s="97">
        <v>3</v>
      </c>
      <c r="J923" s="100">
        <f>นครพนม!F33</f>
        <v>530775.98</v>
      </c>
      <c r="K923" s="101">
        <f>นครพนม!AJ33</f>
        <v>573123.18999999994</v>
      </c>
      <c r="L923" s="102">
        <f>นครพนม!AK33</f>
        <v>200261.03</v>
      </c>
      <c r="M923" s="102">
        <f>นครพนม!AL33</f>
        <v>218681.08</v>
      </c>
      <c r="N923" s="98"/>
      <c r="O923" s="98"/>
      <c r="P923" s="98"/>
      <c r="Q923" s="90">
        <f t="shared" si="34"/>
        <v>-18420.049999999988</v>
      </c>
      <c r="R923" s="91">
        <f t="shared" si="35"/>
        <v>51.854228379078201</v>
      </c>
    </row>
    <row r="924" spans="1:18" x14ac:dyDescent="0.7">
      <c r="A924" s="97">
        <v>7</v>
      </c>
      <c r="B924" s="98" t="s">
        <v>56</v>
      </c>
      <c r="C924" s="98" t="s">
        <v>541</v>
      </c>
      <c r="D924" s="98" t="s">
        <v>77</v>
      </c>
      <c r="E924" s="98" t="s">
        <v>542</v>
      </c>
      <c r="F924" s="98" t="s">
        <v>178</v>
      </c>
      <c r="G924" s="98" t="s">
        <v>1293</v>
      </c>
      <c r="H924" s="99">
        <v>4449</v>
      </c>
      <c r="I924" s="97">
        <v>3</v>
      </c>
      <c r="J924" s="100">
        <f>นครพนม!F34</f>
        <v>292164.73</v>
      </c>
      <c r="K924" s="101">
        <f>นครพนม!AJ34</f>
        <v>267919.03999999998</v>
      </c>
      <c r="L924" s="102">
        <f>นครพนม!AK34</f>
        <v>45968.31</v>
      </c>
      <c r="M924" s="102">
        <f>นครพนม!AL34</f>
        <v>127754.98</v>
      </c>
      <c r="N924" s="98"/>
      <c r="O924" s="98"/>
      <c r="P924" s="98"/>
      <c r="Q924" s="90">
        <f t="shared" si="34"/>
        <v>-81786.67</v>
      </c>
      <c r="R924" s="91">
        <f t="shared" si="35"/>
        <v>10.332279163857047</v>
      </c>
    </row>
    <row r="925" spans="1:18" s="155" customFormat="1" x14ac:dyDescent="0.7">
      <c r="A925" s="149">
        <v>8</v>
      </c>
      <c r="B925" s="150" t="s">
        <v>56</v>
      </c>
      <c r="C925" s="150" t="s">
        <v>541</v>
      </c>
      <c r="D925" s="150" t="s">
        <v>77</v>
      </c>
      <c r="E925" s="150" t="s">
        <v>542</v>
      </c>
      <c r="F925" s="150" t="s">
        <v>178</v>
      </c>
      <c r="G925" s="150" t="s">
        <v>1294</v>
      </c>
      <c r="H925" s="144">
        <v>2114</v>
      </c>
      <c r="I925" s="149">
        <v>2</v>
      </c>
      <c r="J925" s="151">
        <f>นครพนม!F35</f>
        <v>71880.92</v>
      </c>
      <c r="K925" s="152">
        <f>นครพนม!AJ35</f>
        <v>137763.37</v>
      </c>
      <c r="L925" s="151">
        <f>นครพนม!AK35</f>
        <v>136650</v>
      </c>
      <c r="M925" s="151">
        <f>นครพนม!AL35</f>
        <v>40551.879999999997</v>
      </c>
      <c r="N925" s="150"/>
      <c r="O925" s="150"/>
      <c r="P925" s="150"/>
      <c r="Q925" s="153">
        <f t="shared" si="34"/>
        <v>96098.12</v>
      </c>
      <c r="R925" s="154">
        <f t="shared" si="35"/>
        <v>64.640491958372749</v>
      </c>
    </row>
    <row r="926" spans="1:18" x14ac:dyDescent="0.7">
      <c r="A926" s="97">
        <v>9</v>
      </c>
      <c r="B926" s="98" t="s">
        <v>56</v>
      </c>
      <c r="C926" s="98" t="s">
        <v>541</v>
      </c>
      <c r="D926" s="98" t="s">
        <v>77</v>
      </c>
      <c r="E926" s="98" t="s">
        <v>542</v>
      </c>
      <c r="F926" s="98" t="s">
        <v>178</v>
      </c>
      <c r="G926" s="98" t="s">
        <v>1295</v>
      </c>
      <c r="H926" s="99">
        <v>2727</v>
      </c>
      <c r="I926" s="97">
        <v>2</v>
      </c>
      <c r="J926" s="100">
        <f>นครพนม!F36</f>
        <v>758155.47</v>
      </c>
      <c r="K926" s="101">
        <f>นครพนม!AJ36</f>
        <v>768250.89</v>
      </c>
      <c r="L926" s="102">
        <f>นครพนม!AK36</f>
        <v>32838.839999999997</v>
      </c>
      <c r="M926" s="102">
        <f>นครพนม!AL36</f>
        <v>41337.25</v>
      </c>
      <c r="N926" s="98"/>
      <c r="O926" s="98"/>
      <c r="P926" s="98"/>
      <c r="Q926" s="90">
        <f t="shared" si="34"/>
        <v>-8498.4100000000035</v>
      </c>
      <c r="R926" s="91">
        <f t="shared" si="35"/>
        <v>12.04211221122112</v>
      </c>
    </row>
    <row r="927" spans="1:18" x14ac:dyDescent="0.7">
      <c r="A927" s="97">
        <v>10</v>
      </c>
      <c r="B927" s="98" t="s">
        <v>56</v>
      </c>
      <c r="C927" s="98" t="s">
        <v>541</v>
      </c>
      <c r="D927" s="98" t="s">
        <v>77</v>
      </c>
      <c r="E927" s="98" t="s">
        <v>542</v>
      </c>
      <c r="F927" s="98" t="s">
        <v>178</v>
      </c>
      <c r="G927" s="98" t="s">
        <v>1296</v>
      </c>
      <c r="H927" s="99">
        <v>2481</v>
      </c>
      <c r="I927" s="97">
        <v>2</v>
      </c>
      <c r="J927" s="100">
        <f>นครพนม!F37</f>
        <v>107621.85</v>
      </c>
      <c r="K927" s="101">
        <f>นครพนม!AJ37</f>
        <v>235765.39</v>
      </c>
      <c r="L927" s="102">
        <f>นครพนม!AK37</f>
        <v>90740</v>
      </c>
      <c r="M927" s="102">
        <f>นครพนม!AL37</f>
        <v>66193.87</v>
      </c>
      <c r="N927" s="98"/>
      <c r="O927" s="98"/>
      <c r="P927" s="98"/>
      <c r="Q927" s="90">
        <f t="shared" si="34"/>
        <v>24546.130000000005</v>
      </c>
      <c r="R927" s="91">
        <f t="shared" si="35"/>
        <v>36.573962112051589</v>
      </c>
    </row>
    <row r="928" spans="1:18" s="109" customFormat="1" x14ac:dyDescent="0.7">
      <c r="A928" s="103">
        <v>2</v>
      </c>
      <c r="B928" s="104" t="s">
        <v>56</v>
      </c>
      <c r="C928" s="104"/>
      <c r="D928" s="104"/>
      <c r="E928" s="104" t="s">
        <v>75</v>
      </c>
      <c r="F928" s="104"/>
      <c r="G928" s="104" t="s">
        <v>544</v>
      </c>
      <c r="H928" s="110">
        <f>SUM(H918:H927)</f>
        <v>31003</v>
      </c>
      <c r="I928" s="103"/>
      <c r="J928" s="106">
        <f>SUM(J918:J927)</f>
        <v>3672940.9600000004</v>
      </c>
      <c r="K928" s="141">
        <f>SUM(K918:K927)</f>
        <v>4340285.3499999996</v>
      </c>
      <c r="L928" s="106">
        <f>SUM(L918:L927)</f>
        <v>2023907.36</v>
      </c>
      <c r="M928" s="106">
        <f>SUM(M918:M927)</f>
        <v>1278657.5699999998</v>
      </c>
      <c r="N928" s="104">
        <v>9</v>
      </c>
      <c r="O928" s="104">
        <v>9</v>
      </c>
      <c r="P928" s="104">
        <f>N928-O928</f>
        <v>0</v>
      </c>
      <c r="Q928" s="107">
        <f t="shared" si="34"/>
        <v>745249.79000000027</v>
      </c>
      <c r="R928" s="108">
        <f>L928/H928</f>
        <v>65.281016675805574</v>
      </c>
    </row>
    <row r="929" spans="1:18" x14ac:dyDescent="0.7">
      <c r="A929" s="97">
        <v>1</v>
      </c>
      <c r="B929" s="98" t="s">
        <v>56</v>
      </c>
      <c r="C929" s="98" t="s">
        <v>545</v>
      </c>
      <c r="D929" s="98" t="s">
        <v>84</v>
      </c>
      <c r="E929" s="98" t="s">
        <v>546</v>
      </c>
      <c r="F929" s="98" t="s">
        <v>208</v>
      </c>
      <c r="G929" s="98" t="s">
        <v>547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x14ac:dyDescent="0.7">
      <c r="A930" s="97">
        <v>2</v>
      </c>
      <c r="B930" s="98" t="s">
        <v>56</v>
      </c>
      <c r="C930" s="98" t="s">
        <v>545</v>
      </c>
      <c r="D930" s="98" t="s">
        <v>84</v>
      </c>
      <c r="E930" s="98" t="s">
        <v>546</v>
      </c>
      <c r="F930" s="98" t="s">
        <v>178</v>
      </c>
      <c r="G930" s="98" t="s">
        <v>1297</v>
      </c>
      <c r="H930" s="99">
        <v>3561</v>
      </c>
      <c r="I930" s="97">
        <v>3</v>
      </c>
      <c r="J930" s="100">
        <f>นครพนม!F38</f>
        <v>493651.41</v>
      </c>
      <c r="K930" s="101">
        <f>นครพนม!AJ38</f>
        <v>615256.72</v>
      </c>
      <c r="L930" s="102">
        <f>นครพนม!AK38</f>
        <v>205207.12</v>
      </c>
      <c r="M930" s="102">
        <f>นครพนม!AL38</f>
        <v>143376.57</v>
      </c>
      <c r="N930" s="98"/>
      <c r="O930" s="98"/>
      <c r="P930" s="98"/>
      <c r="Q930" s="90">
        <f t="shared" si="34"/>
        <v>61830.549999999988</v>
      </c>
      <c r="R930" s="91">
        <f t="shared" si="35"/>
        <v>57.626262285874752</v>
      </c>
    </row>
    <row r="931" spans="1:18" x14ac:dyDescent="0.7">
      <c r="A931" s="97">
        <v>3</v>
      </c>
      <c r="B931" s="98" t="s">
        <v>56</v>
      </c>
      <c r="C931" s="98" t="s">
        <v>545</v>
      </c>
      <c r="D931" s="98" t="s">
        <v>84</v>
      </c>
      <c r="E931" s="98" t="s">
        <v>546</v>
      </c>
      <c r="F931" s="98" t="s">
        <v>178</v>
      </c>
      <c r="G931" s="98" t="s">
        <v>1298</v>
      </c>
      <c r="H931" s="99">
        <v>4235</v>
      </c>
      <c r="I931" s="97">
        <v>3</v>
      </c>
      <c r="J931" s="100">
        <f>นครพนม!F39</f>
        <v>756727.51</v>
      </c>
      <c r="K931" s="101">
        <f>นครพนม!AJ39</f>
        <v>1153167.03</v>
      </c>
      <c r="L931" s="102">
        <f>นครพนม!AK39</f>
        <v>276491.56</v>
      </c>
      <c r="M931" s="102">
        <f>นครพนม!AL39</f>
        <v>148680.94999999998</v>
      </c>
      <c r="N931" s="98"/>
      <c r="O931" s="98"/>
      <c r="P931" s="98"/>
      <c r="Q931" s="90">
        <f t="shared" si="34"/>
        <v>127810.61000000002</v>
      </c>
      <c r="R931" s="91">
        <f t="shared" si="35"/>
        <v>65.287263282172376</v>
      </c>
    </row>
    <row r="932" spans="1:18" x14ac:dyDescent="0.7">
      <c r="A932" s="97">
        <v>4</v>
      </c>
      <c r="B932" s="98" t="s">
        <v>56</v>
      </c>
      <c r="C932" s="98" t="s">
        <v>545</v>
      </c>
      <c r="D932" s="98" t="s">
        <v>84</v>
      </c>
      <c r="E932" s="98" t="s">
        <v>546</v>
      </c>
      <c r="F932" s="98" t="s">
        <v>178</v>
      </c>
      <c r="G932" s="98" t="s">
        <v>1299</v>
      </c>
      <c r="H932" s="99">
        <v>1123</v>
      </c>
      <c r="I932" s="97">
        <v>1</v>
      </c>
      <c r="J932" s="100">
        <f>นครพนม!F40</f>
        <v>625804.93999999994</v>
      </c>
      <c r="K932" s="101">
        <f>นครพนม!AJ40</f>
        <v>766057.42999999993</v>
      </c>
      <c r="L932" s="102">
        <f>นครพนม!AK40</f>
        <v>174973.11</v>
      </c>
      <c r="M932" s="102">
        <f>นครพนม!AL40</f>
        <v>144700.07</v>
      </c>
      <c r="N932" s="98"/>
      <c r="O932" s="98"/>
      <c r="P932" s="98"/>
      <c r="Q932" s="90">
        <f t="shared" si="34"/>
        <v>30273.039999999979</v>
      </c>
      <c r="R932" s="91">
        <f t="shared" si="35"/>
        <v>155.80864648263579</v>
      </c>
    </row>
    <row r="933" spans="1:18" x14ac:dyDescent="0.7">
      <c r="A933" s="97">
        <v>5</v>
      </c>
      <c r="B933" s="98" t="s">
        <v>56</v>
      </c>
      <c r="C933" s="98" t="s">
        <v>545</v>
      </c>
      <c r="D933" s="98" t="s">
        <v>84</v>
      </c>
      <c r="E933" s="98" t="s">
        <v>546</v>
      </c>
      <c r="F933" s="98" t="s">
        <v>178</v>
      </c>
      <c r="G933" s="98" t="s">
        <v>1300</v>
      </c>
      <c r="H933" s="99">
        <v>1984</v>
      </c>
      <c r="I933" s="97">
        <v>2</v>
      </c>
      <c r="J933" s="100">
        <f>นครพนม!F41</f>
        <v>568430.76</v>
      </c>
      <c r="K933" s="101">
        <f>นครพนม!AJ41</f>
        <v>619225.55000000005</v>
      </c>
      <c r="L933" s="102">
        <f>นครพนม!AK41</f>
        <v>208731.49</v>
      </c>
      <c r="M933" s="102">
        <f>นครพนม!AL41</f>
        <v>150106.79999999999</v>
      </c>
      <c r="N933" s="98"/>
      <c r="O933" s="98"/>
      <c r="P933" s="98"/>
      <c r="Q933" s="90">
        <f t="shared" si="34"/>
        <v>58624.69</v>
      </c>
      <c r="R933" s="91">
        <f t="shared" si="35"/>
        <v>105.20740423387096</v>
      </c>
    </row>
    <row r="934" spans="1:18" x14ac:dyDescent="0.7">
      <c r="A934" s="97">
        <v>6</v>
      </c>
      <c r="B934" s="98" t="s">
        <v>56</v>
      </c>
      <c r="C934" s="98" t="s">
        <v>545</v>
      </c>
      <c r="D934" s="98" t="s">
        <v>84</v>
      </c>
      <c r="E934" s="98" t="s">
        <v>546</v>
      </c>
      <c r="F934" s="98" t="s">
        <v>178</v>
      </c>
      <c r="G934" s="98" t="s">
        <v>1301</v>
      </c>
      <c r="H934" s="99">
        <v>2515</v>
      </c>
      <c r="I934" s="97">
        <v>2</v>
      </c>
      <c r="J934" s="100">
        <f>นครพนม!F42</f>
        <v>228151.6</v>
      </c>
      <c r="K934" s="101">
        <f>นครพนม!AJ42</f>
        <v>463840.78</v>
      </c>
      <c r="L934" s="102">
        <f>นครพนม!AK42</f>
        <v>87484.98</v>
      </c>
      <c r="M934" s="102">
        <f>นครพนม!AL42</f>
        <v>74732.399999999994</v>
      </c>
      <c r="N934" s="98"/>
      <c r="O934" s="98"/>
      <c r="P934" s="98"/>
      <c r="Q934" s="90">
        <f t="shared" si="34"/>
        <v>12752.580000000002</v>
      </c>
      <c r="R934" s="91">
        <f t="shared" si="35"/>
        <v>34.785280318091452</v>
      </c>
    </row>
    <row r="935" spans="1:18" x14ac:dyDescent="0.7">
      <c r="A935" s="97">
        <v>7</v>
      </c>
      <c r="B935" s="98" t="s">
        <v>56</v>
      </c>
      <c r="C935" s="98" t="s">
        <v>545</v>
      </c>
      <c r="D935" s="98" t="s">
        <v>84</v>
      </c>
      <c r="E935" s="98" t="s">
        <v>546</v>
      </c>
      <c r="F935" s="98" t="s">
        <v>178</v>
      </c>
      <c r="G935" s="98" t="s">
        <v>1302</v>
      </c>
      <c r="H935" s="99">
        <v>2195</v>
      </c>
      <c r="I935" s="97">
        <v>2</v>
      </c>
      <c r="J935" s="100">
        <f>นครพนม!F43</f>
        <v>331350.28999999998</v>
      </c>
      <c r="K935" s="101">
        <f>นครพนม!AJ43</f>
        <v>529747.35</v>
      </c>
      <c r="L935" s="102">
        <f>นครพนม!AK43</f>
        <v>168776.09</v>
      </c>
      <c r="M935" s="102">
        <f>นครพนม!AL43</f>
        <v>171833.32</v>
      </c>
      <c r="N935" s="98"/>
      <c r="O935" s="98"/>
      <c r="P935" s="98"/>
      <c r="Q935" s="90">
        <f t="shared" si="34"/>
        <v>-3057.2300000000105</v>
      </c>
      <c r="R935" s="91">
        <f t="shared" si="35"/>
        <v>76.891157175398632</v>
      </c>
    </row>
    <row r="936" spans="1:18" x14ac:dyDescent="0.7">
      <c r="A936" s="97">
        <v>8</v>
      </c>
      <c r="B936" s="98" t="s">
        <v>56</v>
      </c>
      <c r="C936" s="98" t="s">
        <v>545</v>
      </c>
      <c r="D936" s="98" t="s">
        <v>84</v>
      </c>
      <c r="E936" s="98" t="s">
        <v>546</v>
      </c>
      <c r="F936" s="98" t="s">
        <v>178</v>
      </c>
      <c r="G936" s="98" t="s">
        <v>1303</v>
      </c>
      <c r="H936" s="99">
        <v>2113</v>
      </c>
      <c r="I936" s="97">
        <v>2</v>
      </c>
      <c r="J936" s="100">
        <f>นครพนม!F44</f>
        <v>668811.54</v>
      </c>
      <c r="K936" s="101">
        <f>นครพนม!AJ44</f>
        <v>878395.15</v>
      </c>
      <c r="L936" s="102">
        <f>นครพนม!AK44</f>
        <v>170896.55</v>
      </c>
      <c r="M936" s="102">
        <f>นครพนม!AL44</f>
        <v>21839.07</v>
      </c>
      <c r="N936" s="98"/>
      <c r="O936" s="98"/>
      <c r="P936" s="98"/>
      <c r="Q936" s="90">
        <f t="shared" si="34"/>
        <v>149057.47999999998</v>
      </c>
      <c r="R936" s="91">
        <f t="shared" si="35"/>
        <v>80.87863227638428</v>
      </c>
    </row>
    <row r="937" spans="1:18" x14ac:dyDescent="0.7">
      <c r="A937" s="97">
        <v>9</v>
      </c>
      <c r="B937" s="98" t="s">
        <v>56</v>
      </c>
      <c r="C937" s="98" t="s">
        <v>545</v>
      </c>
      <c r="D937" s="98" t="s">
        <v>84</v>
      </c>
      <c r="E937" s="98" t="s">
        <v>546</v>
      </c>
      <c r="F937" s="98" t="s">
        <v>178</v>
      </c>
      <c r="G937" s="98" t="s">
        <v>1304</v>
      </c>
      <c r="H937" s="99">
        <v>2880</v>
      </c>
      <c r="I937" s="97">
        <v>2</v>
      </c>
      <c r="J937" s="100">
        <f>นครพนม!F45</f>
        <v>860752.15</v>
      </c>
      <c r="K937" s="101">
        <f>นครพนม!AJ45</f>
        <v>947875.54999999993</v>
      </c>
      <c r="L937" s="102">
        <f>นครพนม!AK45</f>
        <v>183173.28</v>
      </c>
      <c r="M937" s="102">
        <f>นครพนม!AL45</f>
        <v>208031.6</v>
      </c>
      <c r="N937" s="98"/>
      <c r="O937" s="98"/>
      <c r="P937" s="98"/>
      <c r="Q937" s="90">
        <f t="shared" si="34"/>
        <v>-24858.320000000007</v>
      </c>
      <c r="R937" s="91">
        <f t="shared" si="35"/>
        <v>63.601833333333332</v>
      </c>
    </row>
    <row r="938" spans="1:18" x14ac:dyDescent="0.7">
      <c r="A938" s="97">
        <v>10</v>
      </c>
      <c r="B938" s="98" t="s">
        <v>56</v>
      </c>
      <c r="C938" s="98" t="s">
        <v>545</v>
      </c>
      <c r="D938" s="98" t="s">
        <v>84</v>
      </c>
      <c r="E938" s="98" t="s">
        <v>546</v>
      </c>
      <c r="F938" s="98" t="s">
        <v>178</v>
      </c>
      <c r="G938" s="98" t="s">
        <v>1305</v>
      </c>
      <c r="H938" s="99">
        <v>2008</v>
      </c>
      <c r="I938" s="97">
        <v>2</v>
      </c>
      <c r="J938" s="100">
        <f>นครพนม!F46</f>
        <v>326935.69</v>
      </c>
      <c r="K938" s="101">
        <f>นครพนม!AJ46</f>
        <v>402385.53</v>
      </c>
      <c r="L938" s="102">
        <f>นครพนม!AK46</f>
        <v>171043.51</v>
      </c>
      <c r="M938" s="102">
        <f>นครพนม!AL46</f>
        <v>140696.64000000001</v>
      </c>
      <c r="N938" s="98"/>
      <c r="O938" s="98"/>
      <c r="P938" s="98"/>
      <c r="Q938" s="90">
        <f t="shared" si="34"/>
        <v>30346.869999999995</v>
      </c>
      <c r="R938" s="91">
        <f t="shared" si="35"/>
        <v>85.181030876494034</v>
      </c>
    </row>
    <row r="939" spans="1:18" x14ac:dyDescent="0.7">
      <c r="A939" s="97">
        <v>11</v>
      </c>
      <c r="B939" s="98" t="s">
        <v>56</v>
      </c>
      <c r="C939" s="98" t="s">
        <v>545</v>
      </c>
      <c r="D939" s="98" t="s">
        <v>84</v>
      </c>
      <c r="E939" s="98" t="s">
        <v>546</v>
      </c>
      <c r="F939" s="98" t="s">
        <v>178</v>
      </c>
      <c r="G939" s="98" t="s">
        <v>1306</v>
      </c>
      <c r="H939" s="99">
        <v>1706</v>
      </c>
      <c r="I939" s="97">
        <v>2</v>
      </c>
      <c r="J939" s="100">
        <f>นครพนม!F47</f>
        <v>483766.92</v>
      </c>
      <c r="K939" s="101">
        <f>นครพนม!AJ47</f>
        <v>392624.66000000003</v>
      </c>
      <c r="L939" s="102">
        <f>นครพนม!AK47</f>
        <v>33923.67</v>
      </c>
      <c r="M939" s="102">
        <f>นครพนม!AL47</f>
        <v>99190.74</v>
      </c>
      <c r="N939" s="98"/>
      <c r="O939" s="98"/>
      <c r="P939" s="98"/>
      <c r="Q939" s="90">
        <f t="shared" si="34"/>
        <v>-65267.070000000007</v>
      </c>
      <c r="R939" s="91">
        <f t="shared" si="35"/>
        <v>19.88491793669402</v>
      </c>
    </row>
    <row r="940" spans="1:18" x14ac:dyDescent="0.7">
      <c r="A940" s="97">
        <v>12</v>
      </c>
      <c r="B940" s="98" t="s">
        <v>56</v>
      </c>
      <c r="C940" s="98" t="s">
        <v>545</v>
      </c>
      <c r="D940" s="98" t="s">
        <v>84</v>
      </c>
      <c r="E940" s="98" t="s">
        <v>546</v>
      </c>
      <c r="F940" s="98" t="s">
        <v>178</v>
      </c>
      <c r="G940" s="98" t="s">
        <v>1307</v>
      </c>
      <c r="H940" s="99">
        <v>1846</v>
      </c>
      <c r="I940" s="97">
        <v>2</v>
      </c>
      <c r="J940" s="100">
        <f>นครพนม!F48</f>
        <v>115866.64</v>
      </c>
      <c r="K940" s="101">
        <f>นครพนม!AJ48</f>
        <v>304900.55</v>
      </c>
      <c r="L940" s="102">
        <f>นครพนม!AK48</f>
        <v>143844.5</v>
      </c>
      <c r="M940" s="102">
        <f>นครพนม!AL48</f>
        <v>138724.63</v>
      </c>
      <c r="N940" s="98"/>
      <c r="O940" s="98"/>
      <c r="P940" s="98"/>
      <c r="Q940" s="90">
        <f t="shared" si="34"/>
        <v>5119.8699999999953</v>
      </c>
      <c r="R940" s="91">
        <f t="shared" si="35"/>
        <v>77.922264355362941</v>
      </c>
    </row>
    <row r="941" spans="1:18" x14ac:dyDescent="0.7">
      <c r="A941" s="97">
        <v>13</v>
      </c>
      <c r="B941" s="98" t="s">
        <v>56</v>
      </c>
      <c r="C941" s="98" t="s">
        <v>545</v>
      </c>
      <c r="D941" s="98" t="s">
        <v>84</v>
      </c>
      <c r="E941" s="98" t="s">
        <v>546</v>
      </c>
      <c r="F941" s="98" t="s">
        <v>178</v>
      </c>
      <c r="G941" s="98" t="s">
        <v>1308</v>
      </c>
      <c r="H941" s="99">
        <v>2707</v>
      </c>
      <c r="I941" s="97">
        <v>2</v>
      </c>
      <c r="J941" s="100">
        <f>นครพนม!F49</f>
        <v>517369.49</v>
      </c>
      <c r="K941" s="101">
        <f>นครพนม!AJ49</f>
        <v>549177.29</v>
      </c>
      <c r="L941" s="102">
        <f>นครพนม!AK49</f>
        <v>163794.78</v>
      </c>
      <c r="M941" s="102">
        <f>นครพนม!AL49</f>
        <v>136621.65</v>
      </c>
      <c r="N941" s="98"/>
      <c r="O941" s="98"/>
      <c r="P941" s="98"/>
      <c r="Q941" s="90">
        <f t="shared" si="34"/>
        <v>27173.130000000005</v>
      </c>
      <c r="R941" s="91">
        <f t="shared" si="35"/>
        <v>60.507861100849645</v>
      </c>
    </row>
    <row r="942" spans="1:18" x14ac:dyDescent="0.7">
      <c r="A942" s="97">
        <v>14</v>
      </c>
      <c r="B942" s="98" t="s">
        <v>56</v>
      </c>
      <c r="C942" s="98" t="s">
        <v>545</v>
      </c>
      <c r="D942" s="98" t="s">
        <v>84</v>
      </c>
      <c r="E942" s="98" t="s">
        <v>546</v>
      </c>
      <c r="F942" s="98" t="s">
        <v>178</v>
      </c>
      <c r="G942" s="98" t="s">
        <v>1309</v>
      </c>
      <c r="H942" s="99">
        <v>2688</v>
      </c>
      <c r="I942" s="97">
        <v>2</v>
      </c>
      <c r="J942" s="100">
        <f>นครพนม!F50</f>
        <v>217740.36</v>
      </c>
      <c r="K942" s="101">
        <f>นครพนม!AJ50</f>
        <v>608849.6</v>
      </c>
      <c r="L942" s="102">
        <f>นครพนม!AK50</f>
        <v>176402.66999999998</v>
      </c>
      <c r="M942" s="102">
        <f>นครพนม!AL50</f>
        <v>121834</v>
      </c>
      <c r="N942" s="98"/>
      <c r="O942" s="98"/>
      <c r="P942" s="98"/>
      <c r="Q942" s="90">
        <f t="shared" si="34"/>
        <v>54568.669999999984</v>
      </c>
      <c r="R942" s="91">
        <f t="shared" si="35"/>
        <v>65.62599330357142</v>
      </c>
    </row>
    <row r="943" spans="1:18" x14ac:dyDescent="0.7">
      <c r="A943" s="97">
        <v>15</v>
      </c>
      <c r="B943" s="98" t="s">
        <v>56</v>
      </c>
      <c r="C943" s="98" t="s">
        <v>545</v>
      </c>
      <c r="D943" s="98" t="s">
        <v>84</v>
      </c>
      <c r="E943" s="98" t="s">
        <v>546</v>
      </c>
      <c r="F943" s="98" t="s">
        <v>178</v>
      </c>
      <c r="G943" s="98" t="s">
        <v>1310</v>
      </c>
      <c r="H943" s="99">
        <v>2663</v>
      </c>
      <c r="I943" s="97">
        <v>2</v>
      </c>
      <c r="J943" s="100">
        <f>นครพนม!F51</f>
        <v>672603.74</v>
      </c>
      <c r="K943" s="101">
        <f>นครพนม!AJ51</f>
        <v>762902.27</v>
      </c>
      <c r="L943" s="102">
        <f>นครพนม!AK51</f>
        <v>200581.07</v>
      </c>
      <c r="M943" s="102">
        <f>นครพนม!AL51</f>
        <v>147974.38</v>
      </c>
      <c r="N943" s="98"/>
      <c r="O943" s="98"/>
      <c r="P943" s="98"/>
      <c r="Q943" s="90">
        <f t="shared" si="34"/>
        <v>52606.69</v>
      </c>
      <c r="R943" s="91">
        <f t="shared" si="35"/>
        <v>75.321468268869694</v>
      </c>
    </row>
    <row r="944" spans="1:18" x14ac:dyDescent="0.7">
      <c r="A944" s="97">
        <v>16</v>
      </c>
      <c r="B944" s="98" t="s">
        <v>56</v>
      </c>
      <c r="C944" s="98" t="s">
        <v>545</v>
      </c>
      <c r="D944" s="98" t="s">
        <v>84</v>
      </c>
      <c r="E944" s="98" t="s">
        <v>546</v>
      </c>
      <c r="F944" s="98" t="s">
        <v>178</v>
      </c>
      <c r="G944" s="98" t="s">
        <v>1311</v>
      </c>
      <c r="H944" s="99">
        <v>1880</v>
      </c>
      <c r="I944" s="97">
        <v>2</v>
      </c>
      <c r="J944" s="100">
        <f>นครพนม!F52</f>
        <v>783651.27</v>
      </c>
      <c r="K944" s="101">
        <f>นครพนม!AJ52</f>
        <v>971159.54</v>
      </c>
      <c r="L944" s="102">
        <f>นครพนม!AK52</f>
        <v>119132.62</v>
      </c>
      <c r="M944" s="102">
        <f>นครพนม!AL52</f>
        <v>123205.43</v>
      </c>
      <c r="N944" s="98"/>
      <c r="O944" s="98"/>
      <c r="P944" s="98"/>
      <c r="Q944" s="90">
        <f t="shared" si="34"/>
        <v>-4072.8099999999977</v>
      </c>
      <c r="R944" s="91">
        <f t="shared" si="35"/>
        <v>63.368414893617022</v>
      </c>
    </row>
    <row r="945" spans="1:18" x14ac:dyDescent="0.7">
      <c r="A945" s="111">
        <v>17</v>
      </c>
      <c r="B945" s="112" t="s">
        <v>56</v>
      </c>
      <c r="C945" s="112" t="s">
        <v>545</v>
      </c>
      <c r="D945" s="112" t="s">
        <v>84</v>
      </c>
      <c r="E945" s="112" t="s">
        <v>546</v>
      </c>
      <c r="F945" s="112" t="s">
        <v>178</v>
      </c>
      <c r="G945" s="112" t="s">
        <v>1312</v>
      </c>
      <c r="H945" s="113">
        <v>2375</v>
      </c>
      <c r="I945" s="111">
        <v>2</v>
      </c>
      <c r="J945" s="100">
        <f>นครพนม!F53</f>
        <v>301071.31</v>
      </c>
      <c r="K945" s="101">
        <f>นครพนม!AJ53</f>
        <v>355120.38999999996</v>
      </c>
      <c r="L945" s="102">
        <f>นครพนม!AK53</f>
        <v>179301.75</v>
      </c>
      <c r="M945" s="102">
        <f>นครพนม!AL53</f>
        <v>37437.660000000003</v>
      </c>
      <c r="N945" s="98"/>
      <c r="O945" s="98"/>
      <c r="P945" s="98"/>
      <c r="Q945" s="90">
        <f t="shared" si="34"/>
        <v>141864.09</v>
      </c>
      <c r="R945" s="91">
        <f t="shared" si="35"/>
        <v>75.495473684210523</v>
      </c>
    </row>
    <row r="946" spans="1:18" x14ac:dyDescent="0.7">
      <c r="A946" s="111">
        <v>18</v>
      </c>
      <c r="B946" s="112" t="s">
        <v>56</v>
      </c>
      <c r="C946" s="112" t="s">
        <v>545</v>
      </c>
      <c r="D946" s="112" t="s">
        <v>84</v>
      </c>
      <c r="E946" s="112" t="s">
        <v>546</v>
      </c>
      <c r="F946" s="112" t="s">
        <v>178</v>
      </c>
      <c r="G946" s="112" t="s">
        <v>1313</v>
      </c>
      <c r="H946" s="113">
        <v>1804</v>
      </c>
      <c r="I946" s="111">
        <v>2</v>
      </c>
      <c r="J946" s="100">
        <f>นครพนม!F54</f>
        <v>184722.58</v>
      </c>
      <c r="K946" s="101">
        <f>นครพนม!AJ54</f>
        <v>413414.40000000002</v>
      </c>
      <c r="L946" s="102">
        <f>นครพนม!AK54</f>
        <v>259449.97</v>
      </c>
      <c r="M946" s="102">
        <f>นครพนม!AL54</f>
        <v>144584.91</v>
      </c>
      <c r="N946" s="98"/>
      <c r="O946" s="98"/>
      <c r="P946" s="98"/>
      <c r="Q946" s="90">
        <f t="shared" si="34"/>
        <v>114865.06</v>
      </c>
      <c r="R946" s="91">
        <f t="shared" si="35"/>
        <v>143.81927383592017</v>
      </c>
    </row>
    <row r="947" spans="1:18" s="109" customFormat="1" x14ac:dyDescent="0.7">
      <c r="A947" s="103">
        <v>3</v>
      </c>
      <c r="B947" s="104" t="s">
        <v>56</v>
      </c>
      <c r="C947" s="104"/>
      <c r="D947" s="104"/>
      <c r="E947" s="104" t="s">
        <v>75</v>
      </c>
      <c r="F947" s="104"/>
      <c r="G947" s="104" t="s">
        <v>548</v>
      </c>
      <c r="H947" s="110">
        <f>SUM(H929:H946)</f>
        <v>40283</v>
      </c>
      <c r="I947" s="103"/>
      <c r="J947" s="106">
        <f>SUM(J929:J946)</f>
        <v>8137408.2000000002</v>
      </c>
      <c r="K947" s="106">
        <f>SUM(K929:K946)</f>
        <v>10734099.790000001</v>
      </c>
      <c r="L947" s="106">
        <f>SUM(L929:L946)</f>
        <v>2923208.72</v>
      </c>
      <c r="M947" s="106">
        <f>SUM(M929:M946)</f>
        <v>2153570.8199999998</v>
      </c>
      <c r="N947" s="104">
        <v>17</v>
      </c>
      <c r="O947" s="104">
        <v>17</v>
      </c>
      <c r="P947" s="104">
        <f>N947-O947</f>
        <v>0</v>
      </c>
      <c r="Q947" s="107">
        <f t="shared" si="34"/>
        <v>769637.90000000037</v>
      </c>
      <c r="R947" s="108">
        <f>L947/H947</f>
        <v>72.566807834570426</v>
      </c>
    </row>
    <row r="948" spans="1:18" x14ac:dyDescent="0.7">
      <c r="A948" s="97">
        <v>1</v>
      </c>
      <c r="B948" s="98" t="s">
        <v>56</v>
      </c>
      <c r="C948" s="98" t="s">
        <v>549</v>
      </c>
      <c r="D948" s="98" t="s">
        <v>91</v>
      </c>
      <c r="E948" s="98" t="s">
        <v>550</v>
      </c>
      <c r="F948" s="98" t="s">
        <v>208</v>
      </c>
      <c r="G948" s="98" t="s">
        <v>551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x14ac:dyDescent="0.7">
      <c r="A949" s="97">
        <v>2</v>
      </c>
      <c r="B949" s="98" t="s">
        <v>56</v>
      </c>
      <c r="C949" s="98" t="s">
        <v>549</v>
      </c>
      <c r="D949" s="98" t="s">
        <v>91</v>
      </c>
      <c r="E949" s="98" t="s">
        <v>550</v>
      </c>
      <c r="F949" s="98" t="s">
        <v>178</v>
      </c>
      <c r="G949" s="98" t="s">
        <v>1314</v>
      </c>
      <c r="H949" s="99">
        <v>2423</v>
      </c>
      <c r="I949" s="97">
        <v>2</v>
      </c>
      <c r="J949" s="100">
        <f>นครพนม!F55</f>
        <v>414408.87</v>
      </c>
      <c r="K949" s="101">
        <f>นครพนม!AJ55</f>
        <v>434179.24</v>
      </c>
      <c r="L949" s="102">
        <f>นครพนม!AK55</f>
        <v>96610.92</v>
      </c>
      <c r="M949" s="102">
        <f>นครพนม!AL55</f>
        <v>120350.26999999999</v>
      </c>
      <c r="N949" s="98"/>
      <c r="O949" s="98"/>
      <c r="P949" s="98"/>
      <c r="Q949" s="90">
        <f t="shared" si="34"/>
        <v>-23739.349999999991</v>
      </c>
      <c r="R949" s="91">
        <f t="shared" si="35"/>
        <v>39.872439125051585</v>
      </c>
    </row>
    <row r="950" spans="1:18" x14ac:dyDescent="0.7">
      <c r="A950" s="97">
        <v>3</v>
      </c>
      <c r="B950" s="98" t="s">
        <v>56</v>
      </c>
      <c r="C950" s="98" t="s">
        <v>549</v>
      </c>
      <c r="D950" s="98" t="s">
        <v>91</v>
      </c>
      <c r="E950" s="98" t="s">
        <v>550</v>
      </c>
      <c r="F950" s="98" t="s">
        <v>178</v>
      </c>
      <c r="G950" s="98" t="s">
        <v>1315</v>
      </c>
      <c r="H950" s="99">
        <v>1424</v>
      </c>
      <c r="I950" s="97">
        <v>1</v>
      </c>
      <c r="J950" s="100">
        <f>นครพนม!F56</f>
        <v>237000.18</v>
      </c>
      <c r="K950" s="101">
        <f>นครพนม!AJ56</f>
        <v>287920.15000000002</v>
      </c>
      <c r="L950" s="102">
        <f>นครพนม!AK56</f>
        <v>66976.23</v>
      </c>
      <c r="M950" s="102">
        <f>นครพนม!AL56</f>
        <v>94580.17</v>
      </c>
      <c r="N950" s="98"/>
      <c r="O950" s="98"/>
      <c r="P950" s="98"/>
      <c r="Q950" s="90">
        <f t="shared" si="34"/>
        <v>-27603.940000000002</v>
      </c>
      <c r="R950" s="91">
        <f t="shared" si="35"/>
        <v>47.033869382022466</v>
      </c>
    </row>
    <row r="951" spans="1:18" x14ac:dyDescent="0.7">
      <c r="A951" s="97">
        <v>4</v>
      </c>
      <c r="B951" s="98" t="s">
        <v>56</v>
      </c>
      <c r="C951" s="98" t="s">
        <v>549</v>
      </c>
      <c r="D951" s="98" t="s">
        <v>91</v>
      </c>
      <c r="E951" s="98" t="s">
        <v>550</v>
      </c>
      <c r="F951" s="98" t="s">
        <v>178</v>
      </c>
      <c r="G951" s="98" t="s">
        <v>1316</v>
      </c>
      <c r="H951" s="99">
        <v>1355</v>
      </c>
      <c r="I951" s="97">
        <v>1</v>
      </c>
      <c r="J951" s="100">
        <f>นครพนม!F57</f>
        <v>161049.81</v>
      </c>
      <c r="K951" s="101">
        <f>นครพนม!AJ57</f>
        <v>214762.99</v>
      </c>
      <c r="L951" s="102">
        <f>นครพนม!AK57</f>
        <v>72276.25</v>
      </c>
      <c r="M951" s="102">
        <f>นครพนม!AL57</f>
        <v>90454.439999999988</v>
      </c>
      <c r="N951" s="98"/>
      <c r="O951" s="98"/>
      <c r="P951" s="98"/>
      <c r="Q951" s="90">
        <f t="shared" si="34"/>
        <v>-18178.189999999988</v>
      </c>
      <c r="R951" s="91">
        <f t="shared" si="35"/>
        <v>53.34040590405904</v>
      </c>
    </row>
    <row r="952" spans="1:18" x14ac:dyDescent="0.7">
      <c r="A952" s="97">
        <v>5</v>
      </c>
      <c r="B952" s="98" t="s">
        <v>56</v>
      </c>
      <c r="C952" s="98" t="s">
        <v>549</v>
      </c>
      <c r="D952" s="98" t="s">
        <v>91</v>
      </c>
      <c r="E952" s="98" t="s">
        <v>550</v>
      </c>
      <c r="F952" s="98" t="s">
        <v>178</v>
      </c>
      <c r="G952" s="98" t="s">
        <v>1317</v>
      </c>
      <c r="H952" s="99">
        <v>2385</v>
      </c>
      <c r="I952" s="97">
        <v>2</v>
      </c>
      <c r="J952" s="100">
        <f>นครพนม!F58</f>
        <v>673595.86</v>
      </c>
      <c r="K952" s="101">
        <f>นครพนม!AJ58</f>
        <v>688420.12</v>
      </c>
      <c r="L952" s="102">
        <f>นครพนม!AK58</f>
        <v>86518</v>
      </c>
      <c r="M952" s="102">
        <f>นครพนม!AL58</f>
        <v>133850.18</v>
      </c>
      <c r="N952" s="98"/>
      <c r="O952" s="98"/>
      <c r="P952" s="98"/>
      <c r="Q952" s="90">
        <f t="shared" si="34"/>
        <v>-47332.179999999993</v>
      </c>
      <c r="R952" s="91">
        <f t="shared" si="35"/>
        <v>36.275890985324949</v>
      </c>
    </row>
    <row r="953" spans="1:18" x14ac:dyDescent="0.7">
      <c r="A953" s="97">
        <v>6</v>
      </c>
      <c r="B953" s="98" t="s">
        <v>56</v>
      </c>
      <c r="C953" s="98" t="s">
        <v>549</v>
      </c>
      <c r="D953" s="98" t="s">
        <v>91</v>
      </c>
      <c r="E953" s="98" t="s">
        <v>550</v>
      </c>
      <c r="F953" s="98" t="s">
        <v>178</v>
      </c>
      <c r="G953" s="98" t="s">
        <v>1318</v>
      </c>
      <c r="H953" s="99">
        <v>1462</v>
      </c>
      <c r="I953" s="97">
        <v>1</v>
      </c>
      <c r="J953" s="100">
        <f>นครพนม!F59</f>
        <v>209947.25</v>
      </c>
      <c r="K953" s="101">
        <f>นครพนม!AJ59</f>
        <v>221892.66999999998</v>
      </c>
      <c r="L953" s="102">
        <f>นครพนม!AK59</f>
        <v>129918.88</v>
      </c>
      <c r="M953" s="102">
        <f>นครพนม!AL59</f>
        <v>128262.49</v>
      </c>
      <c r="N953" s="98"/>
      <c r="O953" s="98"/>
      <c r="P953" s="98"/>
      <c r="Q953" s="90">
        <f t="shared" si="34"/>
        <v>1656.3899999999994</v>
      </c>
      <c r="R953" s="91">
        <f t="shared" si="35"/>
        <v>88.863803009575932</v>
      </c>
    </row>
    <row r="954" spans="1:18" x14ac:dyDescent="0.7">
      <c r="A954" s="97">
        <v>7</v>
      </c>
      <c r="B954" s="98" t="s">
        <v>56</v>
      </c>
      <c r="C954" s="98" t="s">
        <v>549</v>
      </c>
      <c r="D954" s="98" t="s">
        <v>91</v>
      </c>
      <c r="E954" s="98" t="s">
        <v>550</v>
      </c>
      <c r="F954" s="98" t="s">
        <v>178</v>
      </c>
      <c r="G954" s="98" t="s">
        <v>1319</v>
      </c>
      <c r="H954" s="99">
        <v>2682</v>
      </c>
      <c r="I954" s="97">
        <v>2</v>
      </c>
      <c r="J954" s="100">
        <f>นครพนม!F60</f>
        <v>26111.45</v>
      </c>
      <c r="K954" s="101">
        <f>นครพนม!AJ60</f>
        <v>82057</v>
      </c>
      <c r="L954" s="102">
        <f>นครพนม!AK60</f>
        <v>150918.54</v>
      </c>
      <c r="M954" s="102">
        <f>นครพนม!AL60</f>
        <v>182549.85</v>
      </c>
      <c r="N954" s="98"/>
      <c r="O954" s="98"/>
      <c r="P954" s="98"/>
      <c r="Q954" s="90">
        <f t="shared" si="34"/>
        <v>-31631.309999999998</v>
      </c>
      <c r="R954" s="91">
        <f t="shared" si="35"/>
        <v>56.270894854586132</v>
      </c>
    </row>
    <row r="955" spans="1:18" x14ac:dyDescent="0.7">
      <c r="A955" s="97">
        <v>8</v>
      </c>
      <c r="B955" s="98" t="s">
        <v>56</v>
      </c>
      <c r="C955" s="98" t="s">
        <v>549</v>
      </c>
      <c r="D955" s="98" t="s">
        <v>91</v>
      </c>
      <c r="E955" s="98" t="s">
        <v>550</v>
      </c>
      <c r="F955" s="98" t="s">
        <v>178</v>
      </c>
      <c r="G955" s="98" t="s">
        <v>1320</v>
      </c>
      <c r="H955" s="99">
        <v>4067</v>
      </c>
      <c r="I955" s="97">
        <v>3</v>
      </c>
      <c r="J955" s="100">
        <f>นครพนม!F61</f>
        <v>366232.83</v>
      </c>
      <c r="K955" s="101">
        <f>นครพนม!AJ61</f>
        <v>392867.56</v>
      </c>
      <c r="L955" s="102">
        <f>นครพนม!AK61</f>
        <v>107322.99</v>
      </c>
      <c r="M955" s="102">
        <f>นครพนม!AL61</f>
        <v>142948.94</v>
      </c>
      <c r="N955" s="98"/>
      <c r="O955" s="98"/>
      <c r="P955" s="98"/>
      <c r="Q955" s="90">
        <f t="shared" si="34"/>
        <v>-35625.949999999997</v>
      </c>
      <c r="R955" s="91">
        <f t="shared" si="35"/>
        <v>26.388736169166464</v>
      </c>
    </row>
    <row r="956" spans="1:18" x14ac:dyDescent="0.7">
      <c r="A956" s="97">
        <v>9</v>
      </c>
      <c r="B956" s="98" t="s">
        <v>56</v>
      </c>
      <c r="C956" s="98" t="s">
        <v>549</v>
      </c>
      <c r="D956" s="98" t="s">
        <v>91</v>
      </c>
      <c r="E956" s="98" t="s">
        <v>550</v>
      </c>
      <c r="F956" s="98" t="s">
        <v>178</v>
      </c>
      <c r="G956" s="98" t="s">
        <v>1321</v>
      </c>
      <c r="H956" s="99">
        <v>2581</v>
      </c>
      <c r="I956" s="97">
        <v>2</v>
      </c>
      <c r="J956" s="100">
        <f>นครพนม!F62</f>
        <v>271060.64</v>
      </c>
      <c r="K956" s="101">
        <f>นครพนม!AJ62</f>
        <v>333736.99000000005</v>
      </c>
      <c r="L956" s="102">
        <f>นครพนม!AK62</f>
        <v>127618.48</v>
      </c>
      <c r="M956" s="102">
        <f>นครพนม!AL62</f>
        <v>161232.45000000001</v>
      </c>
      <c r="N956" s="98"/>
      <c r="O956" s="98"/>
      <c r="P956" s="98"/>
      <c r="Q956" s="90">
        <f t="shared" si="34"/>
        <v>-33613.970000000016</v>
      </c>
      <c r="R956" s="91">
        <f t="shared" si="35"/>
        <v>49.445362262688882</v>
      </c>
    </row>
    <row r="957" spans="1:18" x14ac:dyDescent="0.7">
      <c r="A957" s="97">
        <v>10</v>
      </c>
      <c r="B957" s="98" t="s">
        <v>56</v>
      </c>
      <c r="C957" s="98" t="s">
        <v>549</v>
      </c>
      <c r="D957" s="98" t="s">
        <v>91</v>
      </c>
      <c r="E957" s="98" t="s">
        <v>550</v>
      </c>
      <c r="F957" s="98" t="s">
        <v>178</v>
      </c>
      <c r="G957" s="98" t="s">
        <v>1322</v>
      </c>
      <c r="H957" s="99">
        <v>1424</v>
      </c>
      <c r="I957" s="97">
        <v>1</v>
      </c>
      <c r="J957" s="100">
        <f>นครพนม!F63</f>
        <v>254991.45</v>
      </c>
      <c r="K957" s="101">
        <f>นครพนม!AJ63</f>
        <v>260364.85</v>
      </c>
      <c r="L957" s="102">
        <f>นครพนม!AK63</f>
        <v>213365.2</v>
      </c>
      <c r="M957" s="102">
        <f>นครพนม!AL63</f>
        <v>179480.4</v>
      </c>
      <c r="N957" s="98"/>
      <c r="O957" s="98"/>
      <c r="P957" s="98"/>
      <c r="Q957" s="90">
        <f t="shared" si="34"/>
        <v>33884.800000000017</v>
      </c>
      <c r="R957" s="91">
        <f t="shared" si="35"/>
        <v>149.83511235955058</v>
      </c>
    </row>
    <row r="958" spans="1:18" s="109" customFormat="1" x14ac:dyDescent="0.7">
      <c r="A958" s="103">
        <v>4</v>
      </c>
      <c r="B958" s="104" t="s">
        <v>56</v>
      </c>
      <c r="C958" s="104"/>
      <c r="D958" s="104"/>
      <c r="E958" s="104" t="s">
        <v>75</v>
      </c>
      <c r="F958" s="104"/>
      <c r="G958" s="104" t="s">
        <v>552</v>
      </c>
      <c r="H958" s="110">
        <f>SUM(H948:H957)</f>
        <v>19803</v>
      </c>
      <c r="I958" s="103"/>
      <c r="J958" s="106">
        <f>SUM(J948:J957)</f>
        <v>2614398.3400000003</v>
      </c>
      <c r="K958" s="106">
        <f>SUM(K948:K957)</f>
        <v>2916201.5700000003</v>
      </c>
      <c r="L958" s="106">
        <f>SUM(L948:L957)</f>
        <v>1051525.49</v>
      </c>
      <c r="M958" s="106">
        <f>SUM(M948:M957)</f>
        <v>1233709.19</v>
      </c>
      <c r="N958" s="104">
        <v>9</v>
      </c>
      <c r="O958" s="104">
        <v>9</v>
      </c>
      <c r="P958" s="104">
        <f>N958-O958</f>
        <v>0</v>
      </c>
      <c r="Q958" s="107">
        <f t="shared" si="34"/>
        <v>-182183.69999999995</v>
      </c>
      <c r="R958" s="108">
        <f>L958/H958</f>
        <v>53.099302630914508</v>
      </c>
    </row>
    <row r="959" spans="1:18" x14ac:dyDescent="0.7">
      <c r="A959" s="97">
        <v>1</v>
      </c>
      <c r="B959" s="98" t="s">
        <v>56</v>
      </c>
      <c r="C959" s="98" t="s">
        <v>553</v>
      </c>
      <c r="D959" s="98" t="s">
        <v>134</v>
      </c>
      <c r="E959" s="98" t="s">
        <v>554</v>
      </c>
      <c r="F959" s="98" t="s">
        <v>327</v>
      </c>
      <c r="G959" s="98" t="s">
        <v>555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x14ac:dyDescent="0.7">
      <c r="A960" s="97">
        <v>2</v>
      </c>
      <c r="B960" s="98" t="s">
        <v>56</v>
      </c>
      <c r="C960" s="98" t="s">
        <v>553</v>
      </c>
      <c r="D960" s="98" t="s">
        <v>134</v>
      </c>
      <c r="E960" s="98" t="s">
        <v>554</v>
      </c>
      <c r="F960" s="98" t="s">
        <v>178</v>
      </c>
      <c r="G960" s="98" t="s">
        <v>1323</v>
      </c>
      <c r="H960" s="99">
        <v>4840</v>
      </c>
      <c r="I960" s="97">
        <v>4</v>
      </c>
      <c r="J960" s="100">
        <f>นครพนม!F64</f>
        <v>1060138.69</v>
      </c>
      <c r="K960" s="101">
        <f>นครพนม!AJ64</f>
        <v>1389924.19</v>
      </c>
      <c r="L960" s="102">
        <f>นครพนม!AK64</f>
        <v>300927</v>
      </c>
      <c r="M960" s="102">
        <f>นครพนม!AL64</f>
        <v>243115.68</v>
      </c>
      <c r="N960" s="98"/>
      <c r="O960" s="98"/>
      <c r="P960" s="98"/>
      <c r="Q960" s="90">
        <f t="shared" si="34"/>
        <v>57811.320000000007</v>
      </c>
      <c r="R960" s="91">
        <f t="shared" si="35"/>
        <v>62.174999999999997</v>
      </c>
    </row>
    <row r="961" spans="1:18" x14ac:dyDescent="0.7">
      <c r="A961" s="97">
        <v>3</v>
      </c>
      <c r="B961" s="98" t="s">
        <v>56</v>
      </c>
      <c r="C961" s="98" t="s">
        <v>553</v>
      </c>
      <c r="D961" s="98" t="s">
        <v>134</v>
      </c>
      <c r="E961" s="98" t="s">
        <v>554</v>
      </c>
      <c r="F961" s="98" t="s">
        <v>178</v>
      </c>
      <c r="G961" s="98" t="s">
        <v>1324</v>
      </c>
      <c r="H961" s="99">
        <v>1989</v>
      </c>
      <c r="I961" s="97">
        <v>2</v>
      </c>
      <c r="J961" s="100">
        <f>นครพนม!F65</f>
        <v>735992.91</v>
      </c>
      <c r="K961" s="101">
        <f>นครพนม!AJ65</f>
        <v>704882.60000000009</v>
      </c>
      <c r="L961" s="102">
        <f>นครพนม!AK65</f>
        <v>192104.58000000002</v>
      </c>
      <c r="M961" s="102">
        <f>นครพนม!AL65</f>
        <v>134450.23999999999</v>
      </c>
      <c r="N961" s="98"/>
      <c r="O961" s="98"/>
      <c r="P961" s="98"/>
      <c r="Q961" s="90">
        <f t="shared" si="34"/>
        <v>57654.340000000026</v>
      </c>
      <c r="R961" s="91">
        <f t="shared" si="35"/>
        <v>96.583499245852195</v>
      </c>
    </row>
    <row r="962" spans="1:18" x14ac:dyDescent="0.7">
      <c r="A962" s="97">
        <v>4</v>
      </c>
      <c r="B962" s="98" t="s">
        <v>56</v>
      </c>
      <c r="C962" s="98" t="s">
        <v>553</v>
      </c>
      <c r="D962" s="98" t="s">
        <v>134</v>
      </c>
      <c r="E962" s="98" t="s">
        <v>554</v>
      </c>
      <c r="F962" s="98" t="s">
        <v>178</v>
      </c>
      <c r="G962" s="98" t="s">
        <v>1325</v>
      </c>
      <c r="H962" s="99">
        <v>1664</v>
      </c>
      <c r="I962" s="97">
        <v>2</v>
      </c>
      <c r="J962" s="100">
        <f>นครพนม!F66</f>
        <v>458188.04</v>
      </c>
      <c r="K962" s="101">
        <f>นครพนม!AJ66</f>
        <v>534180.41999999993</v>
      </c>
      <c r="L962" s="102">
        <f>นครพนม!AK66</f>
        <v>129903.95999999999</v>
      </c>
      <c r="M962" s="102">
        <f>นครพนม!AL66</f>
        <v>169516.6</v>
      </c>
      <c r="N962" s="98"/>
      <c r="O962" s="98"/>
      <c r="P962" s="98"/>
      <c r="Q962" s="90">
        <f t="shared" si="34"/>
        <v>-39612.640000000014</v>
      </c>
      <c r="R962" s="91">
        <f t="shared" si="35"/>
        <v>78.067283653846147</v>
      </c>
    </row>
    <row r="963" spans="1:18" x14ac:dyDescent="0.7">
      <c r="A963" s="97">
        <v>5</v>
      </c>
      <c r="B963" s="98" t="s">
        <v>56</v>
      </c>
      <c r="C963" s="98" t="s">
        <v>553</v>
      </c>
      <c r="D963" s="98" t="s">
        <v>134</v>
      </c>
      <c r="E963" s="98" t="s">
        <v>554</v>
      </c>
      <c r="F963" s="98" t="s">
        <v>178</v>
      </c>
      <c r="G963" s="98" t="s">
        <v>1326</v>
      </c>
      <c r="H963" s="99">
        <v>4566</v>
      </c>
      <c r="I963" s="97">
        <v>4</v>
      </c>
      <c r="J963" s="100">
        <f>นครพนม!F67</f>
        <v>634055.67000000004</v>
      </c>
      <c r="K963" s="101">
        <f>นครพนม!AJ67</f>
        <v>923586.57000000007</v>
      </c>
      <c r="L963" s="102">
        <f>นครพนม!AK67</f>
        <v>467855.18</v>
      </c>
      <c r="M963" s="102">
        <f>นครพนม!AL67</f>
        <v>240316.2</v>
      </c>
      <c r="N963" s="98"/>
      <c r="O963" s="98"/>
      <c r="P963" s="98"/>
      <c r="Q963" s="90">
        <f t="shared" si="34"/>
        <v>227538.97999999998</v>
      </c>
      <c r="R963" s="91">
        <f t="shared" si="35"/>
        <v>102.46499780989926</v>
      </c>
    </row>
    <row r="964" spans="1:18" x14ac:dyDescent="0.7">
      <c r="A964" s="97">
        <v>6</v>
      </c>
      <c r="B964" s="98" t="s">
        <v>56</v>
      </c>
      <c r="C964" s="98" t="s">
        <v>553</v>
      </c>
      <c r="D964" s="98" t="s">
        <v>134</v>
      </c>
      <c r="E964" s="98" t="s">
        <v>554</v>
      </c>
      <c r="F964" s="98" t="s">
        <v>178</v>
      </c>
      <c r="G964" s="98" t="s">
        <v>1327</v>
      </c>
      <c r="H964" s="99">
        <v>3846</v>
      </c>
      <c r="I964" s="97">
        <v>3</v>
      </c>
      <c r="J964" s="100">
        <f>นครพนม!F68</f>
        <v>680621.6</v>
      </c>
      <c r="K964" s="101">
        <f>นครพนม!AJ68</f>
        <v>770153.74</v>
      </c>
      <c r="L964" s="102">
        <f>นครพนม!AK68</f>
        <v>595489.93999999994</v>
      </c>
      <c r="M964" s="102">
        <f>นครพนม!AL68</f>
        <v>411911.76000000007</v>
      </c>
      <c r="N964" s="98"/>
      <c r="O964" s="98"/>
      <c r="P964" s="98"/>
      <c r="Q964" s="90">
        <f t="shared" si="34"/>
        <v>183578.17999999988</v>
      </c>
      <c r="R964" s="91">
        <f t="shared" si="35"/>
        <v>154.83357774310971</v>
      </c>
    </row>
    <row r="965" spans="1:18" x14ac:dyDescent="0.7">
      <c r="A965" s="97">
        <v>7</v>
      </c>
      <c r="B965" s="98" t="s">
        <v>56</v>
      </c>
      <c r="C965" s="98" t="s">
        <v>553</v>
      </c>
      <c r="D965" s="98" t="s">
        <v>134</v>
      </c>
      <c r="E965" s="98" t="s">
        <v>554</v>
      </c>
      <c r="F965" s="98" t="s">
        <v>178</v>
      </c>
      <c r="G965" s="98" t="s">
        <v>1328</v>
      </c>
      <c r="H965" s="99">
        <v>2300</v>
      </c>
      <c r="I965" s="97">
        <v>2</v>
      </c>
      <c r="J965" s="100">
        <f>นครพนม!F69</f>
        <v>713025.48</v>
      </c>
      <c r="K965" s="101">
        <f>นครพนม!AJ69</f>
        <v>867274.95000000007</v>
      </c>
      <c r="L965" s="102">
        <f>นครพนม!AK69</f>
        <v>217231.41999999998</v>
      </c>
      <c r="M965" s="102">
        <f>นครพนม!AL69</f>
        <v>159251.89000000001</v>
      </c>
      <c r="N965" s="98"/>
      <c r="O965" s="98"/>
      <c r="P965" s="98"/>
      <c r="Q965" s="90">
        <f t="shared" si="34"/>
        <v>57979.52999999997</v>
      </c>
      <c r="R965" s="91">
        <f t="shared" si="35"/>
        <v>94.448443478260856</v>
      </c>
    </row>
    <row r="966" spans="1:18" x14ac:dyDescent="0.7">
      <c r="A966" s="97">
        <v>8</v>
      </c>
      <c r="B966" s="98" t="s">
        <v>56</v>
      </c>
      <c r="C966" s="98" t="s">
        <v>553</v>
      </c>
      <c r="D966" s="98" t="s">
        <v>134</v>
      </c>
      <c r="E966" s="98" t="s">
        <v>554</v>
      </c>
      <c r="F966" s="98" t="s">
        <v>178</v>
      </c>
      <c r="G966" s="98" t="s">
        <v>1329</v>
      </c>
      <c r="H966" s="99">
        <v>2685</v>
      </c>
      <c r="I966" s="97">
        <v>2</v>
      </c>
      <c r="J966" s="100">
        <f>นครพนม!F70</f>
        <v>859904.56</v>
      </c>
      <c r="K966" s="101">
        <f>นครพนม!AJ70</f>
        <v>957635.27</v>
      </c>
      <c r="L966" s="102">
        <f>นครพนม!AK70</f>
        <v>153092.20000000001</v>
      </c>
      <c r="M966" s="102">
        <f>นครพนม!AL70</f>
        <v>205926.09999999998</v>
      </c>
      <c r="N966" s="98"/>
      <c r="O966" s="98"/>
      <c r="P966" s="98"/>
      <c r="Q966" s="90">
        <f t="shared" ref="Q966:Q1028" si="36">L966-M966</f>
        <v>-52833.899999999965</v>
      </c>
      <c r="R966" s="91">
        <f t="shared" ref="R966:R1027" si="37">L966/H966</f>
        <v>57.017579143389206</v>
      </c>
    </row>
    <row r="967" spans="1:18" x14ac:dyDescent="0.7">
      <c r="A967" s="97">
        <v>9</v>
      </c>
      <c r="B967" s="98" t="s">
        <v>56</v>
      </c>
      <c r="C967" s="98" t="s">
        <v>553</v>
      </c>
      <c r="D967" s="98" t="s">
        <v>134</v>
      </c>
      <c r="E967" s="98" t="s">
        <v>554</v>
      </c>
      <c r="F967" s="98" t="s">
        <v>178</v>
      </c>
      <c r="G967" s="98" t="s">
        <v>1330</v>
      </c>
      <c r="H967" s="99">
        <v>4912</v>
      </c>
      <c r="I967" s="97">
        <v>4</v>
      </c>
      <c r="J967" s="100">
        <f>นครพนม!F71</f>
        <v>935453.61</v>
      </c>
      <c r="K967" s="101">
        <f>นครพนม!AJ71</f>
        <v>922430.89</v>
      </c>
      <c r="L967" s="102">
        <f>นครพนม!AK71</f>
        <v>162131.42000000001</v>
      </c>
      <c r="M967" s="102">
        <f>นครพนม!AL71</f>
        <v>230809.74000000002</v>
      </c>
      <c r="N967" s="98"/>
      <c r="O967" s="98"/>
      <c r="P967" s="98"/>
      <c r="Q967" s="90">
        <f t="shared" si="36"/>
        <v>-68678.320000000007</v>
      </c>
      <c r="R967" s="91">
        <f t="shared" si="37"/>
        <v>33.007210912052123</v>
      </c>
    </row>
    <row r="968" spans="1:18" x14ac:dyDescent="0.7">
      <c r="A968" s="97">
        <v>10</v>
      </c>
      <c r="B968" s="98" t="s">
        <v>56</v>
      </c>
      <c r="C968" s="98" t="s">
        <v>553</v>
      </c>
      <c r="D968" s="98" t="s">
        <v>134</v>
      </c>
      <c r="E968" s="98" t="s">
        <v>554</v>
      </c>
      <c r="F968" s="98" t="s">
        <v>178</v>
      </c>
      <c r="G968" s="98" t="s">
        <v>1331</v>
      </c>
      <c r="H968" s="99">
        <v>4333</v>
      </c>
      <c r="I968" s="97">
        <v>3</v>
      </c>
      <c r="J968" s="100">
        <f>นครพนม!F72</f>
        <v>481249.25</v>
      </c>
      <c r="K968" s="101">
        <f>นครพนม!AJ72</f>
        <v>583420.98</v>
      </c>
      <c r="L968" s="102">
        <f>นครพนม!AK72</f>
        <v>351348.47999999998</v>
      </c>
      <c r="M968" s="102">
        <f>นครพนม!AL72</f>
        <v>262397.77</v>
      </c>
      <c r="N968" s="98"/>
      <c r="O968" s="98"/>
      <c r="P968" s="98"/>
      <c r="Q968" s="90">
        <f t="shared" si="36"/>
        <v>88950.709999999963</v>
      </c>
      <c r="R968" s="91">
        <f t="shared" si="37"/>
        <v>81.086655896607425</v>
      </c>
    </row>
    <row r="969" spans="1:18" x14ac:dyDescent="0.7">
      <c r="A969" s="97">
        <v>11</v>
      </c>
      <c r="B969" s="98" t="s">
        <v>56</v>
      </c>
      <c r="C969" s="98" t="s">
        <v>553</v>
      </c>
      <c r="D969" s="98" t="s">
        <v>134</v>
      </c>
      <c r="E969" s="98" t="s">
        <v>554</v>
      </c>
      <c r="F969" s="98" t="s">
        <v>178</v>
      </c>
      <c r="G969" s="98" t="s">
        <v>1332</v>
      </c>
      <c r="H969" s="99">
        <v>3150</v>
      </c>
      <c r="I969" s="97">
        <v>3</v>
      </c>
      <c r="J969" s="100">
        <f>นครพนม!F73</f>
        <v>916703.3</v>
      </c>
      <c r="K969" s="101">
        <f>นครพนม!AJ73</f>
        <v>981985.53</v>
      </c>
      <c r="L969" s="102">
        <f>นครพนม!AK73</f>
        <v>464818.86</v>
      </c>
      <c r="M969" s="102">
        <f>นครพนม!AL73</f>
        <v>205984.8</v>
      </c>
      <c r="N969" s="98"/>
      <c r="O969" s="98"/>
      <c r="P969" s="98"/>
      <c r="Q969" s="90">
        <f t="shared" si="36"/>
        <v>258834.06</v>
      </c>
      <c r="R969" s="91">
        <f t="shared" si="37"/>
        <v>147.56154285714285</v>
      </c>
    </row>
    <row r="970" spans="1:18" x14ac:dyDescent="0.7">
      <c r="A970" s="97">
        <v>12</v>
      </c>
      <c r="B970" s="98" t="s">
        <v>56</v>
      </c>
      <c r="C970" s="98" t="s">
        <v>553</v>
      </c>
      <c r="D970" s="98" t="s">
        <v>134</v>
      </c>
      <c r="E970" s="98" t="s">
        <v>554</v>
      </c>
      <c r="F970" s="98" t="s">
        <v>178</v>
      </c>
      <c r="G970" s="98" t="s">
        <v>1333</v>
      </c>
      <c r="H970" s="99">
        <v>1574</v>
      </c>
      <c r="I970" s="97">
        <v>2</v>
      </c>
      <c r="J970" s="100">
        <f>นครพนม!F74</f>
        <v>895193.55</v>
      </c>
      <c r="K970" s="101">
        <f>นครพนม!AJ74</f>
        <v>930093.82000000007</v>
      </c>
      <c r="L970" s="102">
        <f>นครพนม!AK74</f>
        <v>233468.1</v>
      </c>
      <c r="M970" s="102">
        <f>นครพนม!AL74</f>
        <v>187386.41999999998</v>
      </c>
      <c r="N970" s="98"/>
      <c r="O970" s="98"/>
      <c r="P970" s="98"/>
      <c r="Q970" s="90">
        <f t="shared" si="36"/>
        <v>46081.680000000022</v>
      </c>
      <c r="R970" s="91">
        <f t="shared" si="37"/>
        <v>148.32789072426939</v>
      </c>
    </row>
    <row r="971" spans="1:18" x14ac:dyDescent="0.7">
      <c r="A971" s="97">
        <v>13</v>
      </c>
      <c r="B971" s="98" t="s">
        <v>56</v>
      </c>
      <c r="C971" s="98" t="s">
        <v>553</v>
      </c>
      <c r="D971" s="98" t="s">
        <v>134</v>
      </c>
      <c r="E971" s="98" t="s">
        <v>554</v>
      </c>
      <c r="F971" s="98" t="s">
        <v>178</v>
      </c>
      <c r="G971" s="98" t="s">
        <v>1334</v>
      </c>
      <c r="H971" s="99">
        <v>4253</v>
      </c>
      <c r="I971" s="97">
        <v>3</v>
      </c>
      <c r="J971" s="100">
        <f>นครพนม!F75</f>
        <v>775890.14</v>
      </c>
      <c r="K971" s="101">
        <f>นครพนม!AJ75</f>
        <v>813209.47</v>
      </c>
      <c r="L971" s="102">
        <f>นครพนม!AK75</f>
        <v>236383.68</v>
      </c>
      <c r="M971" s="102">
        <f>นครพนม!AL75</f>
        <v>206894.56</v>
      </c>
      <c r="N971" s="98"/>
      <c r="O971" s="98"/>
      <c r="P971" s="98"/>
      <c r="Q971" s="90">
        <f t="shared" si="36"/>
        <v>29489.119999999995</v>
      </c>
      <c r="R971" s="91">
        <f t="shared" si="37"/>
        <v>55.580456148600987</v>
      </c>
    </row>
    <row r="972" spans="1:18" x14ac:dyDescent="0.7">
      <c r="A972" s="97">
        <v>14</v>
      </c>
      <c r="B972" s="98" t="s">
        <v>56</v>
      </c>
      <c r="C972" s="98" t="s">
        <v>553</v>
      </c>
      <c r="D972" s="98" t="s">
        <v>134</v>
      </c>
      <c r="E972" s="98" t="s">
        <v>554</v>
      </c>
      <c r="F972" s="98" t="s">
        <v>178</v>
      </c>
      <c r="G972" s="98" t="s">
        <v>1335</v>
      </c>
      <c r="H972" s="99">
        <v>4225</v>
      </c>
      <c r="I972" s="97">
        <v>3</v>
      </c>
      <c r="J972" s="100">
        <f>นครพนม!F76</f>
        <v>852886.03</v>
      </c>
      <c r="K972" s="101">
        <f>นครพนม!AJ76</f>
        <v>928508.09000000008</v>
      </c>
      <c r="L972" s="102">
        <f>นครพนม!AK76</f>
        <v>270019.46999999997</v>
      </c>
      <c r="M972" s="102">
        <f>นครพนม!AL76</f>
        <v>168542.59999999998</v>
      </c>
      <c r="N972" s="98"/>
      <c r="O972" s="98"/>
      <c r="P972" s="98"/>
      <c r="Q972" s="90">
        <f t="shared" si="36"/>
        <v>101476.87</v>
      </c>
      <c r="R972" s="91">
        <f t="shared" si="37"/>
        <v>63.909933727810646</v>
      </c>
    </row>
    <row r="973" spans="1:18" x14ac:dyDescent="0.7">
      <c r="A973" s="97">
        <v>15</v>
      </c>
      <c r="B973" s="98" t="s">
        <v>56</v>
      </c>
      <c r="C973" s="98" t="s">
        <v>553</v>
      </c>
      <c r="D973" s="98" t="s">
        <v>134</v>
      </c>
      <c r="E973" s="98" t="s">
        <v>554</v>
      </c>
      <c r="F973" s="98" t="s">
        <v>178</v>
      </c>
      <c r="G973" s="98" t="s">
        <v>1336</v>
      </c>
      <c r="H973" s="99">
        <v>3156</v>
      </c>
      <c r="I973" s="97">
        <v>3</v>
      </c>
      <c r="J973" s="100">
        <f>นครพนม!F77</f>
        <v>871063.01</v>
      </c>
      <c r="K973" s="101">
        <f>นครพนม!AJ77</f>
        <v>622051.46</v>
      </c>
      <c r="L973" s="102">
        <f>นครพนม!AK77</f>
        <v>155396</v>
      </c>
      <c r="M973" s="102">
        <f>นครพนม!AL77</f>
        <v>189373.66999999998</v>
      </c>
      <c r="N973" s="98"/>
      <c r="O973" s="98"/>
      <c r="P973" s="98"/>
      <c r="Q973" s="90">
        <f t="shared" si="36"/>
        <v>-33977.669999999984</v>
      </c>
      <c r="R973" s="91">
        <f t="shared" si="37"/>
        <v>49.238276299112798</v>
      </c>
    </row>
    <row r="974" spans="1:18" x14ac:dyDescent="0.7">
      <c r="A974" s="97">
        <v>16</v>
      </c>
      <c r="B974" s="98" t="s">
        <v>56</v>
      </c>
      <c r="C974" s="98" t="s">
        <v>553</v>
      </c>
      <c r="D974" s="98" t="s">
        <v>134</v>
      </c>
      <c r="E974" s="98" t="s">
        <v>554</v>
      </c>
      <c r="F974" s="98" t="s">
        <v>178</v>
      </c>
      <c r="G974" s="98" t="s">
        <v>1337</v>
      </c>
      <c r="H974" s="99">
        <v>2114</v>
      </c>
      <c r="I974" s="97">
        <v>2</v>
      </c>
      <c r="J974" s="100">
        <f>นครพนม!F78</f>
        <v>639144.15</v>
      </c>
      <c r="K974" s="101">
        <f>นครพนม!AJ78</f>
        <v>699451.29</v>
      </c>
      <c r="L974" s="102">
        <f>นครพนม!AK78</f>
        <v>268699.08999999997</v>
      </c>
      <c r="M974" s="102">
        <f>นครพนม!AL78</f>
        <v>179074.47</v>
      </c>
      <c r="N974" s="98"/>
      <c r="O974" s="98"/>
      <c r="P974" s="98"/>
      <c r="Q974" s="90">
        <f t="shared" si="36"/>
        <v>89624.619999999966</v>
      </c>
      <c r="R974" s="91">
        <f t="shared" si="37"/>
        <v>127.10458372753074</v>
      </c>
    </row>
    <row r="975" spans="1:18" s="109" customFormat="1" x14ac:dyDescent="0.7">
      <c r="A975" s="103">
        <v>5</v>
      </c>
      <c r="B975" s="104" t="s">
        <v>56</v>
      </c>
      <c r="C975" s="104"/>
      <c r="D975" s="104"/>
      <c r="E975" s="104" t="s">
        <v>75</v>
      </c>
      <c r="F975" s="104"/>
      <c r="G975" s="104" t="s">
        <v>556</v>
      </c>
      <c r="H975" s="110">
        <f>SUM(H959:H973)</f>
        <v>47493</v>
      </c>
      <c r="I975" s="103"/>
      <c r="J975" s="106">
        <f>SUM(J959:J973)</f>
        <v>10870365.84</v>
      </c>
      <c r="K975" s="106">
        <f>SUM(K959:K973)</f>
        <v>11929337.98</v>
      </c>
      <c r="L975" s="106">
        <f>SUM(L959:L973)</f>
        <v>3930170.29</v>
      </c>
      <c r="M975" s="106">
        <f>SUM(M959:M973)</f>
        <v>3015878.0300000003</v>
      </c>
      <c r="N975" s="104">
        <v>15</v>
      </c>
      <c r="O975" s="104">
        <v>15</v>
      </c>
      <c r="P975" s="104">
        <f>N975-O975</f>
        <v>0</v>
      </c>
      <c r="Q975" s="107">
        <f t="shared" si="36"/>
        <v>914292.25999999978</v>
      </c>
      <c r="R975" s="108">
        <f>L975/H975</f>
        <v>82.752622281178276</v>
      </c>
    </row>
    <row r="976" spans="1:18" x14ac:dyDescent="0.7">
      <c r="A976" s="97">
        <v>1</v>
      </c>
      <c r="B976" s="98" t="s">
        <v>56</v>
      </c>
      <c r="C976" s="98" t="s">
        <v>557</v>
      </c>
      <c r="D976" s="98" t="s">
        <v>105</v>
      </c>
      <c r="E976" s="98" t="s">
        <v>558</v>
      </c>
      <c r="F976" s="98" t="s">
        <v>208</v>
      </c>
      <c r="G976" s="98" t="s">
        <v>559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x14ac:dyDescent="0.7">
      <c r="A977" s="97">
        <v>2</v>
      </c>
      <c r="B977" s="98" t="s">
        <v>56</v>
      </c>
      <c r="C977" s="98" t="s">
        <v>557</v>
      </c>
      <c r="D977" s="98" t="s">
        <v>105</v>
      </c>
      <c r="E977" s="98" t="s">
        <v>558</v>
      </c>
      <c r="F977" s="98" t="s">
        <v>178</v>
      </c>
      <c r="G977" s="98" t="s">
        <v>1338</v>
      </c>
      <c r="H977" s="99">
        <v>3378</v>
      </c>
      <c r="I977" s="97">
        <v>3</v>
      </c>
      <c r="J977" s="100">
        <f>นครพนม!F79</f>
        <v>280261.03000000003</v>
      </c>
      <c r="K977" s="101">
        <f>นครพนม!AJ79</f>
        <v>346897.88</v>
      </c>
      <c r="L977" s="102">
        <f>นครพนม!AK79</f>
        <v>163181.06</v>
      </c>
      <c r="M977" s="102">
        <f>นครพนม!AL79</f>
        <v>88461.78</v>
      </c>
      <c r="N977" s="98"/>
      <c r="O977" s="98"/>
      <c r="P977" s="98"/>
      <c r="Q977" s="90">
        <f t="shared" si="36"/>
        <v>74719.28</v>
      </c>
      <c r="R977" s="91">
        <f t="shared" si="37"/>
        <v>48.30700414446418</v>
      </c>
    </row>
    <row r="978" spans="1:18" x14ac:dyDescent="0.7">
      <c r="A978" s="97">
        <v>3</v>
      </c>
      <c r="B978" s="98" t="s">
        <v>56</v>
      </c>
      <c r="C978" s="98" t="s">
        <v>557</v>
      </c>
      <c r="D978" s="98" t="s">
        <v>105</v>
      </c>
      <c r="E978" s="98" t="s">
        <v>558</v>
      </c>
      <c r="F978" s="98" t="s">
        <v>178</v>
      </c>
      <c r="G978" s="98" t="s">
        <v>1339</v>
      </c>
      <c r="H978" s="99">
        <v>2146</v>
      </c>
      <c r="I978" s="97">
        <v>2</v>
      </c>
      <c r="J978" s="100">
        <f>นครพนม!F80</f>
        <v>97236.5</v>
      </c>
      <c r="K978" s="101">
        <f>นครพนม!AJ80</f>
        <v>-30288.440000000002</v>
      </c>
      <c r="L978" s="102">
        <f>นครพนม!AK80</f>
        <v>107140</v>
      </c>
      <c r="M978" s="102">
        <f>นครพนม!AL80</f>
        <v>63801</v>
      </c>
      <c r="N978" s="98"/>
      <c r="O978" s="98"/>
      <c r="P978" s="98"/>
      <c r="Q978" s="90">
        <f t="shared" si="36"/>
        <v>43339</v>
      </c>
      <c r="R978" s="91">
        <f t="shared" si="37"/>
        <v>49.925442684063377</v>
      </c>
    </row>
    <row r="979" spans="1:18" x14ac:dyDescent="0.7">
      <c r="A979" s="97">
        <v>4</v>
      </c>
      <c r="B979" s="98" t="s">
        <v>56</v>
      </c>
      <c r="C979" s="98" t="s">
        <v>557</v>
      </c>
      <c r="D979" s="98" t="s">
        <v>105</v>
      </c>
      <c r="E979" s="98" t="s">
        <v>558</v>
      </c>
      <c r="F979" s="98" t="s">
        <v>178</v>
      </c>
      <c r="G979" s="98" t="s">
        <v>1340</v>
      </c>
      <c r="H979" s="99">
        <v>4006</v>
      </c>
      <c r="I979" s="97">
        <v>3</v>
      </c>
      <c r="J979" s="100">
        <f>นครพนม!F81</f>
        <v>595547.64</v>
      </c>
      <c r="K979" s="101">
        <f>นครพนม!AJ81</f>
        <v>403062.99</v>
      </c>
      <c r="L979" s="102">
        <f>นครพนม!AK81</f>
        <v>229620.21</v>
      </c>
      <c r="M979" s="102">
        <f>นครพนม!AL81</f>
        <v>268921.59999999998</v>
      </c>
      <c r="N979" s="98"/>
      <c r="O979" s="98"/>
      <c r="P979" s="98"/>
      <c r="Q979" s="90">
        <f t="shared" si="36"/>
        <v>-39301.389999999985</v>
      </c>
      <c r="R979" s="91">
        <f t="shared" si="37"/>
        <v>57.319073889166248</v>
      </c>
    </row>
    <row r="980" spans="1:18" x14ac:dyDescent="0.7">
      <c r="A980" s="97">
        <v>5</v>
      </c>
      <c r="B980" s="98" t="s">
        <v>56</v>
      </c>
      <c r="C980" s="98" t="s">
        <v>557</v>
      </c>
      <c r="D980" s="98" t="s">
        <v>105</v>
      </c>
      <c r="E980" s="98" t="s">
        <v>558</v>
      </c>
      <c r="F980" s="98" t="s">
        <v>178</v>
      </c>
      <c r="G980" s="98" t="s">
        <v>1341</v>
      </c>
      <c r="H980" s="99">
        <v>2776</v>
      </c>
      <c r="I980" s="97">
        <v>2</v>
      </c>
      <c r="J980" s="100">
        <f>นครพนม!F82</f>
        <v>302077.87</v>
      </c>
      <c r="K980" s="101">
        <f>นครพนม!AJ82</f>
        <v>345766.64</v>
      </c>
      <c r="L980" s="102">
        <f>นครพนม!AK82</f>
        <v>314029.16000000003</v>
      </c>
      <c r="M980" s="102">
        <f>นครพนม!AL82</f>
        <v>191213.92</v>
      </c>
      <c r="N980" s="98"/>
      <c r="O980" s="98"/>
      <c r="P980" s="98"/>
      <c r="Q980" s="90">
        <f t="shared" si="36"/>
        <v>122815.24000000002</v>
      </c>
      <c r="R980" s="91">
        <f t="shared" si="37"/>
        <v>113.12289625360232</v>
      </c>
    </row>
    <row r="981" spans="1:18" x14ac:dyDescent="0.7">
      <c r="A981" s="97">
        <v>6</v>
      </c>
      <c r="B981" s="98" t="s">
        <v>56</v>
      </c>
      <c r="C981" s="98" t="s">
        <v>557</v>
      </c>
      <c r="D981" s="98" t="s">
        <v>105</v>
      </c>
      <c r="E981" s="98" t="s">
        <v>558</v>
      </c>
      <c r="F981" s="98" t="s">
        <v>178</v>
      </c>
      <c r="G981" s="98" t="s">
        <v>1342</v>
      </c>
      <c r="H981" s="99">
        <v>2929</v>
      </c>
      <c r="I981" s="97">
        <v>2</v>
      </c>
      <c r="J981" s="100">
        <f>นครพนม!F83</f>
        <v>689662.79</v>
      </c>
      <c r="K981" s="101">
        <f>นครพนม!AJ83</f>
        <v>912532.95000000007</v>
      </c>
      <c r="L981" s="102">
        <f>นครพนม!AK83</f>
        <v>298297.25</v>
      </c>
      <c r="M981" s="102">
        <f>นครพนม!AL83</f>
        <v>237194.72</v>
      </c>
      <c r="N981" s="98"/>
      <c r="O981" s="98"/>
      <c r="P981" s="98"/>
      <c r="Q981" s="90">
        <f t="shared" si="36"/>
        <v>61102.53</v>
      </c>
      <c r="R981" s="91">
        <f t="shared" si="37"/>
        <v>101.84269375213384</v>
      </c>
    </row>
    <row r="982" spans="1:18" x14ac:dyDescent="0.7">
      <c r="A982" s="97">
        <v>7</v>
      </c>
      <c r="B982" s="98" t="s">
        <v>56</v>
      </c>
      <c r="C982" s="98" t="s">
        <v>557</v>
      </c>
      <c r="D982" s="98" t="s">
        <v>105</v>
      </c>
      <c r="E982" s="98" t="s">
        <v>558</v>
      </c>
      <c r="F982" s="98" t="s">
        <v>178</v>
      </c>
      <c r="G982" s="98" t="s">
        <v>1343</v>
      </c>
      <c r="H982" s="99">
        <v>1882</v>
      </c>
      <c r="I982" s="97">
        <v>2</v>
      </c>
      <c r="J982" s="100">
        <f>นครพนม!F84</f>
        <v>371932.24</v>
      </c>
      <c r="K982" s="101">
        <f>นครพนม!AJ84</f>
        <v>523458.02999999997</v>
      </c>
      <c r="L982" s="102">
        <f>นครพนม!AK84</f>
        <v>257213.22999999998</v>
      </c>
      <c r="M982" s="102">
        <f>นครพนม!AL84</f>
        <v>188431.95</v>
      </c>
      <c r="N982" s="98"/>
      <c r="O982" s="98"/>
      <c r="P982" s="98"/>
      <c r="Q982" s="90">
        <f t="shared" si="36"/>
        <v>68781.27999999997</v>
      </c>
      <c r="R982" s="91">
        <f t="shared" si="37"/>
        <v>136.67015409139213</v>
      </c>
    </row>
    <row r="983" spans="1:18" x14ac:dyDescent="0.7">
      <c r="A983" s="97">
        <v>8</v>
      </c>
      <c r="B983" s="98" t="s">
        <v>56</v>
      </c>
      <c r="C983" s="98" t="s">
        <v>557</v>
      </c>
      <c r="D983" s="98" t="s">
        <v>105</v>
      </c>
      <c r="E983" s="98" t="s">
        <v>558</v>
      </c>
      <c r="F983" s="98" t="s">
        <v>178</v>
      </c>
      <c r="G983" s="98" t="s">
        <v>1344</v>
      </c>
      <c r="H983" s="99">
        <v>2733</v>
      </c>
      <c r="I983" s="97">
        <v>2</v>
      </c>
      <c r="J983" s="100">
        <f>นครพนม!F85</f>
        <v>622170.55000000005</v>
      </c>
      <c r="K983" s="101">
        <f>นครพนม!AJ85</f>
        <v>600165.62000000011</v>
      </c>
      <c r="L983" s="102">
        <f>นครพนม!AK85</f>
        <v>280632.38</v>
      </c>
      <c r="M983" s="102">
        <f>นครพนม!AL85</f>
        <v>181455.01</v>
      </c>
      <c r="N983" s="98"/>
      <c r="O983" s="98"/>
      <c r="P983" s="98"/>
      <c r="Q983" s="90">
        <f t="shared" si="36"/>
        <v>99177.37</v>
      </c>
      <c r="R983" s="91">
        <f t="shared" si="37"/>
        <v>102.68290523234541</v>
      </c>
    </row>
    <row r="984" spans="1:18" x14ac:dyDescent="0.7">
      <c r="A984" s="97">
        <v>9</v>
      </c>
      <c r="B984" s="98" t="s">
        <v>56</v>
      </c>
      <c r="C984" s="98" t="s">
        <v>557</v>
      </c>
      <c r="D984" s="98" t="s">
        <v>105</v>
      </c>
      <c r="E984" s="98" t="s">
        <v>558</v>
      </c>
      <c r="F984" s="98" t="s">
        <v>178</v>
      </c>
      <c r="G984" s="98" t="s">
        <v>1345</v>
      </c>
      <c r="H984" s="99">
        <v>1930</v>
      </c>
      <c r="I984" s="97">
        <v>2</v>
      </c>
      <c r="J984" s="100">
        <f>นครพนม!F86</f>
        <v>40983.42</v>
      </c>
      <c r="K984" s="101">
        <f>นครพนม!AJ86</f>
        <v>297957.09999999998</v>
      </c>
      <c r="L984" s="102">
        <f>นครพนม!AK86</f>
        <v>1115.2700000000041</v>
      </c>
      <c r="M984" s="102">
        <f>นครพนม!AL86</f>
        <v>134502.35</v>
      </c>
      <c r="N984" s="98"/>
      <c r="O984" s="98"/>
      <c r="P984" s="98"/>
      <c r="Q984" s="90">
        <f t="shared" si="36"/>
        <v>-133387.08000000002</v>
      </c>
      <c r="R984" s="91">
        <f t="shared" si="37"/>
        <v>0.57786010362694507</v>
      </c>
    </row>
    <row r="985" spans="1:18" x14ac:dyDescent="0.7">
      <c r="A985" s="97">
        <v>10</v>
      </c>
      <c r="B985" s="98" t="s">
        <v>56</v>
      </c>
      <c r="C985" s="98" t="s">
        <v>557</v>
      </c>
      <c r="D985" s="98" t="s">
        <v>105</v>
      </c>
      <c r="E985" s="98" t="s">
        <v>558</v>
      </c>
      <c r="F985" s="98" t="s">
        <v>178</v>
      </c>
      <c r="G985" s="98" t="s">
        <v>1346</v>
      </c>
      <c r="H985" s="99">
        <v>2859</v>
      </c>
      <c r="I985" s="97">
        <v>2</v>
      </c>
      <c r="J985" s="100">
        <f>นครพนม!F87</f>
        <v>788276.12</v>
      </c>
      <c r="K985" s="101">
        <f>นครพนม!AJ87</f>
        <v>825683.12</v>
      </c>
      <c r="L985" s="102">
        <f>นครพนม!AK87</f>
        <v>332933.34999999998</v>
      </c>
      <c r="M985" s="102">
        <f>นครพนม!AL87</f>
        <v>264708</v>
      </c>
      <c r="N985" s="98"/>
      <c r="O985" s="98"/>
      <c r="P985" s="98"/>
      <c r="Q985" s="90">
        <f t="shared" si="36"/>
        <v>68225.349999999977</v>
      </c>
      <c r="R985" s="91">
        <f t="shared" si="37"/>
        <v>116.45097936341378</v>
      </c>
    </row>
    <row r="986" spans="1:18" s="193" customFormat="1" x14ac:dyDescent="0.7">
      <c r="A986" s="188">
        <v>11</v>
      </c>
      <c r="B986" s="189" t="s">
        <v>56</v>
      </c>
      <c r="C986" s="189" t="s">
        <v>557</v>
      </c>
      <c r="D986" s="189" t="s">
        <v>105</v>
      </c>
      <c r="E986" s="189" t="s">
        <v>558</v>
      </c>
      <c r="F986" s="189" t="s">
        <v>178</v>
      </c>
      <c r="G986" s="98" t="s">
        <v>1347</v>
      </c>
      <c r="H986" s="190">
        <v>1615</v>
      </c>
      <c r="I986" s="188">
        <v>2</v>
      </c>
      <c r="J986" s="100">
        <f>นครพนม!F88</f>
        <v>315252.46999999997</v>
      </c>
      <c r="K986" s="101">
        <f>นครพนม!AJ88</f>
        <v>254478.63999999996</v>
      </c>
      <c r="L986" s="102">
        <f>นครพนม!AK88</f>
        <v>252289.08000000002</v>
      </c>
      <c r="M986" s="102">
        <f>นครพนม!AL88</f>
        <v>222634.15</v>
      </c>
      <c r="N986" s="189"/>
      <c r="O986" s="189"/>
      <c r="P986" s="189"/>
      <c r="Q986" s="191">
        <f t="shared" si="36"/>
        <v>29654.930000000022</v>
      </c>
      <c r="R986" s="192">
        <f t="shared" si="37"/>
        <v>156.21614860681115</v>
      </c>
    </row>
    <row r="987" spans="1:18" s="109" customFormat="1" x14ac:dyDescent="0.7">
      <c r="A987" s="103">
        <v>6</v>
      </c>
      <c r="B987" s="104" t="s">
        <v>56</v>
      </c>
      <c r="C987" s="104"/>
      <c r="D987" s="104"/>
      <c r="E987" s="104" t="s">
        <v>75</v>
      </c>
      <c r="F987" s="104"/>
      <c r="G987" s="104" t="s">
        <v>560</v>
      </c>
      <c r="H987" s="110">
        <f>SUM(H976:H986)</f>
        <v>26254</v>
      </c>
      <c r="I987" s="103"/>
      <c r="J987" s="106">
        <f>SUM(J976:J986)</f>
        <v>4103400.63</v>
      </c>
      <c r="K987" s="106">
        <f>SUM(K976:K986)</f>
        <v>4479714.5299999993</v>
      </c>
      <c r="L987" s="106">
        <f>SUM(L976:L986)</f>
        <v>2236450.9900000002</v>
      </c>
      <c r="M987" s="106">
        <f>SUM(M976:M986)</f>
        <v>1841324.48</v>
      </c>
      <c r="N987" s="104">
        <v>10</v>
      </c>
      <c r="O987" s="104">
        <v>10</v>
      </c>
      <c r="P987" s="104">
        <f>N987-O987</f>
        <v>0</v>
      </c>
      <c r="Q987" s="107">
        <f t="shared" si="36"/>
        <v>395126.51000000024</v>
      </c>
      <c r="R987" s="108">
        <f>L987/H987</f>
        <v>85.185152357735973</v>
      </c>
    </row>
    <row r="988" spans="1:18" x14ac:dyDescent="0.7">
      <c r="A988" s="97">
        <v>1</v>
      </c>
      <c r="B988" s="98" t="s">
        <v>56</v>
      </c>
      <c r="C988" s="98" t="s">
        <v>561</v>
      </c>
      <c r="D988" s="98" t="s">
        <v>112</v>
      </c>
      <c r="E988" s="98" t="s">
        <v>562</v>
      </c>
      <c r="F988" s="98" t="s">
        <v>208</v>
      </c>
      <c r="G988" s="98" t="s">
        <v>563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x14ac:dyDescent="0.7">
      <c r="A989" s="97">
        <v>2</v>
      </c>
      <c r="B989" s="98" t="s">
        <v>56</v>
      </c>
      <c r="C989" s="98" t="s">
        <v>561</v>
      </c>
      <c r="D989" s="98" t="s">
        <v>112</v>
      </c>
      <c r="E989" s="98" t="s">
        <v>562</v>
      </c>
      <c r="F989" s="98" t="s">
        <v>178</v>
      </c>
      <c r="G989" s="98" t="s">
        <v>1348</v>
      </c>
      <c r="H989" s="99">
        <v>3691</v>
      </c>
      <c r="I989" s="97">
        <v>3</v>
      </c>
      <c r="J989" s="100">
        <f>นครพนม!F89</f>
        <v>301253.40000000002</v>
      </c>
      <c r="K989" s="101">
        <f>นครพนม!AJ89</f>
        <v>307001.82</v>
      </c>
      <c r="L989" s="102">
        <f>นครพนม!AK89</f>
        <v>153610</v>
      </c>
      <c r="M989" s="102">
        <f>นครพนม!AL89</f>
        <v>47918.68</v>
      </c>
      <c r="N989" s="98"/>
      <c r="O989" s="98"/>
      <c r="P989" s="98"/>
      <c r="Q989" s="90">
        <f t="shared" si="36"/>
        <v>105691.32</v>
      </c>
      <c r="R989" s="91">
        <f t="shared" si="37"/>
        <v>41.617447846112164</v>
      </c>
    </row>
    <row r="990" spans="1:18" x14ac:dyDescent="0.7">
      <c r="A990" s="97">
        <v>3</v>
      </c>
      <c r="B990" s="98" t="s">
        <v>56</v>
      </c>
      <c r="C990" s="98" t="s">
        <v>561</v>
      </c>
      <c r="D990" s="98" t="s">
        <v>112</v>
      </c>
      <c r="E990" s="98" t="s">
        <v>562</v>
      </c>
      <c r="F990" s="98" t="s">
        <v>178</v>
      </c>
      <c r="G990" s="98" t="s">
        <v>1349</v>
      </c>
      <c r="H990" s="99">
        <v>1589</v>
      </c>
      <c r="I990" s="97">
        <v>2</v>
      </c>
      <c r="J990" s="100">
        <f>นครพนม!F90</f>
        <v>452537.49</v>
      </c>
      <c r="K990" s="101">
        <f>นครพนม!AJ90</f>
        <v>473778.61</v>
      </c>
      <c r="L990" s="102">
        <f>นครพนม!AK90</f>
        <v>296281</v>
      </c>
      <c r="M990" s="102">
        <f>นครพนม!AL90</f>
        <v>200462.03000000003</v>
      </c>
      <c r="N990" s="98"/>
      <c r="O990" s="98"/>
      <c r="P990" s="98"/>
      <c r="Q990" s="90">
        <f t="shared" si="36"/>
        <v>95818.969999999972</v>
      </c>
      <c r="R990" s="91">
        <f t="shared" si="37"/>
        <v>186.45752045311517</v>
      </c>
    </row>
    <row r="991" spans="1:18" x14ac:dyDescent="0.7">
      <c r="A991" s="97">
        <v>4</v>
      </c>
      <c r="B991" s="98" t="s">
        <v>56</v>
      </c>
      <c r="C991" s="98" t="s">
        <v>561</v>
      </c>
      <c r="D991" s="98" t="s">
        <v>112</v>
      </c>
      <c r="E991" s="98" t="s">
        <v>562</v>
      </c>
      <c r="F991" s="98" t="s">
        <v>178</v>
      </c>
      <c r="G991" s="98" t="s">
        <v>1350</v>
      </c>
      <c r="H991" s="99">
        <v>3400</v>
      </c>
      <c r="I991" s="97">
        <v>3</v>
      </c>
      <c r="J991" s="100">
        <f>นครพนม!F91</f>
        <v>199997.42</v>
      </c>
      <c r="K991" s="101">
        <f>นครพนม!AJ91</f>
        <v>237871.26</v>
      </c>
      <c r="L991" s="102">
        <f>นครพนม!AK91</f>
        <v>165220</v>
      </c>
      <c r="M991" s="102">
        <f>นครพนม!AL91</f>
        <v>245860.64</v>
      </c>
      <c r="N991" s="98"/>
      <c r="O991" s="98"/>
      <c r="P991" s="98"/>
      <c r="Q991" s="90">
        <f t="shared" si="36"/>
        <v>-80640.640000000014</v>
      </c>
      <c r="R991" s="91">
        <f t="shared" si="37"/>
        <v>48.594117647058823</v>
      </c>
    </row>
    <row r="992" spans="1:18" x14ac:dyDescent="0.7">
      <c r="A992" s="97">
        <v>5</v>
      </c>
      <c r="B992" s="98" t="s">
        <v>56</v>
      </c>
      <c r="C992" s="98" t="s">
        <v>561</v>
      </c>
      <c r="D992" s="98" t="s">
        <v>112</v>
      </c>
      <c r="E992" s="98" t="s">
        <v>562</v>
      </c>
      <c r="F992" s="98" t="s">
        <v>178</v>
      </c>
      <c r="G992" s="98" t="s">
        <v>1351</v>
      </c>
      <c r="H992" s="99">
        <v>2389</v>
      </c>
      <c r="I992" s="97">
        <v>2</v>
      </c>
      <c r="J992" s="100">
        <f>นครพนม!F92</f>
        <v>245742.19</v>
      </c>
      <c r="K992" s="101">
        <f>นครพนม!AJ92</f>
        <v>335229.88</v>
      </c>
      <c r="L992" s="102">
        <f>นครพนม!AK92</f>
        <v>116290</v>
      </c>
      <c r="M992" s="102">
        <f>นครพนม!AL92</f>
        <v>158375.31</v>
      </c>
      <c r="N992" s="98"/>
      <c r="O992" s="98"/>
      <c r="P992" s="98"/>
      <c r="Q992" s="90">
        <f t="shared" si="36"/>
        <v>-42085.31</v>
      </c>
      <c r="R992" s="91">
        <f t="shared" si="37"/>
        <v>48.677270824612812</v>
      </c>
    </row>
    <row r="993" spans="1:18" x14ac:dyDescent="0.7">
      <c r="A993" s="97">
        <v>6</v>
      </c>
      <c r="B993" s="98" t="s">
        <v>56</v>
      </c>
      <c r="C993" s="98" t="s">
        <v>561</v>
      </c>
      <c r="D993" s="98" t="s">
        <v>112</v>
      </c>
      <c r="E993" s="98" t="s">
        <v>562</v>
      </c>
      <c r="F993" s="98" t="s">
        <v>178</v>
      </c>
      <c r="G993" s="98" t="s">
        <v>1352</v>
      </c>
      <c r="H993" s="99">
        <v>2341</v>
      </c>
      <c r="I993" s="97">
        <v>2</v>
      </c>
      <c r="J993" s="100">
        <f>นครพนม!F93</f>
        <v>189620.55</v>
      </c>
      <c r="K993" s="101">
        <f>นครพนม!AJ93</f>
        <v>206488.65999999997</v>
      </c>
      <c r="L993" s="102">
        <f>นครพนม!AK93</f>
        <v>139744.97</v>
      </c>
      <c r="M993" s="102">
        <f>นครพนม!AL93</f>
        <v>209207.87000000002</v>
      </c>
      <c r="N993" s="98"/>
      <c r="O993" s="98"/>
      <c r="P993" s="98"/>
      <c r="Q993" s="90">
        <f t="shared" si="36"/>
        <v>-69462.900000000023</v>
      </c>
      <c r="R993" s="91">
        <f t="shared" si="37"/>
        <v>59.694562152926103</v>
      </c>
    </row>
    <row r="994" spans="1:18" x14ac:dyDescent="0.7">
      <c r="A994" s="97">
        <v>7</v>
      </c>
      <c r="B994" s="98" t="s">
        <v>56</v>
      </c>
      <c r="C994" s="98" t="s">
        <v>561</v>
      </c>
      <c r="D994" s="98" t="s">
        <v>112</v>
      </c>
      <c r="E994" s="98" t="s">
        <v>562</v>
      </c>
      <c r="F994" s="98" t="s">
        <v>178</v>
      </c>
      <c r="G994" s="98" t="s">
        <v>1353</v>
      </c>
      <c r="H994" s="99">
        <v>1781</v>
      </c>
      <c r="I994" s="97">
        <v>2</v>
      </c>
      <c r="J994" s="100">
        <f>นครพนม!F94</f>
        <v>281115.37</v>
      </c>
      <c r="K994" s="101">
        <f>นครพนม!AJ94</f>
        <v>318499.58</v>
      </c>
      <c r="L994" s="102">
        <f>นครพนม!AK94</f>
        <v>97197</v>
      </c>
      <c r="M994" s="102">
        <f>นครพนม!AL94</f>
        <v>45508.44</v>
      </c>
      <c r="N994" s="98"/>
      <c r="O994" s="98"/>
      <c r="P994" s="98"/>
      <c r="Q994" s="90">
        <f t="shared" si="36"/>
        <v>51688.56</v>
      </c>
      <c r="R994" s="91">
        <f t="shared" si="37"/>
        <v>54.574396406513195</v>
      </c>
    </row>
    <row r="995" spans="1:18" x14ac:dyDescent="0.7">
      <c r="A995" s="97">
        <v>8</v>
      </c>
      <c r="B995" s="98" t="s">
        <v>56</v>
      </c>
      <c r="C995" s="98" t="s">
        <v>561</v>
      </c>
      <c r="D995" s="98" t="s">
        <v>112</v>
      </c>
      <c r="E995" s="98" t="s">
        <v>562</v>
      </c>
      <c r="F995" s="98" t="s">
        <v>178</v>
      </c>
      <c r="G995" s="98" t="s">
        <v>1354</v>
      </c>
      <c r="H995" s="99">
        <v>2682</v>
      </c>
      <c r="I995" s="97">
        <v>2</v>
      </c>
      <c r="J995" s="100">
        <f>นครพนม!F95</f>
        <v>316466.78999999998</v>
      </c>
      <c r="K995" s="101">
        <f>นครพนม!AJ95</f>
        <v>455730.36</v>
      </c>
      <c r="L995" s="102">
        <f>นครพนม!AK95</f>
        <v>146205</v>
      </c>
      <c r="M995" s="102">
        <f>นครพนม!AL95</f>
        <v>192066.32</v>
      </c>
      <c r="N995" s="98"/>
      <c r="O995" s="98"/>
      <c r="P995" s="98"/>
      <c r="Q995" s="90">
        <f t="shared" si="36"/>
        <v>-45861.320000000007</v>
      </c>
      <c r="R995" s="91">
        <f t="shared" si="37"/>
        <v>54.513422818791945</v>
      </c>
    </row>
    <row r="996" spans="1:18" x14ac:dyDescent="0.7">
      <c r="A996" s="97">
        <v>9</v>
      </c>
      <c r="B996" s="98" t="s">
        <v>56</v>
      </c>
      <c r="C996" s="98" t="s">
        <v>561</v>
      </c>
      <c r="D996" s="98" t="s">
        <v>112</v>
      </c>
      <c r="E996" s="98" t="s">
        <v>562</v>
      </c>
      <c r="F996" s="98" t="s">
        <v>178</v>
      </c>
      <c r="G996" s="98" t="s">
        <v>1355</v>
      </c>
      <c r="H996" s="99">
        <v>1785</v>
      </c>
      <c r="I996" s="97">
        <v>2</v>
      </c>
      <c r="J996" s="100">
        <f>นครพนม!F96</f>
        <v>164296.53</v>
      </c>
      <c r="K996" s="101">
        <f>นครพนม!AJ96</f>
        <v>234124.07</v>
      </c>
      <c r="L996" s="102">
        <f>นครพนม!AK96</f>
        <v>188040</v>
      </c>
      <c r="M996" s="102">
        <f>นครพนม!AL96</f>
        <v>195898.85</v>
      </c>
      <c r="N996" s="98"/>
      <c r="O996" s="98"/>
      <c r="P996" s="98"/>
      <c r="Q996" s="90">
        <f t="shared" si="36"/>
        <v>-7858.8500000000058</v>
      </c>
      <c r="R996" s="91">
        <f t="shared" si="37"/>
        <v>105.34453781512605</v>
      </c>
    </row>
    <row r="997" spans="1:18" x14ac:dyDescent="0.7">
      <c r="A997" s="97">
        <v>10</v>
      </c>
      <c r="B997" s="98" t="s">
        <v>56</v>
      </c>
      <c r="C997" s="98" t="s">
        <v>561</v>
      </c>
      <c r="D997" s="98" t="s">
        <v>112</v>
      </c>
      <c r="E997" s="98" t="s">
        <v>562</v>
      </c>
      <c r="F997" s="98" t="s">
        <v>178</v>
      </c>
      <c r="G997" s="98" t="s">
        <v>1356</v>
      </c>
      <c r="H997" s="99">
        <v>3086</v>
      </c>
      <c r="I997" s="97">
        <v>3</v>
      </c>
      <c r="J997" s="100">
        <f>นครพนม!F97</f>
        <v>654925.4</v>
      </c>
      <c r="K997" s="101">
        <f>นครพนม!AJ97</f>
        <v>777073.52</v>
      </c>
      <c r="L997" s="102">
        <f>นครพนม!AK97</f>
        <v>366000</v>
      </c>
      <c r="M997" s="102">
        <f>นครพนม!AL97</f>
        <v>37168.71</v>
      </c>
      <c r="N997" s="98"/>
      <c r="O997" s="98"/>
      <c r="P997" s="98"/>
      <c r="Q997" s="90">
        <f t="shared" si="36"/>
        <v>328831.28999999998</v>
      </c>
      <c r="R997" s="91">
        <f t="shared" si="37"/>
        <v>118.600129617628</v>
      </c>
    </row>
    <row r="998" spans="1:18" x14ac:dyDescent="0.7">
      <c r="A998" s="97">
        <v>11</v>
      </c>
      <c r="B998" s="98" t="s">
        <v>56</v>
      </c>
      <c r="C998" s="98" t="s">
        <v>561</v>
      </c>
      <c r="D998" s="98" t="s">
        <v>112</v>
      </c>
      <c r="E998" s="98" t="s">
        <v>562</v>
      </c>
      <c r="F998" s="98" t="s">
        <v>178</v>
      </c>
      <c r="G998" s="98" t="s">
        <v>1357</v>
      </c>
      <c r="H998" s="99">
        <v>2935</v>
      </c>
      <c r="I998" s="97">
        <v>2</v>
      </c>
      <c r="J998" s="100">
        <f>นครพนม!F98</f>
        <v>264535.52</v>
      </c>
      <c r="K998" s="101">
        <f>นครพนม!AJ98</f>
        <v>279726.15000000002</v>
      </c>
      <c r="L998" s="102">
        <f>นครพนม!AK98</f>
        <v>101240</v>
      </c>
      <c r="M998" s="102">
        <f>นครพนม!AL98</f>
        <v>172612.95</v>
      </c>
      <c r="N998" s="98"/>
      <c r="O998" s="98"/>
      <c r="P998" s="98"/>
      <c r="Q998" s="90">
        <f t="shared" si="36"/>
        <v>-71372.950000000012</v>
      </c>
      <c r="R998" s="91">
        <f t="shared" si="37"/>
        <v>34.49403747870528</v>
      </c>
    </row>
    <row r="999" spans="1:18" x14ac:dyDescent="0.7">
      <c r="A999" s="97">
        <v>12</v>
      </c>
      <c r="B999" s="98" t="s">
        <v>56</v>
      </c>
      <c r="C999" s="98" t="s">
        <v>561</v>
      </c>
      <c r="D999" s="98" t="s">
        <v>112</v>
      </c>
      <c r="E999" s="98" t="s">
        <v>562</v>
      </c>
      <c r="F999" s="98" t="s">
        <v>178</v>
      </c>
      <c r="G999" s="98" t="s">
        <v>1358</v>
      </c>
      <c r="H999" s="99">
        <v>3083</v>
      </c>
      <c r="I999" s="97">
        <v>3</v>
      </c>
      <c r="J999" s="100">
        <f>นครพนม!F99</f>
        <v>158986.62</v>
      </c>
      <c r="K999" s="101">
        <f>นครพนม!AJ99</f>
        <v>208003.88999999998</v>
      </c>
      <c r="L999" s="102">
        <f>นครพนม!AK99</f>
        <v>151347.20000000001</v>
      </c>
      <c r="M999" s="102">
        <f>นครพนม!AL99</f>
        <v>191652.78</v>
      </c>
      <c r="N999" s="98"/>
      <c r="O999" s="98"/>
      <c r="P999" s="98"/>
      <c r="Q999" s="90">
        <f t="shared" si="36"/>
        <v>-40305.579999999987</v>
      </c>
      <c r="R999" s="91">
        <f t="shared" si="37"/>
        <v>49.090885501135261</v>
      </c>
    </row>
    <row r="1000" spans="1:18" x14ac:dyDescent="0.7">
      <c r="A1000" s="97">
        <v>13</v>
      </c>
      <c r="B1000" s="98" t="s">
        <v>56</v>
      </c>
      <c r="C1000" s="98" t="s">
        <v>561</v>
      </c>
      <c r="D1000" s="98" t="s">
        <v>112</v>
      </c>
      <c r="E1000" s="98" t="s">
        <v>562</v>
      </c>
      <c r="F1000" s="98" t="s">
        <v>178</v>
      </c>
      <c r="G1000" s="98" t="s">
        <v>1359</v>
      </c>
      <c r="H1000" s="99">
        <v>2178</v>
      </c>
      <c r="I1000" s="97">
        <v>2</v>
      </c>
      <c r="J1000" s="100">
        <f>นครพนม!F100</f>
        <v>237569.9</v>
      </c>
      <c r="K1000" s="101">
        <f>นครพนม!AJ100</f>
        <v>413551.69999999995</v>
      </c>
      <c r="L1000" s="102">
        <f>นครพนม!AK100</f>
        <v>41860</v>
      </c>
      <c r="M1000" s="102">
        <f>นครพนม!AL100</f>
        <v>124862.46</v>
      </c>
      <c r="N1000" s="98"/>
      <c r="O1000" s="98"/>
      <c r="P1000" s="98"/>
      <c r="Q1000" s="90">
        <f t="shared" si="36"/>
        <v>-83002.460000000006</v>
      </c>
      <c r="R1000" s="91">
        <f t="shared" si="37"/>
        <v>19.219467401285584</v>
      </c>
    </row>
    <row r="1001" spans="1:18" x14ac:dyDescent="0.7">
      <c r="A1001" s="97">
        <v>14</v>
      </c>
      <c r="B1001" s="98" t="s">
        <v>56</v>
      </c>
      <c r="C1001" s="98" t="s">
        <v>561</v>
      </c>
      <c r="D1001" s="98" t="s">
        <v>112</v>
      </c>
      <c r="E1001" s="98" t="s">
        <v>562</v>
      </c>
      <c r="F1001" s="98" t="s">
        <v>178</v>
      </c>
      <c r="G1001" s="98" t="s">
        <v>1360</v>
      </c>
      <c r="H1001" s="99">
        <v>1955</v>
      </c>
      <c r="I1001" s="97">
        <v>2</v>
      </c>
      <c r="J1001" s="100">
        <f>นครพนม!F101</f>
        <v>347607.23</v>
      </c>
      <c r="K1001" s="101">
        <f>นครพนม!AJ101</f>
        <v>347177.85</v>
      </c>
      <c r="L1001" s="102">
        <f>นครพนม!AK101</f>
        <v>104850</v>
      </c>
      <c r="M1001" s="102">
        <f>นครพนม!AL101</f>
        <v>318756.26</v>
      </c>
      <c r="N1001" s="98"/>
      <c r="O1001" s="98"/>
      <c r="P1001" s="98"/>
      <c r="Q1001" s="90">
        <f t="shared" si="36"/>
        <v>-213906.26</v>
      </c>
      <c r="R1001" s="91">
        <f t="shared" si="37"/>
        <v>53.631713554987215</v>
      </c>
    </row>
    <row r="1002" spans="1:18" x14ac:dyDescent="0.7">
      <c r="A1002" s="97">
        <v>15</v>
      </c>
      <c r="B1002" s="98" t="s">
        <v>56</v>
      </c>
      <c r="C1002" s="98" t="s">
        <v>561</v>
      </c>
      <c r="D1002" s="98" t="s">
        <v>112</v>
      </c>
      <c r="E1002" s="98" t="s">
        <v>562</v>
      </c>
      <c r="F1002" s="98" t="s">
        <v>178</v>
      </c>
      <c r="G1002" s="98" t="s">
        <v>1361</v>
      </c>
      <c r="H1002" s="99">
        <v>2753</v>
      </c>
      <c r="I1002" s="97">
        <v>2</v>
      </c>
      <c r="J1002" s="100">
        <f>นครพนม!F102</f>
        <v>302294.94</v>
      </c>
      <c r="K1002" s="101">
        <f>นครพนม!AJ102</f>
        <v>354169.99</v>
      </c>
      <c r="L1002" s="102">
        <f>นครพนม!AK102</f>
        <v>138900</v>
      </c>
      <c r="M1002" s="102">
        <f>นครพนม!AL102</f>
        <v>153192.35999999999</v>
      </c>
      <c r="N1002" s="98"/>
      <c r="O1002" s="98"/>
      <c r="P1002" s="98"/>
      <c r="Q1002" s="90">
        <f t="shared" si="36"/>
        <v>-14292.359999999986</v>
      </c>
      <c r="R1002" s="91">
        <f t="shared" si="37"/>
        <v>50.454050127134039</v>
      </c>
    </row>
    <row r="1003" spans="1:18" x14ac:dyDescent="0.7">
      <c r="A1003" s="97">
        <v>16</v>
      </c>
      <c r="B1003" s="98" t="s">
        <v>56</v>
      </c>
      <c r="C1003" s="98" t="s">
        <v>561</v>
      </c>
      <c r="D1003" s="98" t="s">
        <v>112</v>
      </c>
      <c r="E1003" s="98" t="s">
        <v>562</v>
      </c>
      <c r="F1003" s="98" t="s">
        <v>178</v>
      </c>
      <c r="G1003" s="98" t="s">
        <v>1362</v>
      </c>
      <c r="H1003" s="99">
        <v>2934</v>
      </c>
      <c r="I1003" s="97">
        <v>2</v>
      </c>
      <c r="J1003" s="100">
        <f>นครพนม!F103</f>
        <v>89368.56</v>
      </c>
      <c r="K1003" s="101">
        <f>นครพนม!AJ103</f>
        <v>215057.73</v>
      </c>
      <c r="L1003" s="102">
        <f>นครพนม!AK103</f>
        <v>139452</v>
      </c>
      <c r="M1003" s="102">
        <f>นครพนม!AL103</f>
        <v>195140.45</v>
      </c>
      <c r="N1003" s="98"/>
      <c r="O1003" s="98"/>
      <c r="P1003" s="98"/>
      <c r="Q1003" s="90">
        <f t="shared" si="36"/>
        <v>-55688.450000000012</v>
      </c>
      <c r="R1003" s="91">
        <f t="shared" si="37"/>
        <v>47.529652351738243</v>
      </c>
    </row>
    <row r="1004" spans="1:18" x14ac:dyDescent="0.7">
      <c r="A1004" s="97">
        <v>17</v>
      </c>
      <c r="B1004" s="98" t="s">
        <v>56</v>
      </c>
      <c r="C1004" s="98" t="s">
        <v>561</v>
      </c>
      <c r="D1004" s="98" t="s">
        <v>112</v>
      </c>
      <c r="E1004" s="98" t="s">
        <v>562</v>
      </c>
      <c r="F1004" s="98" t="s">
        <v>178</v>
      </c>
      <c r="G1004" s="98" t="s">
        <v>1363</v>
      </c>
      <c r="H1004" s="99">
        <v>3440</v>
      </c>
      <c r="I1004" s="97">
        <v>3</v>
      </c>
      <c r="J1004" s="100">
        <f>นครพนม!F104</f>
        <v>380521.95</v>
      </c>
      <c r="K1004" s="101">
        <f>นครพนม!AJ104</f>
        <v>807514.62</v>
      </c>
      <c r="L1004" s="102">
        <f>นครพนม!AK104</f>
        <v>76356.88</v>
      </c>
      <c r="M1004" s="102">
        <f>นครพนม!AL104</f>
        <v>389290.44</v>
      </c>
      <c r="N1004" s="98"/>
      <c r="O1004" s="98"/>
      <c r="P1004" s="98"/>
      <c r="Q1004" s="90">
        <f t="shared" si="36"/>
        <v>-312933.56</v>
      </c>
      <c r="R1004" s="91">
        <f t="shared" si="37"/>
        <v>22.196767441860466</v>
      </c>
    </row>
    <row r="1005" spans="1:18" x14ac:dyDescent="0.7">
      <c r="A1005" s="97">
        <v>18</v>
      </c>
      <c r="B1005" s="98" t="s">
        <v>56</v>
      </c>
      <c r="C1005" s="98" t="s">
        <v>561</v>
      </c>
      <c r="D1005" s="98" t="s">
        <v>112</v>
      </c>
      <c r="E1005" s="98" t="s">
        <v>562</v>
      </c>
      <c r="F1005" s="98" t="s">
        <v>178</v>
      </c>
      <c r="G1005" s="98" t="s">
        <v>1364</v>
      </c>
      <c r="H1005" s="99">
        <v>1937</v>
      </c>
      <c r="I1005" s="97">
        <v>2</v>
      </c>
      <c r="J1005" s="100">
        <f>นครพนม!F105</f>
        <v>287257.81</v>
      </c>
      <c r="K1005" s="101">
        <f>นครพนม!AJ105</f>
        <v>327025.51</v>
      </c>
      <c r="L1005" s="102">
        <f>นครพนม!AK105</f>
        <v>160300</v>
      </c>
      <c r="M1005" s="102">
        <f>นครพนม!AL105</f>
        <v>239070.58</v>
      </c>
      <c r="N1005" s="98"/>
      <c r="O1005" s="98"/>
      <c r="P1005" s="98"/>
      <c r="Q1005" s="90">
        <f t="shared" si="36"/>
        <v>-78770.579999999987</v>
      </c>
      <c r="R1005" s="91">
        <f t="shared" si="37"/>
        <v>82.75684047496128</v>
      </c>
    </row>
    <row r="1006" spans="1:18" x14ac:dyDescent="0.7">
      <c r="A1006" s="97">
        <v>19</v>
      </c>
      <c r="B1006" s="98" t="s">
        <v>56</v>
      </c>
      <c r="C1006" s="98" t="s">
        <v>561</v>
      </c>
      <c r="D1006" s="98" t="s">
        <v>112</v>
      </c>
      <c r="E1006" s="98" t="s">
        <v>562</v>
      </c>
      <c r="F1006" s="98" t="s">
        <v>178</v>
      </c>
      <c r="G1006" s="98" t="s">
        <v>1365</v>
      </c>
      <c r="H1006" s="99">
        <v>2642</v>
      </c>
      <c r="I1006" s="97">
        <v>2</v>
      </c>
      <c r="J1006" s="100">
        <f>นครพนม!F106</f>
        <v>97467.55</v>
      </c>
      <c r="K1006" s="101">
        <f>นครพนม!AJ106</f>
        <v>146906.59</v>
      </c>
      <c r="L1006" s="102">
        <f>นครพนม!AK106</f>
        <v>144390</v>
      </c>
      <c r="M1006" s="102">
        <f>นครพนม!AL106</f>
        <v>195375.1</v>
      </c>
      <c r="N1006" s="98"/>
      <c r="O1006" s="98"/>
      <c r="P1006" s="98"/>
      <c r="Q1006" s="90">
        <f t="shared" si="36"/>
        <v>-50985.100000000006</v>
      </c>
      <c r="R1006" s="91">
        <f t="shared" si="37"/>
        <v>54.651778955336866</v>
      </c>
    </row>
    <row r="1007" spans="1:18" x14ac:dyDescent="0.7">
      <c r="A1007" s="97">
        <v>20</v>
      </c>
      <c r="B1007" s="98" t="s">
        <v>56</v>
      </c>
      <c r="C1007" s="98" t="s">
        <v>561</v>
      </c>
      <c r="D1007" s="98" t="s">
        <v>112</v>
      </c>
      <c r="E1007" s="98" t="s">
        <v>562</v>
      </c>
      <c r="F1007" s="98" t="s">
        <v>178</v>
      </c>
      <c r="G1007" s="98" t="s">
        <v>1366</v>
      </c>
      <c r="H1007" s="99">
        <v>2293</v>
      </c>
      <c r="I1007" s="97">
        <v>2</v>
      </c>
      <c r="J1007" s="100">
        <f>นครพนม!F107</f>
        <v>898456.93</v>
      </c>
      <c r="K1007" s="101">
        <f>นครพนม!AJ107</f>
        <v>942673.05</v>
      </c>
      <c r="L1007" s="102">
        <f>นครพนม!AK107</f>
        <v>144390</v>
      </c>
      <c r="M1007" s="102">
        <f>นครพนม!AL107</f>
        <v>61252.890000000007</v>
      </c>
      <c r="N1007" s="98"/>
      <c r="O1007" s="98"/>
      <c r="P1007" s="98"/>
      <c r="Q1007" s="90">
        <f t="shared" si="36"/>
        <v>83137.109999999986</v>
      </c>
      <c r="R1007" s="91">
        <f t="shared" si="37"/>
        <v>62.969908416921065</v>
      </c>
    </row>
    <row r="1008" spans="1:18" s="109" customFormat="1" x14ac:dyDescent="0.7">
      <c r="A1008" s="103">
        <v>7</v>
      </c>
      <c r="B1008" s="104" t="s">
        <v>56</v>
      </c>
      <c r="C1008" s="104"/>
      <c r="D1008" s="104"/>
      <c r="E1008" s="194" t="s">
        <v>75</v>
      </c>
      <c r="F1008" s="194"/>
      <c r="G1008" s="194" t="s">
        <v>564</v>
      </c>
      <c r="H1008" s="110">
        <f>SUM(H988:H1007)</f>
        <v>48894</v>
      </c>
      <c r="I1008" s="103"/>
      <c r="J1008" s="106">
        <f>SUM(J988:J1007)</f>
        <v>5870022.1499999985</v>
      </c>
      <c r="K1008" s="106">
        <f>SUM(K988:K1007)</f>
        <v>7387604.8399999999</v>
      </c>
      <c r="L1008" s="106">
        <f>SUM(L988:L1007)</f>
        <v>2871674.05</v>
      </c>
      <c r="M1008" s="106">
        <f>SUM(M988:M1007)</f>
        <v>3373673.12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-501999.0700000003</v>
      </c>
      <c r="R1008" s="108">
        <f>L1008/H1008</f>
        <v>58.732647155070147</v>
      </c>
    </row>
    <row r="1009" spans="1:18" x14ac:dyDescent="0.7">
      <c r="A1009" s="97">
        <v>1</v>
      </c>
      <c r="B1009" s="98" t="s">
        <v>56</v>
      </c>
      <c r="C1009" s="98" t="s">
        <v>565</v>
      </c>
      <c r="D1009" s="98" t="s">
        <v>119</v>
      </c>
      <c r="E1009" s="98" t="s">
        <v>566</v>
      </c>
      <c r="F1009" s="98" t="s">
        <v>208</v>
      </c>
      <c r="G1009" s="98" t="s">
        <v>567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x14ac:dyDescent="0.7">
      <c r="A1010" s="97">
        <v>2</v>
      </c>
      <c r="B1010" s="98" t="s">
        <v>56</v>
      </c>
      <c r="C1010" s="98" t="s">
        <v>565</v>
      </c>
      <c r="D1010" s="98" t="s">
        <v>119</v>
      </c>
      <c r="E1010" s="98" t="s">
        <v>566</v>
      </c>
      <c r="F1010" s="98" t="s">
        <v>178</v>
      </c>
      <c r="G1010" s="98" t="s">
        <v>1367</v>
      </c>
      <c r="H1010" s="99">
        <v>2877</v>
      </c>
      <c r="I1010" s="97">
        <v>2</v>
      </c>
      <c r="J1010" s="100">
        <f>นครพนม!F108</f>
        <v>183042.55</v>
      </c>
      <c r="K1010" s="101">
        <f>นครพนม!AJ108</f>
        <v>214159.94</v>
      </c>
      <c r="L1010" s="102">
        <f>นครพนม!AK108</f>
        <v>131866.82</v>
      </c>
      <c r="M1010" s="102">
        <f>นครพนม!AL108</f>
        <v>174107.55</v>
      </c>
      <c r="N1010" s="98"/>
      <c r="O1010" s="98"/>
      <c r="P1010" s="98"/>
      <c r="Q1010" s="90">
        <f t="shared" si="36"/>
        <v>-42240.729999999981</v>
      </c>
      <c r="R1010" s="91">
        <f t="shared" si="37"/>
        <v>45.834834897462635</v>
      </c>
    </row>
    <row r="1011" spans="1:18" x14ac:dyDescent="0.7">
      <c r="A1011" s="97">
        <v>3</v>
      </c>
      <c r="B1011" s="98" t="s">
        <v>56</v>
      </c>
      <c r="C1011" s="98" t="s">
        <v>565</v>
      </c>
      <c r="D1011" s="98" t="s">
        <v>119</v>
      </c>
      <c r="E1011" s="98" t="s">
        <v>566</v>
      </c>
      <c r="F1011" s="98" t="s">
        <v>178</v>
      </c>
      <c r="G1011" s="98" t="s">
        <v>1368</v>
      </c>
      <c r="H1011" s="99">
        <v>2927</v>
      </c>
      <c r="I1011" s="97">
        <v>2</v>
      </c>
      <c r="J1011" s="100">
        <f>นครพนม!F109</f>
        <v>582539.35</v>
      </c>
      <c r="K1011" s="101">
        <f>นครพนม!AJ109</f>
        <v>587535.84</v>
      </c>
      <c r="L1011" s="102">
        <f>นครพนม!AK109</f>
        <v>82820</v>
      </c>
      <c r="M1011" s="102">
        <f>นครพนม!AL109</f>
        <v>124644.85</v>
      </c>
      <c r="N1011" s="98"/>
      <c r="O1011" s="98"/>
      <c r="P1011" s="98"/>
      <c r="Q1011" s="90">
        <f t="shared" si="36"/>
        <v>-41824.850000000006</v>
      </c>
      <c r="R1011" s="91">
        <f t="shared" si="37"/>
        <v>28.295182781004442</v>
      </c>
    </row>
    <row r="1012" spans="1:18" x14ac:dyDescent="0.7">
      <c r="A1012" s="97">
        <v>4</v>
      </c>
      <c r="B1012" s="98" t="s">
        <v>56</v>
      </c>
      <c r="C1012" s="98" t="s">
        <v>565</v>
      </c>
      <c r="D1012" s="98" t="s">
        <v>119</v>
      </c>
      <c r="E1012" s="98" t="s">
        <v>566</v>
      </c>
      <c r="F1012" s="98" t="s">
        <v>178</v>
      </c>
      <c r="G1012" s="98" t="s">
        <v>1369</v>
      </c>
      <c r="H1012" s="99">
        <v>4184</v>
      </c>
      <c r="I1012" s="97">
        <v>3</v>
      </c>
      <c r="J1012" s="100">
        <f>นครพนม!F110</f>
        <v>163808.10999999999</v>
      </c>
      <c r="K1012" s="101">
        <f>นครพนม!AJ110</f>
        <v>184690.44999999998</v>
      </c>
      <c r="L1012" s="102">
        <f>นครพนม!AK110</f>
        <v>116151.12</v>
      </c>
      <c r="M1012" s="102">
        <f>นครพนม!AL110</f>
        <v>170511.44999999998</v>
      </c>
      <c r="N1012" s="98"/>
      <c r="O1012" s="98"/>
      <c r="P1012" s="98"/>
      <c r="Q1012" s="90">
        <f t="shared" si="36"/>
        <v>-54360.329999999987</v>
      </c>
      <c r="R1012" s="91">
        <f t="shared" si="37"/>
        <v>27.76078393881453</v>
      </c>
    </row>
    <row r="1013" spans="1:18" x14ac:dyDescent="0.7">
      <c r="A1013" s="97">
        <v>5</v>
      </c>
      <c r="B1013" s="98" t="s">
        <v>56</v>
      </c>
      <c r="C1013" s="98" t="s">
        <v>565</v>
      </c>
      <c r="D1013" s="98" t="s">
        <v>119</v>
      </c>
      <c r="E1013" s="98" t="s">
        <v>566</v>
      </c>
      <c r="F1013" s="98" t="s">
        <v>178</v>
      </c>
      <c r="G1013" s="98" t="s">
        <v>1370</v>
      </c>
      <c r="H1013" s="99">
        <v>4677</v>
      </c>
      <c r="I1013" s="97">
        <v>4</v>
      </c>
      <c r="J1013" s="100">
        <f>นครพนม!F111</f>
        <v>307306.86</v>
      </c>
      <c r="K1013" s="101">
        <f>นครพนม!AJ111</f>
        <v>466034.1</v>
      </c>
      <c r="L1013" s="102">
        <f>นครพนม!AK111</f>
        <v>175871.06</v>
      </c>
      <c r="M1013" s="102">
        <f>นครพนม!AL111</f>
        <v>236601.99000000002</v>
      </c>
      <c r="N1013" s="98"/>
      <c r="O1013" s="98"/>
      <c r="P1013" s="98"/>
      <c r="Q1013" s="90">
        <f t="shared" si="36"/>
        <v>-60730.930000000022</v>
      </c>
      <c r="R1013" s="91">
        <f t="shared" si="37"/>
        <v>37.603391062646999</v>
      </c>
    </row>
    <row r="1014" spans="1:18" x14ac:dyDescent="0.7">
      <c r="A1014" s="97">
        <v>6</v>
      </c>
      <c r="B1014" s="98" t="s">
        <v>56</v>
      </c>
      <c r="C1014" s="98" t="s">
        <v>565</v>
      </c>
      <c r="D1014" s="98" t="s">
        <v>119</v>
      </c>
      <c r="E1014" s="98" t="s">
        <v>566</v>
      </c>
      <c r="F1014" s="98" t="s">
        <v>178</v>
      </c>
      <c r="G1014" s="98" t="s">
        <v>1371</v>
      </c>
      <c r="H1014" s="99">
        <v>2227</v>
      </c>
      <c r="I1014" s="97">
        <v>2</v>
      </c>
      <c r="J1014" s="100">
        <f>นครพนม!F112</f>
        <v>241071.82</v>
      </c>
      <c r="K1014" s="101">
        <f>นครพนม!AJ112</f>
        <v>276624.43</v>
      </c>
      <c r="L1014" s="102">
        <f>นครพนม!AK112</f>
        <v>90437.35</v>
      </c>
      <c r="M1014" s="102">
        <f>นครพนม!AL112</f>
        <v>134277.84</v>
      </c>
      <c r="N1014" s="98"/>
      <c r="O1014" s="98"/>
      <c r="P1014" s="98"/>
      <c r="Q1014" s="90">
        <f t="shared" si="36"/>
        <v>-43840.489999999991</v>
      </c>
      <c r="R1014" s="91">
        <f t="shared" si="37"/>
        <v>40.609497081275258</v>
      </c>
    </row>
    <row r="1015" spans="1:18" x14ac:dyDescent="0.7">
      <c r="A1015" s="97">
        <v>7</v>
      </c>
      <c r="B1015" s="98" t="s">
        <v>56</v>
      </c>
      <c r="C1015" s="98" t="s">
        <v>565</v>
      </c>
      <c r="D1015" s="98" t="s">
        <v>119</v>
      </c>
      <c r="E1015" s="98" t="s">
        <v>566</v>
      </c>
      <c r="F1015" s="98" t="s">
        <v>178</v>
      </c>
      <c r="G1015" s="98" t="s">
        <v>1372</v>
      </c>
      <c r="H1015" s="99">
        <v>815</v>
      </c>
      <c r="I1015" s="97">
        <v>1</v>
      </c>
      <c r="J1015" s="100">
        <f>นครพนม!F113</f>
        <v>275848.59000000003</v>
      </c>
      <c r="K1015" s="101">
        <f>นครพนม!AJ113</f>
        <v>296813.73000000004</v>
      </c>
      <c r="L1015" s="102">
        <f>นครพนม!AK113</f>
        <v>94270.32</v>
      </c>
      <c r="M1015" s="102">
        <f>นครพนม!AL113</f>
        <v>113299.29999999999</v>
      </c>
      <c r="N1015" s="98"/>
      <c r="O1015" s="98"/>
      <c r="P1015" s="98"/>
      <c r="Q1015" s="90">
        <f t="shared" si="36"/>
        <v>-19028.979999999981</v>
      </c>
      <c r="R1015" s="91">
        <f t="shared" si="37"/>
        <v>115.66910429447853</v>
      </c>
    </row>
    <row r="1016" spans="1:18" x14ac:dyDescent="0.7">
      <c r="A1016" s="97">
        <v>8</v>
      </c>
      <c r="B1016" s="98" t="s">
        <v>56</v>
      </c>
      <c r="C1016" s="98" t="s">
        <v>565</v>
      </c>
      <c r="D1016" s="98" t="s">
        <v>119</v>
      </c>
      <c r="E1016" s="98" t="s">
        <v>566</v>
      </c>
      <c r="F1016" s="98" t="s">
        <v>178</v>
      </c>
      <c r="G1016" s="98" t="s">
        <v>1373</v>
      </c>
      <c r="H1016" s="99">
        <v>3601</v>
      </c>
      <c r="I1016" s="97">
        <v>3</v>
      </c>
      <c r="J1016" s="100">
        <f>นครพนม!F114</f>
        <v>102540.94</v>
      </c>
      <c r="K1016" s="101">
        <f>นครพนม!AJ114</f>
        <v>303203.05</v>
      </c>
      <c r="L1016" s="102">
        <f>นครพนม!AK114</f>
        <v>45257.25</v>
      </c>
      <c r="M1016" s="102">
        <f>นครพนม!AL114</f>
        <v>94893.199999999983</v>
      </c>
      <c r="N1016" s="98"/>
      <c r="O1016" s="98"/>
      <c r="P1016" s="98"/>
      <c r="Q1016" s="90">
        <f t="shared" si="36"/>
        <v>-49635.949999999983</v>
      </c>
      <c r="R1016" s="91">
        <f t="shared" si="37"/>
        <v>12.567967231324632</v>
      </c>
    </row>
    <row r="1017" spans="1:18" x14ac:dyDescent="0.7">
      <c r="A1017" s="97">
        <v>9</v>
      </c>
      <c r="B1017" s="98" t="s">
        <v>56</v>
      </c>
      <c r="C1017" s="98" t="s">
        <v>565</v>
      </c>
      <c r="D1017" s="98" t="s">
        <v>119</v>
      </c>
      <c r="E1017" s="98" t="s">
        <v>566</v>
      </c>
      <c r="F1017" s="98" t="s">
        <v>178</v>
      </c>
      <c r="G1017" s="98" t="s">
        <v>1374</v>
      </c>
      <c r="H1017" s="99">
        <v>2371</v>
      </c>
      <c r="I1017" s="97">
        <v>2</v>
      </c>
      <c r="J1017" s="100">
        <f>นครพนม!F115</f>
        <v>273490.77</v>
      </c>
      <c r="K1017" s="101">
        <f>นครพนม!AJ115</f>
        <v>319136.59000000003</v>
      </c>
      <c r="L1017" s="102">
        <f>นครพนม!AK115</f>
        <v>111937.7</v>
      </c>
      <c r="M1017" s="102">
        <f>นครพนม!AL115</f>
        <v>164140.99000000002</v>
      </c>
      <c r="N1017" s="98"/>
      <c r="O1017" s="98"/>
      <c r="P1017" s="98"/>
      <c r="Q1017" s="90">
        <f t="shared" si="36"/>
        <v>-52203.290000000023</v>
      </c>
      <c r="R1017" s="91">
        <f t="shared" si="37"/>
        <v>47.211176718684101</v>
      </c>
    </row>
    <row r="1018" spans="1:18" x14ac:dyDescent="0.7">
      <c r="A1018" s="97">
        <v>10</v>
      </c>
      <c r="B1018" s="98" t="s">
        <v>56</v>
      </c>
      <c r="C1018" s="98" t="s">
        <v>565</v>
      </c>
      <c r="D1018" s="98" t="s">
        <v>119</v>
      </c>
      <c r="E1018" s="98" t="s">
        <v>566</v>
      </c>
      <c r="F1018" s="98" t="s">
        <v>178</v>
      </c>
      <c r="G1018" s="98" t="s">
        <v>1375</v>
      </c>
      <c r="H1018" s="99">
        <v>1293</v>
      </c>
      <c r="I1018" s="97">
        <v>1</v>
      </c>
      <c r="J1018" s="100">
        <f>นครพนม!F116</f>
        <v>278841.59000000003</v>
      </c>
      <c r="K1018" s="101">
        <f>นครพนม!AJ116</f>
        <v>314782.06</v>
      </c>
      <c r="L1018" s="102">
        <f>นครพนม!AK116</f>
        <v>97178.48</v>
      </c>
      <c r="M1018" s="102">
        <f>นครพนม!AL116</f>
        <v>142244.69999999998</v>
      </c>
      <c r="N1018" s="98"/>
      <c r="O1018" s="98"/>
      <c r="P1018" s="98"/>
      <c r="Q1018" s="90">
        <f t="shared" si="36"/>
        <v>-45066.219999999987</v>
      </c>
      <c r="R1018" s="91">
        <f t="shared" si="37"/>
        <v>75.15737045630317</v>
      </c>
    </row>
    <row r="1019" spans="1:18" x14ac:dyDescent="0.7">
      <c r="A1019" s="97">
        <v>11</v>
      </c>
      <c r="B1019" s="98" t="s">
        <v>56</v>
      </c>
      <c r="C1019" s="98" t="s">
        <v>565</v>
      </c>
      <c r="D1019" s="98" t="s">
        <v>119</v>
      </c>
      <c r="E1019" s="98" t="s">
        <v>566</v>
      </c>
      <c r="F1019" s="98" t="s">
        <v>178</v>
      </c>
      <c r="G1019" s="98" t="s">
        <v>1376</v>
      </c>
      <c r="H1019" s="99">
        <v>3237</v>
      </c>
      <c r="I1019" s="97">
        <v>3</v>
      </c>
      <c r="J1019" s="100">
        <f>นครพนม!F117</f>
        <v>346372.67</v>
      </c>
      <c r="K1019" s="101">
        <f>นครพนม!AJ117</f>
        <v>396315.42</v>
      </c>
      <c r="L1019" s="102">
        <f>นครพนม!AK117</f>
        <v>165659.19999999998</v>
      </c>
      <c r="M1019" s="102">
        <f>นครพนม!AL117</f>
        <v>292448.68</v>
      </c>
      <c r="N1019" s="98"/>
      <c r="O1019" s="98"/>
      <c r="P1019" s="98"/>
      <c r="Q1019" s="90">
        <f t="shared" si="36"/>
        <v>-126789.48000000001</v>
      </c>
      <c r="R1019" s="91">
        <f t="shared" si="37"/>
        <v>51.176768612913186</v>
      </c>
    </row>
    <row r="1020" spans="1:18" x14ac:dyDescent="0.7">
      <c r="A1020" s="97">
        <v>12</v>
      </c>
      <c r="B1020" s="98" t="s">
        <v>56</v>
      </c>
      <c r="C1020" s="98" t="s">
        <v>565</v>
      </c>
      <c r="D1020" s="98" t="s">
        <v>119</v>
      </c>
      <c r="E1020" s="98" t="s">
        <v>566</v>
      </c>
      <c r="F1020" s="98" t="s">
        <v>178</v>
      </c>
      <c r="G1020" s="98" t="s">
        <v>1377</v>
      </c>
      <c r="H1020" s="99">
        <v>1500</v>
      </c>
      <c r="I1020" s="97">
        <v>1</v>
      </c>
      <c r="J1020" s="100">
        <f>นครพนม!F118</f>
        <v>168883.53</v>
      </c>
      <c r="K1020" s="101">
        <f>นครพนม!AJ118</f>
        <v>201879.83000000002</v>
      </c>
      <c r="L1020" s="102">
        <f>นครพนม!AK118</f>
        <v>95150.3</v>
      </c>
      <c r="M1020" s="102">
        <f>นครพนม!AL118</f>
        <v>138804.32</v>
      </c>
      <c r="N1020" s="98"/>
      <c r="O1020" s="98"/>
      <c r="P1020" s="98"/>
      <c r="Q1020" s="90">
        <f t="shared" si="36"/>
        <v>-43654.020000000004</v>
      </c>
      <c r="R1020" s="91">
        <f t="shared" si="37"/>
        <v>63.433533333333337</v>
      </c>
    </row>
    <row r="1021" spans="1:18" x14ac:dyDescent="0.7">
      <c r="A1021" s="97">
        <v>13</v>
      </c>
      <c r="B1021" s="98" t="s">
        <v>56</v>
      </c>
      <c r="C1021" s="98" t="s">
        <v>565</v>
      </c>
      <c r="D1021" s="98" t="s">
        <v>119</v>
      </c>
      <c r="E1021" s="98" t="s">
        <v>566</v>
      </c>
      <c r="F1021" s="98" t="s">
        <v>178</v>
      </c>
      <c r="G1021" s="98" t="s">
        <v>1378</v>
      </c>
      <c r="H1021" s="99">
        <v>2077</v>
      </c>
      <c r="I1021" s="97">
        <v>2</v>
      </c>
      <c r="J1021" s="100">
        <f>นครพนม!F119</f>
        <v>92116.99</v>
      </c>
      <c r="K1021" s="101">
        <f>นครพนม!AJ119</f>
        <v>104112.24</v>
      </c>
      <c r="L1021" s="102">
        <f>นครพนม!AK119</f>
        <v>82205.97</v>
      </c>
      <c r="M1021" s="102">
        <f>นครพนม!AL119</f>
        <v>109843.77</v>
      </c>
      <c r="N1021" s="98"/>
      <c r="O1021" s="98"/>
      <c r="P1021" s="98"/>
      <c r="Q1021" s="90">
        <f t="shared" si="36"/>
        <v>-27637.800000000003</v>
      </c>
      <c r="R1021" s="91">
        <f t="shared" si="37"/>
        <v>39.579186326432357</v>
      </c>
    </row>
    <row r="1022" spans="1:18" x14ac:dyDescent="0.7">
      <c r="A1022" s="97">
        <v>14</v>
      </c>
      <c r="B1022" s="98" t="s">
        <v>56</v>
      </c>
      <c r="C1022" s="98" t="s">
        <v>565</v>
      </c>
      <c r="D1022" s="98" t="s">
        <v>119</v>
      </c>
      <c r="E1022" s="98" t="s">
        <v>566</v>
      </c>
      <c r="F1022" s="98" t="s">
        <v>178</v>
      </c>
      <c r="G1022" s="98" t="s">
        <v>1379</v>
      </c>
      <c r="H1022" s="99">
        <v>2981</v>
      </c>
      <c r="I1022" s="97">
        <v>2</v>
      </c>
      <c r="J1022" s="100">
        <f>นครพนม!F120</f>
        <v>203687.24</v>
      </c>
      <c r="K1022" s="101">
        <f>นครพนม!AJ120</f>
        <v>225516.27</v>
      </c>
      <c r="L1022" s="102">
        <f>นครพนม!AK120</f>
        <v>113520</v>
      </c>
      <c r="M1022" s="102">
        <f>นครพนม!AL120</f>
        <v>171114.09999999998</v>
      </c>
      <c r="N1022" s="98"/>
      <c r="O1022" s="98"/>
      <c r="P1022" s="98"/>
      <c r="Q1022" s="90">
        <f t="shared" si="36"/>
        <v>-57594.099999999977</v>
      </c>
      <c r="R1022" s="91">
        <f t="shared" si="37"/>
        <v>38.081180811808117</v>
      </c>
    </row>
    <row r="1023" spans="1:18" x14ac:dyDescent="0.7">
      <c r="A1023" s="97">
        <v>15</v>
      </c>
      <c r="B1023" s="98" t="s">
        <v>56</v>
      </c>
      <c r="C1023" s="98" t="s">
        <v>565</v>
      </c>
      <c r="D1023" s="98" t="s">
        <v>119</v>
      </c>
      <c r="E1023" s="98" t="s">
        <v>566</v>
      </c>
      <c r="F1023" s="98" t="s">
        <v>178</v>
      </c>
      <c r="G1023" s="98" t="s">
        <v>1380</v>
      </c>
      <c r="H1023" s="99">
        <v>2573</v>
      </c>
      <c r="I1023" s="97">
        <v>2</v>
      </c>
      <c r="J1023" s="100">
        <f>นครพนม!F121</f>
        <v>275007.38</v>
      </c>
      <c r="K1023" s="101">
        <f>นครพนม!AJ121</f>
        <v>75509.410000000033</v>
      </c>
      <c r="L1023" s="102">
        <f>นครพนม!AK121</f>
        <v>127487.42000000001</v>
      </c>
      <c r="M1023" s="102">
        <f>นครพนม!AL121</f>
        <v>168046.40000000002</v>
      </c>
      <c r="N1023" s="98"/>
      <c r="O1023" s="98"/>
      <c r="P1023" s="98"/>
      <c r="Q1023" s="90">
        <f t="shared" si="36"/>
        <v>-40558.98000000001</v>
      </c>
      <c r="R1023" s="91">
        <f t="shared" si="37"/>
        <v>49.548161678973962</v>
      </c>
    </row>
    <row r="1024" spans="1:18" x14ac:dyDescent="0.7">
      <c r="A1024" s="97">
        <v>16</v>
      </c>
      <c r="B1024" s="98" t="s">
        <v>56</v>
      </c>
      <c r="C1024" s="98" t="s">
        <v>565</v>
      </c>
      <c r="D1024" s="98" t="s">
        <v>119</v>
      </c>
      <c r="E1024" s="98" t="s">
        <v>566</v>
      </c>
      <c r="F1024" s="98" t="s">
        <v>178</v>
      </c>
      <c r="G1024" s="98" t="s">
        <v>1381</v>
      </c>
      <c r="H1024" s="99">
        <v>1978</v>
      </c>
      <c r="I1024" s="97">
        <v>2</v>
      </c>
      <c r="J1024" s="100">
        <f>นครพนม!F122</f>
        <v>317657.34999999998</v>
      </c>
      <c r="K1024" s="101">
        <f>นครพนม!AJ122</f>
        <v>525393.96</v>
      </c>
      <c r="L1024" s="102">
        <f>นครพนม!AK122</f>
        <v>331008.98</v>
      </c>
      <c r="M1024" s="102">
        <f>นครพนม!AL122</f>
        <v>114233.56</v>
      </c>
      <c r="N1024" s="98"/>
      <c r="O1024" s="98"/>
      <c r="P1024" s="98"/>
      <c r="Q1024" s="90">
        <f t="shared" si="36"/>
        <v>216775.41999999998</v>
      </c>
      <c r="R1024" s="91">
        <f t="shared" si="37"/>
        <v>167.34528816986855</v>
      </c>
    </row>
    <row r="1025" spans="1:18" x14ac:dyDescent="0.7">
      <c r="A1025" s="97">
        <v>17</v>
      </c>
      <c r="B1025" s="98" t="s">
        <v>56</v>
      </c>
      <c r="C1025" s="98" t="s">
        <v>565</v>
      </c>
      <c r="D1025" s="98" t="s">
        <v>119</v>
      </c>
      <c r="E1025" s="98" t="s">
        <v>566</v>
      </c>
      <c r="F1025" s="98" t="s">
        <v>178</v>
      </c>
      <c r="G1025" s="98" t="s">
        <v>1382</v>
      </c>
      <c r="H1025" s="99">
        <v>2350</v>
      </c>
      <c r="I1025" s="97">
        <v>2</v>
      </c>
      <c r="J1025" s="100">
        <f>นครพนม!F123</f>
        <v>186108.83</v>
      </c>
      <c r="K1025" s="101">
        <f>นครพนม!AJ123</f>
        <v>229715.05</v>
      </c>
      <c r="L1025" s="102">
        <f>นครพนม!AK123</f>
        <v>112343.67</v>
      </c>
      <c r="M1025" s="102">
        <f>นครพนม!AL123</f>
        <v>139181.71</v>
      </c>
      <c r="N1025" s="98"/>
      <c r="O1025" s="98"/>
      <c r="P1025" s="98"/>
      <c r="Q1025" s="90">
        <f t="shared" si="36"/>
        <v>-26838.039999999994</v>
      </c>
      <c r="R1025" s="91">
        <f t="shared" si="37"/>
        <v>47.805817021276596</v>
      </c>
    </row>
    <row r="1026" spans="1:18" x14ac:dyDescent="0.7">
      <c r="A1026" s="97">
        <v>18</v>
      </c>
      <c r="B1026" s="98" t="s">
        <v>56</v>
      </c>
      <c r="C1026" s="98" t="s">
        <v>565</v>
      </c>
      <c r="D1026" s="98" t="s">
        <v>119</v>
      </c>
      <c r="E1026" s="98" t="s">
        <v>566</v>
      </c>
      <c r="F1026" s="98" t="s">
        <v>178</v>
      </c>
      <c r="G1026" s="98" t="s">
        <v>1383</v>
      </c>
      <c r="H1026" s="99">
        <v>1698</v>
      </c>
      <c r="I1026" s="97">
        <v>2</v>
      </c>
      <c r="J1026" s="100">
        <f>นครพนม!F124</f>
        <v>151454.34</v>
      </c>
      <c r="K1026" s="101">
        <f>นครพนม!AJ124</f>
        <v>446708.39</v>
      </c>
      <c r="L1026" s="102">
        <f>นครพนม!AK124</f>
        <v>19636.599999999999</v>
      </c>
      <c r="M1026" s="102">
        <f>นครพนม!AL124</f>
        <v>53201.95</v>
      </c>
      <c r="N1026" s="98"/>
      <c r="O1026" s="98"/>
      <c r="P1026" s="98"/>
      <c r="Q1026" s="90">
        <f t="shared" si="36"/>
        <v>-33565.35</v>
      </c>
      <c r="R1026" s="91">
        <f t="shared" si="37"/>
        <v>11.564546525323909</v>
      </c>
    </row>
    <row r="1027" spans="1:18" x14ac:dyDescent="0.7">
      <c r="A1027" s="97">
        <v>19</v>
      </c>
      <c r="B1027" s="98" t="s">
        <v>56</v>
      </c>
      <c r="C1027" s="98" t="s">
        <v>565</v>
      </c>
      <c r="D1027" s="98" t="s">
        <v>119</v>
      </c>
      <c r="E1027" s="98" t="s">
        <v>566</v>
      </c>
      <c r="F1027" s="98" t="s">
        <v>178</v>
      </c>
      <c r="G1027" s="98" t="s">
        <v>1384</v>
      </c>
      <c r="H1027" s="99">
        <v>2110</v>
      </c>
      <c r="I1027" s="97">
        <v>2</v>
      </c>
      <c r="J1027" s="100">
        <f>นครพนม!F125</f>
        <v>158016.67000000001</v>
      </c>
      <c r="K1027" s="101">
        <f>นครพนม!AJ125</f>
        <v>199751.67</v>
      </c>
      <c r="L1027" s="102">
        <f>นครพนม!AK125</f>
        <v>91022.760000000009</v>
      </c>
      <c r="M1027" s="102">
        <f>นครพนม!AL125</f>
        <v>149589.41999999998</v>
      </c>
      <c r="N1027" s="98"/>
      <c r="O1027" s="98"/>
      <c r="P1027" s="98"/>
      <c r="Q1027" s="90">
        <f t="shared" si="36"/>
        <v>-58566.659999999974</v>
      </c>
      <c r="R1027" s="91">
        <f t="shared" si="37"/>
        <v>43.138748815165883</v>
      </c>
    </row>
    <row r="1028" spans="1:18" s="109" customFormat="1" x14ac:dyDescent="0.7">
      <c r="A1028" s="103">
        <v>8</v>
      </c>
      <c r="B1028" s="104" t="s">
        <v>56</v>
      </c>
      <c r="C1028" s="104"/>
      <c r="D1028" s="104"/>
      <c r="E1028" s="104" t="s">
        <v>75</v>
      </c>
      <c r="F1028" s="104"/>
      <c r="G1028" s="104" t="s">
        <v>568</v>
      </c>
      <c r="H1028" s="110">
        <f>SUM(H1009:H1027)</f>
        <v>45476</v>
      </c>
      <c r="I1028" s="103"/>
      <c r="J1028" s="106">
        <f>SUM(J1009:J1027)</f>
        <v>4307795.58</v>
      </c>
      <c r="K1028" s="141">
        <f>SUM(K1009:K1027)</f>
        <v>5367882.43</v>
      </c>
      <c r="L1028" s="106">
        <f>SUM(L1009:L1027)</f>
        <v>2083824.9999999998</v>
      </c>
      <c r="M1028" s="106">
        <f>SUM(M1009:M1027)</f>
        <v>2691185.78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-607360.78</v>
      </c>
      <c r="R1028" s="108">
        <f>L1028/H1028</f>
        <v>45.822521769724688</v>
      </c>
    </row>
    <row r="1029" spans="1:18" x14ac:dyDescent="0.7">
      <c r="A1029" s="97">
        <v>1</v>
      </c>
      <c r="B1029" s="98" t="s">
        <v>56</v>
      </c>
      <c r="C1029" s="98" t="s">
        <v>569</v>
      </c>
      <c r="D1029" s="98" t="s">
        <v>125</v>
      </c>
      <c r="E1029" s="98" t="s">
        <v>570</v>
      </c>
      <c r="F1029" s="98" t="s">
        <v>208</v>
      </c>
      <c r="G1029" s="98" t="s">
        <v>571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x14ac:dyDescent="0.7">
      <c r="A1030" s="97">
        <v>2</v>
      </c>
      <c r="B1030" s="98" t="s">
        <v>56</v>
      </c>
      <c r="C1030" s="98" t="s">
        <v>569</v>
      </c>
      <c r="D1030" s="98" t="s">
        <v>125</v>
      </c>
      <c r="E1030" s="98" t="s">
        <v>570</v>
      </c>
      <c r="F1030" s="98" t="s">
        <v>178</v>
      </c>
      <c r="G1030" s="98" t="s">
        <v>1385</v>
      </c>
      <c r="H1030" s="99">
        <v>3653</v>
      </c>
      <c r="I1030" s="97">
        <v>3</v>
      </c>
      <c r="J1030" s="100">
        <f>นครพนม!F126</f>
        <v>331368.90000000002</v>
      </c>
      <c r="K1030" s="101">
        <f>นครพนม!AJ126</f>
        <v>554835.85000000009</v>
      </c>
      <c r="L1030" s="102">
        <f>นครพนม!AK126</f>
        <v>184813.63</v>
      </c>
      <c r="M1030" s="102">
        <f>นครพนม!AL126</f>
        <v>227276.41</v>
      </c>
      <c r="N1030" s="98"/>
      <c r="O1030" s="98"/>
      <c r="P1030" s="98"/>
      <c r="Q1030" s="90">
        <f t="shared" ref="Q1030:Q1067" si="38">L1030-M1030</f>
        <v>-42462.78</v>
      </c>
      <c r="R1030" s="91">
        <f t="shared" ref="R1030:R1068" si="39">L1030/H1030</f>
        <v>50.592288529975363</v>
      </c>
    </row>
    <row r="1031" spans="1:18" x14ac:dyDescent="0.7">
      <c r="A1031" s="97">
        <v>3</v>
      </c>
      <c r="B1031" s="98" t="s">
        <v>56</v>
      </c>
      <c r="C1031" s="98" t="s">
        <v>569</v>
      </c>
      <c r="D1031" s="98" t="s">
        <v>125</v>
      </c>
      <c r="E1031" s="98" t="s">
        <v>570</v>
      </c>
      <c r="F1031" s="98" t="s">
        <v>178</v>
      </c>
      <c r="G1031" s="98" t="s">
        <v>1386</v>
      </c>
      <c r="H1031" s="99">
        <v>1433</v>
      </c>
      <c r="I1031" s="97">
        <v>1</v>
      </c>
      <c r="J1031" s="100">
        <f>นครพนม!F127</f>
        <v>200200.33</v>
      </c>
      <c r="K1031" s="101">
        <f>นครพนม!AJ127</f>
        <v>324481.76</v>
      </c>
      <c r="L1031" s="102">
        <f>นครพนม!AK127</f>
        <v>92094.2</v>
      </c>
      <c r="M1031" s="102">
        <f>นครพนม!AL127</f>
        <v>136692.79</v>
      </c>
      <c r="N1031" s="98"/>
      <c r="O1031" s="98"/>
      <c r="P1031" s="98"/>
      <c r="Q1031" s="90">
        <f t="shared" si="38"/>
        <v>-44598.590000000011</v>
      </c>
      <c r="R1031" s="91">
        <f t="shared" si="39"/>
        <v>64.266713189113744</v>
      </c>
    </row>
    <row r="1032" spans="1:18" x14ac:dyDescent="0.7">
      <c r="A1032" s="97">
        <v>4</v>
      </c>
      <c r="B1032" s="98" t="s">
        <v>56</v>
      </c>
      <c r="C1032" s="98" t="s">
        <v>569</v>
      </c>
      <c r="D1032" s="98" t="s">
        <v>125</v>
      </c>
      <c r="E1032" s="98" t="s">
        <v>570</v>
      </c>
      <c r="F1032" s="98" t="s">
        <v>178</v>
      </c>
      <c r="G1032" s="98" t="s">
        <v>1387</v>
      </c>
      <c r="H1032" s="99">
        <v>2145</v>
      </c>
      <c r="I1032" s="97">
        <v>2</v>
      </c>
      <c r="J1032" s="100">
        <f>นครพนม!F128</f>
        <v>401799.34</v>
      </c>
      <c r="K1032" s="101">
        <f>นครพนม!AJ128</f>
        <v>702338.87000000011</v>
      </c>
      <c r="L1032" s="102">
        <f>นครพนม!AK128</f>
        <v>181168.53</v>
      </c>
      <c r="M1032" s="102">
        <f>นครพนม!AL128</f>
        <v>254356.33</v>
      </c>
      <c r="N1032" s="98"/>
      <c r="O1032" s="98"/>
      <c r="P1032" s="98"/>
      <c r="Q1032" s="90">
        <f t="shared" si="38"/>
        <v>-73187.799999999988</v>
      </c>
      <c r="R1032" s="91">
        <f t="shared" si="39"/>
        <v>84.46085314685314</v>
      </c>
    </row>
    <row r="1033" spans="1:18" x14ac:dyDescent="0.7">
      <c r="A1033" s="97">
        <v>5</v>
      </c>
      <c r="B1033" s="98" t="s">
        <v>56</v>
      </c>
      <c r="C1033" s="98" t="s">
        <v>569</v>
      </c>
      <c r="D1033" s="98" t="s">
        <v>125</v>
      </c>
      <c r="E1033" s="98" t="s">
        <v>570</v>
      </c>
      <c r="F1033" s="98" t="s">
        <v>178</v>
      </c>
      <c r="G1033" s="98" t="s">
        <v>1388</v>
      </c>
      <c r="H1033" s="99">
        <v>2238</v>
      </c>
      <c r="I1033" s="97">
        <v>2</v>
      </c>
      <c r="J1033" s="100">
        <f>นครพนม!F129</f>
        <v>210466.46</v>
      </c>
      <c r="K1033" s="101">
        <f>นครพนม!AJ129</f>
        <v>250337.02</v>
      </c>
      <c r="L1033" s="102">
        <f>นครพนม!AK129</f>
        <v>168914.01</v>
      </c>
      <c r="M1033" s="102">
        <f>นครพนม!AL129</f>
        <v>153833.82999999999</v>
      </c>
      <c r="N1033" s="98"/>
      <c r="O1033" s="98"/>
      <c r="P1033" s="98"/>
      <c r="Q1033" s="90">
        <f t="shared" si="38"/>
        <v>15080.180000000022</v>
      </c>
      <c r="R1033" s="91">
        <f t="shared" si="39"/>
        <v>75.475428954423592</v>
      </c>
    </row>
    <row r="1034" spans="1:18" x14ac:dyDescent="0.7">
      <c r="A1034" s="97">
        <v>6</v>
      </c>
      <c r="B1034" s="98" t="s">
        <v>56</v>
      </c>
      <c r="C1034" s="98" t="s">
        <v>569</v>
      </c>
      <c r="D1034" s="98" t="s">
        <v>125</v>
      </c>
      <c r="E1034" s="98" t="s">
        <v>570</v>
      </c>
      <c r="F1034" s="98" t="s">
        <v>178</v>
      </c>
      <c r="G1034" s="98" t="s">
        <v>1389</v>
      </c>
      <c r="H1034" s="99">
        <v>2480</v>
      </c>
      <c r="I1034" s="97">
        <v>2</v>
      </c>
      <c r="J1034" s="100">
        <f>นครพนม!F130</f>
        <v>331461.3</v>
      </c>
      <c r="K1034" s="101">
        <f>นครพนม!AJ130</f>
        <v>424293.54</v>
      </c>
      <c r="L1034" s="102">
        <f>นครพนม!AK130</f>
        <v>15993.470000000001</v>
      </c>
      <c r="M1034" s="102">
        <f>นครพนม!AL130</f>
        <v>43417.58</v>
      </c>
      <c r="N1034" s="98"/>
      <c r="O1034" s="98"/>
      <c r="P1034" s="98"/>
      <c r="Q1034" s="90">
        <f t="shared" si="38"/>
        <v>-27424.11</v>
      </c>
      <c r="R1034" s="91">
        <f t="shared" si="39"/>
        <v>6.4489798387096782</v>
      </c>
    </row>
    <row r="1035" spans="1:18" x14ac:dyDescent="0.7">
      <c r="A1035" s="97">
        <v>7</v>
      </c>
      <c r="B1035" s="98" t="s">
        <v>56</v>
      </c>
      <c r="C1035" s="98" t="s">
        <v>569</v>
      </c>
      <c r="D1035" s="98" t="s">
        <v>125</v>
      </c>
      <c r="E1035" s="98" t="s">
        <v>570</v>
      </c>
      <c r="F1035" s="98" t="s">
        <v>178</v>
      </c>
      <c r="G1035" s="98" t="s">
        <v>1390</v>
      </c>
      <c r="H1035" s="99">
        <v>3442</v>
      </c>
      <c r="I1035" s="97">
        <v>3</v>
      </c>
      <c r="J1035" s="100">
        <f>นครพนม!F131</f>
        <v>555601.75</v>
      </c>
      <c r="K1035" s="101">
        <f>นครพนม!AJ131</f>
        <v>647667.27</v>
      </c>
      <c r="L1035" s="102">
        <f>นครพนม!AK131</f>
        <v>278591.06</v>
      </c>
      <c r="M1035" s="102">
        <f>นครพนม!AL131</f>
        <v>196803.32</v>
      </c>
      <c r="N1035" s="98"/>
      <c r="O1035" s="98"/>
      <c r="P1035" s="98"/>
      <c r="Q1035" s="90">
        <f t="shared" si="38"/>
        <v>81787.739999999991</v>
      </c>
      <c r="R1035" s="91">
        <f t="shared" si="39"/>
        <v>80.938715862870424</v>
      </c>
    </row>
    <row r="1036" spans="1:18" x14ac:dyDescent="0.7">
      <c r="A1036" s="97">
        <v>8</v>
      </c>
      <c r="B1036" s="98" t="s">
        <v>56</v>
      </c>
      <c r="C1036" s="98" t="s">
        <v>569</v>
      </c>
      <c r="D1036" s="98" t="s">
        <v>125</v>
      </c>
      <c r="E1036" s="98" t="s">
        <v>570</v>
      </c>
      <c r="F1036" s="98" t="s">
        <v>178</v>
      </c>
      <c r="G1036" s="98" t="s">
        <v>1391</v>
      </c>
      <c r="H1036" s="99">
        <v>3463</v>
      </c>
      <c r="I1036" s="97">
        <v>3</v>
      </c>
      <c r="J1036" s="100">
        <f>นครพนม!F132</f>
        <v>457807.71</v>
      </c>
      <c r="K1036" s="101">
        <f>นครพนม!AJ132</f>
        <v>462059.68</v>
      </c>
      <c r="L1036" s="102">
        <f>นครพนม!AK132</f>
        <v>165115.57</v>
      </c>
      <c r="M1036" s="102">
        <f>นครพนม!AL132</f>
        <v>237884.86000000002</v>
      </c>
      <c r="N1036" s="98"/>
      <c r="O1036" s="98"/>
      <c r="P1036" s="98"/>
      <c r="Q1036" s="90">
        <f t="shared" si="38"/>
        <v>-72769.290000000008</v>
      </c>
      <c r="R1036" s="91">
        <f t="shared" si="39"/>
        <v>47.679922032919436</v>
      </c>
    </row>
    <row r="1037" spans="1:18" x14ac:dyDescent="0.7">
      <c r="A1037" s="97">
        <v>9</v>
      </c>
      <c r="B1037" s="98" t="s">
        <v>56</v>
      </c>
      <c r="C1037" s="98" t="s">
        <v>569</v>
      </c>
      <c r="D1037" s="98" t="s">
        <v>125</v>
      </c>
      <c r="E1037" s="98" t="s">
        <v>570</v>
      </c>
      <c r="F1037" s="98" t="s">
        <v>178</v>
      </c>
      <c r="G1037" s="98" t="s">
        <v>1392</v>
      </c>
      <c r="H1037" s="99">
        <v>3634</v>
      </c>
      <c r="I1037" s="97">
        <v>3</v>
      </c>
      <c r="J1037" s="100">
        <f>นครพนม!F133</f>
        <v>536403.81000000006</v>
      </c>
      <c r="K1037" s="101">
        <f>นครพนม!AJ133</f>
        <v>751241</v>
      </c>
      <c r="L1037" s="102">
        <f>นครพนม!AK133</f>
        <v>247262.95</v>
      </c>
      <c r="M1037" s="102">
        <f>นครพนม!AL133</f>
        <v>192161.83000000002</v>
      </c>
      <c r="N1037" s="98"/>
      <c r="O1037" s="98"/>
      <c r="P1037" s="98"/>
      <c r="Q1037" s="90">
        <f t="shared" si="38"/>
        <v>55101.119999999995</v>
      </c>
      <c r="R1037" s="91">
        <f t="shared" si="39"/>
        <v>68.041538249862413</v>
      </c>
    </row>
    <row r="1038" spans="1:18" x14ac:dyDescent="0.7">
      <c r="A1038" s="97">
        <v>10</v>
      </c>
      <c r="B1038" s="98" t="s">
        <v>56</v>
      </c>
      <c r="C1038" s="98" t="s">
        <v>569</v>
      </c>
      <c r="D1038" s="98" t="s">
        <v>125</v>
      </c>
      <c r="E1038" s="98" t="s">
        <v>570</v>
      </c>
      <c r="F1038" s="98" t="s">
        <v>178</v>
      </c>
      <c r="G1038" s="98" t="s">
        <v>1393</v>
      </c>
      <c r="H1038" s="99">
        <v>4283</v>
      </c>
      <c r="I1038" s="97">
        <v>3</v>
      </c>
      <c r="J1038" s="100">
        <f>นครพนม!F134</f>
        <v>373743.41</v>
      </c>
      <c r="K1038" s="101">
        <f>นครพนม!AJ134</f>
        <v>551456.98</v>
      </c>
      <c r="L1038" s="102">
        <f>นครพนม!AK134</f>
        <v>148312.63</v>
      </c>
      <c r="M1038" s="102">
        <f>นครพนม!AL134</f>
        <v>226475.71999999997</v>
      </c>
      <c r="N1038" s="98"/>
      <c r="O1038" s="98"/>
      <c r="P1038" s="98"/>
      <c r="Q1038" s="90">
        <f t="shared" si="38"/>
        <v>-78163.089999999967</v>
      </c>
      <c r="R1038" s="91">
        <f t="shared" si="39"/>
        <v>34.628211533971516</v>
      </c>
    </row>
    <row r="1039" spans="1:18" s="109" customFormat="1" x14ac:dyDescent="0.7">
      <c r="A1039" s="103">
        <v>9</v>
      </c>
      <c r="B1039" s="104" t="s">
        <v>56</v>
      </c>
      <c r="C1039" s="104"/>
      <c r="D1039" s="104"/>
      <c r="E1039" s="104" t="s">
        <v>75</v>
      </c>
      <c r="F1039" s="104"/>
      <c r="G1039" s="104" t="s">
        <v>572</v>
      </c>
      <c r="H1039" s="110">
        <f>SUM(H1029:H1038)</f>
        <v>26771</v>
      </c>
      <c r="I1039" s="103"/>
      <c r="J1039" s="106">
        <f>SUM(J1029:J1038)</f>
        <v>3398853.0100000002</v>
      </c>
      <c r="K1039" s="106">
        <f>SUM(K1029:K1038)</f>
        <v>4668711.9700000007</v>
      </c>
      <c r="L1039" s="106">
        <f>SUM(L1029:L1038)</f>
        <v>1482266.0499999998</v>
      </c>
      <c r="M1039" s="106">
        <f>SUM(M1029:M1038)</f>
        <v>1668902.6700000002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-186636.62000000034</v>
      </c>
      <c r="R1039" s="108">
        <f>L1039/H1039</f>
        <v>55.368348212618123</v>
      </c>
    </row>
    <row r="1040" spans="1:18" x14ac:dyDescent="0.7">
      <c r="A1040" s="97">
        <v>1</v>
      </c>
      <c r="B1040" s="98" t="s">
        <v>56</v>
      </c>
      <c r="C1040" s="98" t="s">
        <v>573</v>
      </c>
      <c r="D1040" s="98" t="s">
        <v>130</v>
      </c>
      <c r="E1040" s="98" t="s">
        <v>574</v>
      </c>
      <c r="F1040" s="98" t="s">
        <v>208</v>
      </c>
      <c r="G1040" s="98" t="s">
        <v>575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x14ac:dyDescent="0.7">
      <c r="A1041" s="97">
        <v>2</v>
      </c>
      <c r="B1041" s="98" t="s">
        <v>56</v>
      </c>
      <c r="C1041" s="98" t="s">
        <v>573</v>
      </c>
      <c r="D1041" s="98" t="s">
        <v>130</v>
      </c>
      <c r="E1041" s="98" t="s">
        <v>574</v>
      </c>
      <c r="F1041" s="98" t="s">
        <v>178</v>
      </c>
      <c r="G1041" s="98" t="s">
        <v>1394</v>
      </c>
      <c r="H1041" s="99">
        <v>2029</v>
      </c>
      <c r="I1041" s="97">
        <v>2</v>
      </c>
      <c r="J1041" s="100">
        <f>นครพนม!F135</f>
        <v>212412.46</v>
      </c>
      <c r="K1041" s="101">
        <f>นครพนม!AJ135</f>
        <v>340201.1</v>
      </c>
      <c r="L1041" s="102">
        <f>นครพนม!AK135</f>
        <v>130710.43</v>
      </c>
      <c r="M1041" s="102">
        <f>นครพนม!AL135</f>
        <v>158431.20000000001</v>
      </c>
      <c r="N1041" s="98"/>
      <c r="O1041" s="98"/>
      <c r="P1041" s="98"/>
      <c r="R1041" s="91">
        <f t="shared" si="39"/>
        <v>64.421108920650568</v>
      </c>
    </row>
    <row r="1042" spans="1:18" x14ac:dyDescent="0.7">
      <c r="A1042" s="97">
        <v>3</v>
      </c>
      <c r="B1042" s="98" t="s">
        <v>56</v>
      </c>
      <c r="C1042" s="98" t="s">
        <v>573</v>
      </c>
      <c r="D1042" s="98" t="s">
        <v>130</v>
      </c>
      <c r="E1042" s="98" t="s">
        <v>574</v>
      </c>
      <c r="F1042" s="98" t="s">
        <v>178</v>
      </c>
      <c r="G1042" s="98" t="s">
        <v>1395</v>
      </c>
      <c r="H1042" s="99">
        <v>3205</v>
      </c>
      <c r="I1042" s="97">
        <v>3</v>
      </c>
      <c r="J1042" s="100">
        <f>นครพนม!F136</f>
        <v>150494.15</v>
      </c>
      <c r="K1042" s="101">
        <f>นครพนม!AJ136</f>
        <v>883017.44000000006</v>
      </c>
      <c r="L1042" s="102">
        <f>นครพนม!AK136</f>
        <v>99942</v>
      </c>
      <c r="M1042" s="102">
        <f>นครพนม!AL136</f>
        <v>145686.62</v>
      </c>
      <c r="N1042" s="98"/>
      <c r="O1042" s="98"/>
      <c r="P1042" s="98"/>
      <c r="Q1042" s="90">
        <f t="shared" si="38"/>
        <v>-45744.619999999995</v>
      </c>
      <c r="R1042" s="91">
        <f t="shared" si="39"/>
        <v>31.183151326053043</v>
      </c>
    </row>
    <row r="1043" spans="1:18" x14ac:dyDescent="0.7">
      <c r="A1043" s="97">
        <v>4</v>
      </c>
      <c r="B1043" s="98" t="s">
        <v>56</v>
      </c>
      <c r="C1043" s="98" t="s">
        <v>573</v>
      </c>
      <c r="D1043" s="98" t="s">
        <v>130</v>
      </c>
      <c r="E1043" s="98" t="s">
        <v>574</v>
      </c>
      <c r="F1043" s="98" t="s">
        <v>178</v>
      </c>
      <c r="G1043" s="98" t="s">
        <v>1396</v>
      </c>
      <c r="H1043" s="99">
        <v>1268</v>
      </c>
      <c r="I1043" s="97">
        <v>1</v>
      </c>
      <c r="J1043" s="100">
        <f>นครพนม!F137</f>
        <v>340789.79</v>
      </c>
      <c r="K1043" s="101">
        <f>นครพนม!AJ137</f>
        <v>550324.18999999994</v>
      </c>
      <c r="L1043" s="102">
        <f>นครพนม!AK137</f>
        <v>1891.05</v>
      </c>
      <c r="M1043" s="102">
        <f>นครพนม!AL137</f>
        <v>35005.410000000003</v>
      </c>
      <c r="N1043" s="98"/>
      <c r="O1043" s="98"/>
      <c r="P1043" s="98"/>
      <c r="Q1043" s="90">
        <f t="shared" si="38"/>
        <v>-33114.36</v>
      </c>
      <c r="R1043" s="91">
        <f t="shared" si="39"/>
        <v>1.4913643533123029</v>
      </c>
    </row>
    <row r="1044" spans="1:18" x14ac:dyDescent="0.7">
      <c r="A1044" s="97">
        <v>5</v>
      </c>
      <c r="B1044" s="98" t="s">
        <v>56</v>
      </c>
      <c r="C1044" s="98" t="s">
        <v>573</v>
      </c>
      <c r="D1044" s="98" t="s">
        <v>130</v>
      </c>
      <c r="E1044" s="98" t="s">
        <v>574</v>
      </c>
      <c r="F1044" s="98" t="s">
        <v>178</v>
      </c>
      <c r="G1044" s="98" t="s">
        <v>1397</v>
      </c>
      <c r="H1044" s="99">
        <v>2239</v>
      </c>
      <c r="I1044" s="97">
        <v>2</v>
      </c>
      <c r="J1044" s="100">
        <f>นครพนม!F138</f>
        <v>160453.21</v>
      </c>
      <c r="K1044" s="101">
        <f>นครพนม!AJ138</f>
        <v>690640.40999999992</v>
      </c>
      <c r="L1044" s="102">
        <f>นครพนม!AK138</f>
        <v>1280</v>
      </c>
      <c r="M1044" s="102">
        <f>นครพนม!AL138</f>
        <v>11700.01</v>
      </c>
      <c r="N1044" s="98"/>
      <c r="O1044" s="98"/>
      <c r="P1044" s="98"/>
      <c r="Q1044" s="90">
        <f t="shared" si="38"/>
        <v>-10420.01</v>
      </c>
      <c r="R1044" s="91">
        <f t="shared" si="39"/>
        <v>0.57168378740509151</v>
      </c>
    </row>
    <row r="1045" spans="1:18" x14ac:dyDescent="0.7">
      <c r="A1045" s="97">
        <v>6</v>
      </c>
      <c r="B1045" s="98" t="s">
        <v>56</v>
      </c>
      <c r="C1045" s="98" t="s">
        <v>573</v>
      </c>
      <c r="D1045" s="98" t="s">
        <v>130</v>
      </c>
      <c r="E1045" s="98" t="s">
        <v>574</v>
      </c>
      <c r="F1045" s="98" t="s">
        <v>178</v>
      </c>
      <c r="G1045" s="98" t="s">
        <v>1398</v>
      </c>
      <c r="H1045" s="99">
        <v>4836</v>
      </c>
      <c r="I1045" s="97">
        <v>4</v>
      </c>
      <c r="J1045" s="100">
        <f>นครพนม!F139</f>
        <v>546131.49</v>
      </c>
      <c r="K1045" s="101">
        <f>นครพนม!AJ139</f>
        <v>907144.93</v>
      </c>
      <c r="L1045" s="102">
        <f>นครพนม!AK139</f>
        <v>20894.079999999998</v>
      </c>
      <c r="M1045" s="102">
        <f>นครพนม!AL139</f>
        <v>37831.089999999997</v>
      </c>
      <c r="N1045" s="98"/>
      <c r="O1045" s="98"/>
      <c r="P1045" s="98"/>
      <c r="Q1045" s="90">
        <f t="shared" si="38"/>
        <v>-16937.009999999998</v>
      </c>
      <c r="R1045" s="91">
        <f t="shared" si="39"/>
        <v>4.3205293631100075</v>
      </c>
    </row>
    <row r="1046" spans="1:18" x14ac:dyDescent="0.7">
      <c r="A1046" s="97">
        <v>7</v>
      </c>
      <c r="B1046" s="98" t="s">
        <v>56</v>
      </c>
      <c r="C1046" s="98" t="s">
        <v>573</v>
      </c>
      <c r="D1046" s="98" t="s">
        <v>130</v>
      </c>
      <c r="E1046" s="98" t="s">
        <v>574</v>
      </c>
      <c r="F1046" s="98" t="s">
        <v>178</v>
      </c>
      <c r="G1046" s="98" t="s">
        <v>1399</v>
      </c>
      <c r="H1046" s="99">
        <v>4185</v>
      </c>
      <c r="I1046" s="97">
        <v>3</v>
      </c>
      <c r="J1046" s="100">
        <f>นครพนม!F140</f>
        <v>231175.9</v>
      </c>
      <c r="K1046" s="101">
        <f>นครพนม!AJ140</f>
        <v>745984.94</v>
      </c>
      <c r="L1046" s="102">
        <f>นครพนม!AK140</f>
        <v>27973.66</v>
      </c>
      <c r="M1046" s="102">
        <f>นครพนม!AL140</f>
        <v>265.44</v>
      </c>
      <c r="N1046" s="98"/>
      <c r="O1046" s="98"/>
      <c r="P1046" s="98"/>
      <c r="Q1046" s="90">
        <f t="shared" si="38"/>
        <v>27708.22</v>
      </c>
      <c r="R1046" s="91">
        <f t="shared" si="39"/>
        <v>6.6842676224611708</v>
      </c>
    </row>
    <row r="1047" spans="1:18" x14ac:dyDescent="0.7">
      <c r="A1047" s="97">
        <v>8</v>
      </c>
      <c r="B1047" s="98" t="s">
        <v>56</v>
      </c>
      <c r="C1047" s="98" t="s">
        <v>573</v>
      </c>
      <c r="D1047" s="98" t="s">
        <v>130</v>
      </c>
      <c r="E1047" s="98" t="s">
        <v>574</v>
      </c>
      <c r="F1047" s="98" t="s">
        <v>178</v>
      </c>
      <c r="G1047" s="98" t="s">
        <v>1400</v>
      </c>
      <c r="H1047" s="99">
        <v>4152</v>
      </c>
      <c r="I1047" s="97">
        <v>3</v>
      </c>
      <c r="J1047" s="100">
        <f>นครพนม!F141</f>
        <v>438132.02</v>
      </c>
      <c r="K1047" s="101">
        <f>นครพนม!AJ141</f>
        <v>1217604.31</v>
      </c>
      <c r="L1047" s="102">
        <f>นครพนม!AK141</f>
        <v>97679.14</v>
      </c>
      <c r="M1047" s="102">
        <f>นครพนม!AL141</f>
        <v>119828.31</v>
      </c>
      <c r="N1047" s="98"/>
      <c r="O1047" s="98"/>
      <c r="P1047" s="98"/>
      <c r="Q1047" s="90">
        <f t="shared" si="38"/>
        <v>-22149.17</v>
      </c>
      <c r="R1047" s="91">
        <f t="shared" si="39"/>
        <v>23.52580443159923</v>
      </c>
    </row>
    <row r="1048" spans="1:18" x14ac:dyDescent="0.7">
      <c r="A1048" s="97">
        <v>9</v>
      </c>
      <c r="B1048" s="98" t="s">
        <v>56</v>
      </c>
      <c r="C1048" s="98" t="s">
        <v>573</v>
      </c>
      <c r="D1048" s="98" t="s">
        <v>130</v>
      </c>
      <c r="E1048" s="98" t="s">
        <v>574</v>
      </c>
      <c r="F1048" s="98" t="s">
        <v>178</v>
      </c>
      <c r="G1048" s="98" t="s">
        <v>1401</v>
      </c>
      <c r="H1048" s="99">
        <v>2523</v>
      </c>
      <c r="I1048" s="97">
        <v>2</v>
      </c>
      <c r="J1048" s="100">
        <f>นครพนม!F142</f>
        <v>218006.07</v>
      </c>
      <c r="K1048" s="100">
        <f>นครพนม!AJ142</f>
        <v>319273.31</v>
      </c>
      <c r="L1048" s="102">
        <f>นครพนม!AK142</f>
        <v>172506</v>
      </c>
      <c r="M1048" s="102">
        <f>นครพนม!AL142</f>
        <v>227025.12</v>
      </c>
      <c r="N1048" s="98"/>
      <c r="O1048" s="98"/>
      <c r="P1048" s="98"/>
      <c r="Q1048" s="90">
        <f t="shared" si="38"/>
        <v>-54519.119999999995</v>
      </c>
      <c r="R1048" s="91">
        <f t="shared" si="39"/>
        <v>68.37336504161712</v>
      </c>
    </row>
    <row r="1049" spans="1:18" x14ac:dyDescent="0.7">
      <c r="A1049" s="97">
        <v>10</v>
      </c>
      <c r="B1049" s="98" t="s">
        <v>56</v>
      </c>
      <c r="C1049" s="98" t="s">
        <v>573</v>
      </c>
      <c r="D1049" s="98" t="s">
        <v>130</v>
      </c>
      <c r="E1049" s="98" t="s">
        <v>574</v>
      </c>
      <c r="F1049" s="98" t="s">
        <v>178</v>
      </c>
      <c r="G1049" s="98" t="s">
        <v>1402</v>
      </c>
      <c r="H1049" s="99">
        <v>3309</v>
      </c>
      <c r="I1049" s="97">
        <v>3</v>
      </c>
      <c r="J1049" s="100">
        <f>นครพนม!F143</f>
        <v>331697.51</v>
      </c>
      <c r="K1049" s="100">
        <f>นครพนม!AJ143</f>
        <v>338660.27</v>
      </c>
      <c r="L1049" s="102">
        <f>นครพนม!AK143</f>
        <v>132790.15</v>
      </c>
      <c r="M1049" s="102">
        <f>นครพนม!AL143</f>
        <v>254185.88</v>
      </c>
      <c r="N1049" s="98"/>
      <c r="O1049" s="98"/>
      <c r="P1049" s="98"/>
      <c r="Q1049" s="90">
        <f t="shared" si="38"/>
        <v>-121395.73000000001</v>
      </c>
      <c r="R1049" s="91">
        <f t="shared" si="39"/>
        <v>40.129993955877907</v>
      </c>
    </row>
    <row r="1050" spans="1:18" x14ac:dyDescent="0.7">
      <c r="A1050" s="97">
        <v>11</v>
      </c>
      <c r="B1050" s="98" t="s">
        <v>56</v>
      </c>
      <c r="C1050" s="98" t="s">
        <v>573</v>
      </c>
      <c r="D1050" s="98" t="s">
        <v>130</v>
      </c>
      <c r="E1050" s="98" t="s">
        <v>574</v>
      </c>
      <c r="F1050" s="98" t="s">
        <v>178</v>
      </c>
      <c r="G1050" s="98" t="s">
        <v>1403</v>
      </c>
      <c r="H1050" s="99">
        <v>3484</v>
      </c>
      <c r="I1050" s="97">
        <v>3</v>
      </c>
      <c r="J1050" s="100">
        <f>นครพนม!F144</f>
        <v>306817.86</v>
      </c>
      <c r="K1050" s="101">
        <f>นครพนม!AJ144</f>
        <v>455373.36</v>
      </c>
      <c r="L1050" s="102">
        <f>นครพนม!AK144</f>
        <v>53872.44</v>
      </c>
      <c r="M1050" s="102">
        <f>นครพนม!AL144</f>
        <v>63105.16</v>
      </c>
      <c r="N1050" s="98"/>
      <c r="O1050" s="98"/>
      <c r="P1050" s="98"/>
      <c r="Q1050" s="90">
        <f t="shared" si="38"/>
        <v>-9232.7200000000012</v>
      </c>
      <c r="R1050" s="91">
        <f t="shared" si="39"/>
        <v>15.462812858783009</v>
      </c>
    </row>
    <row r="1051" spans="1:18" x14ac:dyDescent="0.7">
      <c r="A1051" s="97">
        <v>12</v>
      </c>
      <c r="B1051" s="98" t="s">
        <v>56</v>
      </c>
      <c r="C1051" s="98" t="s">
        <v>573</v>
      </c>
      <c r="D1051" s="98" t="s">
        <v>130</v>
      </c>
      <c r="E1051" s="98" t="s">
        <v>574</v>
      </c>
      <c r="F1051" s="98" t="s">
        <v>178</v>
      </c>
      <c r="G1051" s="98" t="s">
        <v>1404</v>
      </c>
      <c r="H1051" s="99">
        <v>3542</v>
      </c>
      <c r="I1051" s="97">
        <v>3</v>
      </c>
      <c r="J1051" s="100">
        <f>นครพนม!F145</f>
        <v>744150.45</v>
      </c>
      <c r="K1051" s="101">
        <f>นครพนม!AJ145</f>
        <v>803208.87</v>
      </c>
      <c r="L1051" s="102">
        <f>นครพนม!AK145</f>
        <v>40696.57</v>
      </c>
      <c r="M1051" s="102">
        <f>นครพนม!AL145</f>
        <v>29251.02</v>
      </c>
      <c r="N1051" s="98"/>
      <c r="O1051" s="98"/>
      <c r="P1051" s="98"/>
      <c r="Q1051" s="90">
        <f t="shared" si="38"/>
        <v>11445.55</v>
      </c>
      <c r="R1051" s="91">
        <f t="shared" si="39"/>
        <v>11.489714850367024</v>
      </c>
    </row>
    <row r="1052" spans="1:18" s="109" customFormat="1" x14ac:dyDescent="0.7">
      <c r="A1052" s="103">
        <v>10</v>
      </c>
      <c r="B1052" s="104" t="s">
        <v>56</v>
      </c>
      <c r="C1052" s="104"/>
      <c r="D1052" s="104"/>
      <c r="E1052" s="104" t="s">
        <v>75</v>
      </c>
      <c r="F1052" s="104"/>
      <c r="G1052" s="104" t="s">
        <v>576</v>
      </c>
      <c r="H1052" s="110">
        <f>SUM(H1040:H1051)</f>
        <v>34772</v>
      </c>
      <c r="I1052" s="103"/>
      <c r="J1052" s="106">
        <f>SUM(J1040:J1051)</f>
        <v>3680260.9099999992</v>
      </c>
      <c r="K1052" s="141">
        <f>SUM(K1040:K1051)</f>
        <v>7251433.1300000008</v>
      </c>
      <c r="L1052" s="106">
        <f>SUM(L1040:L1051)</f>
        <v>780235.5199999999</v>
      </c>
      <c r="M1052" s="106">
        <f>SUM(M1040:M1051)</f>
        <v>1082315.26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-302079.74000000011</v>
      </c>
      <c r="R1052" s="108">
        <f>L1052/H1052</f>
        <v>22.438614977568154</v>
      </c>
    </row>
    <row r="1053" spans="1:18" x14ac:dyDescent="0.7">
      <c r="A1053" s="97">
        <v>1</v>
      </c>
      <c r="B1053" s="98" t="s">
        <v>56</v>
      </c>
      <c r="C1053" s="98" t="s">
        <v>577</v>
      </c>
      <c r="D1053" s="98" t="s">
        <v>98</v>
      </c>
      <c r="E1053" s="98" t="s">
        <v>578</v>
      </c>
      <c r="F1053" s="98" t="s">
        <v>208</v>
      </c>
      <c r="G1053" s="98" t="s">
        <v>579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x14ac:dyDescent="0.7">
      <c r="A1054" s="97">
        <v>2</v>
      </c>
      <c r="B1054" s="98" t="s">
        <v>56</v>
      </c>
      <c r="C1054" s="98" t="s">
        <v>577</v>
      </c>
      <c r="D1054" s="98" t="s">
        <v>98</v>
      </c>
      <c r="E1054" s="98" t="s">
        <v>578</v>
      </c>
      <c r="F1054" s="98" t="s">
        <v>178</v>
      </c>
      <c r="G1054" s="98" t="s">
        <v>1405</v>
      </c>
      <c r="H1054" s="99">
        <v>2245</v>
      </c>
      <c r="I1054" s="97">
        <v>2</v>
      </c>
      <c r="J1054" s="100">
        <f>นครพนม!F146</f>
        <v>224727.44</v>
      </c>
      <c r="K1054" s="101">
        <f>นครพนม!AJ146</f>
        <v>623862.86</v>
      </c>
      <c r="L1054" s="102">
        <f>นครพนม!AK146</f>
        <v>120025.87</v>
      </c>
      <c r="M1054" s="102">
        <f>นครพนม!AL146</f>
        <v>131842.9</v>
      </c>
      <c r="N1054" s="98"/>
      <c r="O1054" s="98"/>
      <c r="P1054" s="98"/>
      <c r="Q1054" s="90">
        <f t="shared" si="38"/>
        <v>-11817.029999999999</v>
      </c>
      <c r="R1054" s="91">
        <f t="shared" si="39"/>
        <v>53.46363919821826</v>
      </c>
    </row>
    <row r="1055" spans="1:18" x14ac:dyDescent="0.7">
      <c r="A1055" s="97">
        <v>3</v>
      </c>
      <c r="B1055" s="98" t="s">
        <v>56</v>
      </c>
      <c r="C1055" s="98" t="s">
        <v>577</v>
      </c>
      <c r="D1055" s="98" t="s">
        <v>98</v>
      </c>
      <c r="E1055" s="98" t="s">
        <v>578</v>
      </c>
      <c r="F1055" s="98" t="s">
        <v>178</v>
      </c>
      <c r="G1055" s="98" t="s">
        <v>1406</v>
      </c>
      <c r="H1055" s="99">
        <v>3530</v>
      </c>
      <c r="I1055" s="97">
        <v>3</v>
      </c>
      <c r="J1055" s="100">
        <f>นครพนม!F147</f>
        <v>58682.81</v>
      </c>
      <c r="K1055" s="101">
        <f>นครพนม!AJ147</f>
        <v>224942.61000000002</v>
      </c>
      <c r="L1055" s="102">
        <f>นครพนม!AK147</f>
        <v>167076.52000000002</v>
      </c>
      <c r="M1055" s="102">
        <f>นครพนม!AL147</f>
        <v>199786.86000000002</v>
      </c>
      <c r="N1055" s="98"/>
      <c r="O1055" s="98"/>
      <c r="P1055" s="98"/>
      <c r="Q1055" s="90">
        <f t="shared" si="38"/>
        <v>-32710.339999999997</v>
      </c>
      <c r="R1055" s="91">
        <f t="shared" si="39"/>
        <v>47.330458923512751</v>
      </c>
    </row>
    <row r="1056" spans="1:18" x14ac:dyDescent="0.7">
      <c r="A1056" s="97">
        <v>4</v>
      </c>
      <c r="B1056" s="98" t="s">
        <v>56</v>
      </c>
      <c r="C1056" s="98" t="s">
        <v>577</v>
      </c>
      <c r="D1056" s="98" t="s">
        <v>98</v>
      </c>
      <c r="E1056" s="98" t="s">
        <v>578</v>
      </c>
      <c r="F1056" s="98" t="s">
        <v>178</v>
      </c>
      <c r="G1056" s="98" t="s">
        <v>1407</v>
      </c>
      <c r="H1056" s="99">
        <v>4925</v>
      </c>
      <c r="I1056" s="97">
        <v>4</v>
      </c>
      <c r="J1056" s="100">
        <f>นครพนม!F148</f>
        <v>249425.89</v>
      </c>
      <c r="K1056" s="101">
        <f>นครพนม!AJ148</f>
        <v>264291.22000000003</v>
      </c>
      <c r="L1056" s="102">
        <f>นครพนม!AK148</f>
        <v>149989.29999999999</v>
      </c>
      <c r="M1056" s="102">
        <f>นครพนม!AL148</f>
        <v>235543.34</v>
      </c>
      <c r="N1056" s="98"/>
      <c r="O1056" s="98"/>
      <c r="P1056" s="98"/>
      <c r="Q1056" s="90">
        <f t="shared" si="38"/>
        <v>-85554.040000000008</v>
      </c>
      <c r="R1056" s="91">
        <f t="shared" si="39"/>
        <v>30.454680203045683</v>
      </c>
    </row>
    <row r="1057" spans="1:18" x14ac:dyDescent="0.7">
      <c r="A1057" s="97">
        <v>5</v>
      </c>
      <c r="B1057" s="98" t="s">
        <v>56</v>
      </c>
      <c r="C1057" s="98" t="s">
        <v>580</v>
      </c>
      <c r="D1057" s="98" t="s">
        <v>98</v>
      </c>
      <c r="E1057" s="98" t="s">
        <v>578</v>
      </c>
      <c r="F1057" s="98" t="s">
        <v>178</v>
      </c>
      <c r="G1057" s="98" t="s">
        <v>1408</v>
      </c>
      <c r="H1057" s="99">
        <v>2110</v>
      </c>
      <c r="I1057" s="97">
        <v>2</v>
      </c>
      <c r="J1057" s="100">
        <f>นครพนม!F149</f>
        <v>255517.55</v>
      </c>
      <c r="K1057" s="101">
        <f>นครพนม!AJ149</f>
        <v>254571.78999999998</v>
      </c>
      <c r="L1057" s="102">
        <f>นครพนม!AK149</f>
        <v>137224.70000000001</v>
      </c>
      <c r="M1057" s="102">
        <f>นครพนม!AL149</f>
        <v>197293.14</v>
      </c>
      <c r="N1057" s="98"/>
      <c r="O1057" s="98"/>
      <c r="P1057" s="98"/>
      <c r="Q1057" s="90">
        <f t="shared" si="38"/>
        <v>-60068.44</v>
      </c>
      <c r="R1057" s="91">
        <f t="shared" si="39"/>
        <v>65.035402843601901</v>
      </c>
    </row>
    <row r="1058" spans="1:18" x14ac:dyDescent="0.7">
      <c r="A1058" s="97">
        <v>6</v>
      </c>
      <c r="B1058" s="98" t="s">
        <v>56</v>
      </c>
      <c r="C1058" s="98" t="s">
        <v>581</v>
      </c>
      <c r="D1058" s="98" t="s">
        <v>98</v>
      </c>
      <c r="E1058" s="98" t="s">
        <v>578</v>
      </c>
      <c r="F1058" s="98" t="s">
        <v>178</v>
      </c>
      <c r="G1058" s="98" t="s">
        <v>1409</v>
      </c>
      <c r="H1058" s="99">
        <v>2011</v>
      </c>
      <c r="I1058" s="97">
        <v>2</v>
      </c>
      <c r="J1058" s="100">
        <f>นครพนม!F150</f>
        <v>118441</v>
      </c>
      <c r="K1058" s="101">
        <f>นครพนม!AJ150</f>
        <v>194433.78999999998</v>
      </c>
      <c r="L1058" s="102">
        <f>นครพนม!AK150</f>
        <v>65182.55</v>
      </c>
      <c r="M1058" s="102">
        <f>นครพนม!AL150</f>
        <v>192662.21</v>
      </c>
      <c r="N1058" s="98"/>
      <c r="O1058" s="98"/>
      <c r="P1058" s="98"/>
      <c r="Q1058" s="90">
        <f>L1058-M1058</f>
        <v>-127479.65999999999</v>
      </c>
      <c r="R1058" s="91">
        <f>L1058/H1058</f>
        <v>32.413003480855295</v>
      </c>
    </row>
    <row r="1059" spans="1:18" s="109" customFormat="1" x14ac:dyDescent="0.7">
      <c r="A1059" s="103">
        <v>11</v>
      </c>
      <c r="B1059" s="104" t="s">
        <v>56</v>
      </c>
      <c r="C1059" s="104"/>
      <c r="D1059" s="104"/>
      <c r="E1059" s="104" t="s">
        <v>75</v>
      </c>
      <c r="F1059" s="104"/>
      <c r="G1059" s="104" t="s">
        <v>582</v>
      </c>
      <c r="H1059" s="110">
        <f>SUM(H1054:H1058)</f>
        <v>14821</v>
      </c>
      <c r="I1059" s="103"/>
      <c r="J1059" s="106">
        <f>SUM(J1053:J1058)</f>
        <v>906794.69</v>
      </c>
      <c r="K1059" s="141">
        <f>SUM(K1053:K1058)</f>
        <v>1562102.27</v>
      </c>
      <c r="L1059" s="106">
        <f>SUM(L1054:L1058)</f>
        <v>639498.94000000006</v>
      </c>
      <c r="M1059" s="106">
        <f>SUM(M1054:M1058)</f>
        <v>957128.45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-317629.50999999989</v>
      </c>
      <c r="R1059" s="108">
        <f>L1059/H1059</f>
        <v>43.148164091491807</v>
      </c>
    </row>
    <row r="1060" spans="1:18" x14ac:dyDescent="0.7">
      <c r="A1060" s="97">
        <v>1</v>
      </c>
      <c r="B1060" s="98" t="s">
        <v>56</v>
      </c>
      <c r="C1060" s="98" t="s">
        <v>561</v>
      </c>
      <c r="D1060" s="98" t="s">
        <v>112</v>
      </c>
      <c r="E1060" s="98" t="s">
        <v>583</v>
      </c>
      <c r="F1060" s="98" t="s">
        <v>208</v>
      </c>
      <c r="G1060" s="98" t="s">
        <v>584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x14ac:dyDescent="0.7">
      <c r="A1061" s="97">
        <v>2</v>
      </c>
      <c r="B1061" s="98" t="s">
        <v>56</v>
      </c>
      <c r="C1061" s="98" t="s">
        <v>561</v>
      </c>
      <c r="D1061" s="98" t="s">
        <v>112</v>
      </c>
      <c r="E1061" s="98" t="s">
        <v>583</v>
      </c>
      <c r="F1061" s="98" t="s">
        <v>178</v>
      </c>
      <c r="G1061" s="98" t="s">
        <v>1410</v>
      </c>
      <c r="H1061" s="99">
        <v>2552</v>
      </c>
      <c r="I1061" s="97">
        <v>2</v>
      </c>
      <c r="J1061" s="100">
        <f>นครพนม!F151</f>
        <v>160830.62</v>
      </c>
      <c r="K1061" s="101">
        <f>นครพนม!AJ151</f>
        <v>149472.70000000001</v>
      </c>
      <c r="L1061" s="102">
        <f>นครพนม!AK151</f>
        <v>116420</v>
      </c>
      <c r="M1061" s="102">
        <f>นครพนม!AL151</f>
        <v>159628.52000000002</v>
      </c>
      <c r="N1061" s="98"/>
      <c r="O1061" s="98"/>
      <c r="P1061" s="98"/>
      <c r="Q1061" s="90">
        <f t="shared" si="38"/>
        <v>-43208.520000000019</v>
      </c>
      <c r="R1061" s="91">
        <f t="shared" si="39"/>
        <v>45.619122257053291</v>
      </c>
    </row>
    <row r="1062" spans="1:18" x14ac:dyDescent="0.7">
      <c r="A1062" s="97">
        <v>3</v>
      </c>
      <c r="B1062" s="98" t="s">
        <v>56</v>
      </c>
      <c r="C1062" s="98" t="s">
        <v>561</v>
      </c>
      <c r="D1062" s="98" t="s">
        <v>112</v>
      </c>
      <c r="E1062" s="98" t="s">
        <v>583</v>
      </c>
      <c r="F1062" s="98" t="s">
        <v>178</v>
      </c>
      <c r="G1062" s="98" t="s">
        <v>1411</v>
      </c>
      <c r="H1062" s="99">
        <v>996</v>
      </c>
      <c r="I1062" s="97">
        <v>1</v>
      </c>
      <c r="J1062" s="100">
        <f>นครพนม!F152</f>
        <v>266807.07</v>
      </c>
      <c r="K1062" s="101">
        <f>นครพนม!AJ152</f>
        <v>472900.65</v>
      </c>
      <c r="L1062" s="102">
        <f>นครพนม!AK152</f>
        <v>101090</v>
      </c>
      <c r="M1062" s="102">
        <f>นครพนม!AL152</f>
        <v>117576.09</v>
      </c>
      <c r="N1062" s="98"/>
      <c r="O1062" s="98"/>
      <c r="P1062" s="98"/>
      <c r="Q1062" s="90">
        <f t="shared" si="38"/>
        <v>-16486.089999999997</v>
      </c>
      <c r="R1062" s="91">
        <f t="shared" si="39"/>
        <v>101.49598393574297</v>
      </c>
    </row>
    <row r="1063" spans="1:18" x14ac:dyDescent="0.7">
      <c r="A1063" s="97">
        <v>4</v>
      </c>
      <c r="B1063" s="98" t="s">
        <v>56</v>
      </c>
      <c r="C1063" s="98" t="s">
        <v>561</v>
      </c>
      <c r="D1063" s="98" t="s">
        <v>112</v>
      </c>
      <c r="E1063" s="98" t="s">
        <v>583</v>
      </c>
      <c r="F1063" s="98" t="s">
        <v>178</v>
      </c>
      <c r="G1063" s="98" t="s">
        <v>1412</v>
      </c>
      <c r="H1063" s="99">
        <v>3861</v>
      </c>
      <c r="I1063" s="97">
        <v>3</v>
      </c>
      <c r="J1063" s="100">
        <f>นครพนม!F153</f>
        <v>729163.98</v>
      </c>
      <c r="K1063" s="101">
        <f>นครพนม!AJ153</f>
        <v>689108.58</v>
      </c>
      <c r="L1063" s="102">
        <f>นครพนม!AK153</f>
        <v>134270</v>
      </c>
      <c r="M1063" s="102">
        <f>นครพนม!AL153</f>
        <v>180297.66</v>
      </c>
      <c r="N1063" s="98"/>
      <c r="O1063" s="98"/>
      <c r="P1063" s="98"/>
      <c r="Q1063" s="90">
        <f t="shared" si="38"/>
        <v>-46027.66</v>
      </c>
      <c r="R1063" s="91">
        <f t="shared" si="39"/>
        <v>34.775964775964773</v>
      </c>
    </row>
    <row r="1064" spans="1:18" x14ac:dyDescent="0.7">
      <c r="A1064" s="97">
        <v>5</v>
      </c>
      <c r="B1064" s="98" t="s">
        <v>56</v>
      </c>
      <c r="C1064" s="98" t="s">
        <v>561</v>
      </c>
      <c r="D1064" s="98" t="s">
        <v>112</v>
      </c>
      <c r="E1064" s="98" t="s">
        <v>583</v>
      </c>
      <c r="F1064" s="98" t="s">
        <v>178</v>
      </c>
      <c r="G1064" s="98" t="s">
        <v>1413</v>
      </c>
      <c r="H1064" s="99">
        <v>1812</v>
      </c>
      <c r="I1064" s="97">
        <v>2</v>
      </c>
      <c r="J1064" s="100">
        <f>นครพนม!F154</f>
        <v>170323.71</v>
      </c>
      <c r="K1064" s="101">
        <f>นครพนม!AJ154</f>
        <v>329862.34999999998</v>
      </c>
      <c r="L1064" s="102">
        <f>นครพนม!AK154</f>
        <v>109400</v>
      </c>
      <c r="M1064" s="102">
        <f>นครพนม!AL154</f>
        <v>157395.93</v>
      </c>
      <c r="N1064" s="98"/>
      <c r="O1064" s="98"/>
      <c r="P1064" s="98"/>
      <c r="Q1064" s="90">
        <f t="shared" si="38"/>
        <v>-47995.929999999993</v>
      </c>
      <c r="R1064" s="91">
        <f t="shared" si="39"/>
        <v>60.375275938189844</v>
      </c>
    </row>
    <row r="1065" spans="1:18" s="109" customFormat="1" x14ac:dyDescent="0.7">
      <c r="A1065" s="103">
        <v>12</v>
      </c>
      <c r="B1065" s="104" t="s">
        <v>56</v>
      </c>
      <c r="C1065" s="104"/>
      <c r="D1065" s="104"/>
      <c r="E1065" s="104" t="s">
        <v>75</v>
      </c>
      <c r="F1065" s="104"/>
      <c r="G1065" s="104" t="s">
        <v>585</v>
      </c>
      <c r="H1065" s="110">
        <f>SUM(H1061:H1064)</f>
        <v>9221</v>
      </c>
      <c r="I1065" s="103"/>
      <c r="J1065" s="106">
        <f>SUM(J1060:J1064)</f>
        <v>1327125.3799999999</v>
      </c>
      <c r="K1065" s="141">
        <f>SUM(K1060:K1064)</f>
        <v>1641344.2800000003</v>
      </c>
      <c r="L1065" s="106">
        <f>SUM(L1060:L1064)</f>
        <v>461180</v>
      </c>
      <c r="M1065" s="106">
        <f>SUM(M1060:M1064)</f>
        <v>614898.19999999995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-153718.19999999995</v>
      </c>
      <c r="R1065" s="108">
        <f t="shared" si="39"/>
        <v>50.014098253985466</v>
      </c>
    </row>
    <row r="1066" spans="1:18" s="109" customFormat="1" x14ac:dyDescent="0.7">
      <c r="A1066" s="174"/>
      <c r="B1066" s="175" t="s">
        <v>56</v>
      </c>
      <c r="C1066" s="175" t="s">
        <v>56</v>
      </c>
      <c r="D1066" s="175" t="s">
        <v>56</v>
      </c>
      <c r="E1066" s="175" t="s">
        <v>56</v>
      </c>
      <c r="F1066" s="175"/>
      <c r="G1066" s="175" t="s">
        <v>586</v>
      </c>
      <c r="H1066" s="176">
        <f>H917+H928+H947+H958+H975+H987+H1008+H1028+H1039+H1052+H1059+H1065</f>
        <v>429728</v>
      </c>
      <c r="I1066" s="174"/>
      <c r="J1066" s="177">
        <f t="shared" ref="J1066:O1066" si="40">J917+J928+J947+J958+J975+J987+J1008+J1028+J1039+J1052+J1059+J1065</f>
        <v>57928008.509999998</v>
      </c>
      <c r="K1066" s="178">
        <f t="shared" si="40"/>
        <v>73554833.969999999</v>
      </c>
      <c r="L1066" s="177">
        <f t="shared" si="40"/>
        <v>24081693.510000002</v>
      </c>
      <c r="M1066" s="177">
        <f t="shared" si="40"/>
        <v>24228383.930000003</v>
      </c>
      <c r="N1066" s="175">
        <f t="shared" si="40"/>
        <v>151</v>
      </c>
      <c r="O1066" s="175">
        <f t="shared" si="40"/>
        <v>151</v>
      </c>
      <c r="P1066" s="175">
        <f>N1066-O1066</f>
        <v>0</v>
      </c>
      <c r="Q1066" s="107">
        <f t="shared" si="38"/>
        <v>-146690.42000000179</v>
      </c>
      <c r="R1066" s="108">
        <f t="shared" si="39"/>
        <v>56.039386565455359</v>
      </c>
    </row>
    <row r="1067" spans="1:18" x14ac:dyDescent="0.7">
      <c r="A1067" s="195"/>
      <c r="B1067" s="196"/>
      <c r="C1067" s="196"/>
      <c r="D1067" s="196"/>
      <c r="E1067" s="371" t="s">
        <v>587</v>
      </c>
      <c r="F1067" s="372"/>
      <c r="G1067" s="373"/>
      <c r="H1067" s="197"/>
      <c r="I1067" s="195"/>
      <c r="J1067" s="198">
        <f>J1066/O1066</f>
        <v>383629.19543046359</v>
      </c>
      <c r="K1067" s="199">
        <f>K1066/O1066</f>
        <v>487118.10576158942</v>
      </c>
      <c r="L1067" s="198">
        <f>L1066/O1066</f>
        <v>159481.41397350995</v>
      </c>
      <c r="M1067" s="198">
        <f>M1066/O1066</f>
        <v>160452.87370860929</v>
      </c>
      <c r="N1067" s="200"/>
      <c r="O1067" s="200"/>
      <c r="P1067" s="196"/>
      <c r="Q1067" s="90">
        <f t="shared" si="38"/>
        <v>-971.45973509934265</v>
      </c>
      <c r="R1067" s="108"/>
    </row>
    <row r="1068" spans="1:18" s="109" customFormat="1" x14ac:dyDescent="0.7">
      <c r="A1068" s="200"/>
      <c r="B1068" s="200"/>
      <c r="C1068" s="200"/>
      <c r="D1068" s="200"/>
      <c r="E1068" s="358" t="s">
        <v>592</v>
      </c>
      <c r="F1068" s="359"/>
      <c r="G1068" s="360"/>
      <c r="H1068" s="201">
        <f>H82+H179+H432+H589+H683+H889+H1066</f>
        <v>3402936</v>
      </c>
      <c r="I1068" s="202"/>
      <c r="J1068" s="198">
        <f t="shared" ref="J1068:P1068" si="41">J82+J179+J432+J589+J683+J889+J1066</f>
        <v>462215004.75</v>
      </c>
      <c r="K1068" s="199">
        <f t="shared" si="41"/>
        <v>561789697.95999992</v>
      </c>
      <c r="L1068" s="198">
        <f t="shared" si="41"/>
        <v>204113302.91999999</v>
      </c>
      <c r="M1068" s="198">
        <f t="shared" si="41"/>
        <v>203801275.53</v>
      </c>
      <c r="N1068" s="203">
        <f t="shared" si="41"/>
        <v>874</v>
      </c>
      <c r="O1068" s="203">
        <f t="shared" si="41"/>
        <v>874</v>
      </c>
      <c r="P1068" s="203">
        <f t="shared" si="41"/>
        <v>0</v>
      </c>
      <c r="Q1068" s="107">
        <f>L1068-M1068</f>
        <v>312027.38999998569</v>
      </c>
      <c r="R1068" s="108">
        <f t="shared" si="39"/>
        <v>59.981528574148911</v>
      </c>
    </row>
    <row r="1069" spans="1:18" s="109" customFormat="1" x14ac:dyDescent="0.7">
      <c r="A1069" s="200"/>
      <c r="B1069" s="200"/>
      <c r="C1069" s="200"/>
      <c r="D1069" s="200"/>
      <c r="E1069" s="358" t="s">
        <v>593</v>
      </c>
      <c r="F1069" s="359"/>
      <c r="G1069" s="360"/>
      <c r="H1069" s="201"/>
      <c r="I1069" s="202"/>
      <c r="J1069" s="198">
        <f>J1068/O1068</f>
        <v>528850.11985125858</v>
      </c>
      <c r="K1069" s="198">
        <f>K1068/O1068</f>
        <v>642779.97478260857</v>
      </c>
      <c r="L1069" s="198">
        <f>L1068/O1068</f>
        <v>233539.24819221967</v>
      </c>
      <c r="M1069" s="198">
        <f>M1068/O1068</f>
        <v>233182.23744851258</v>
      </c>
      <c r="N1069" s="200"/>
      <c r="O1069" s="200"/>
      <c r="P1069" s="200"/>
      <c r="Q1069" s="107">
        <f>L1069-M1069</f>
        <v>357.0107437070983</v>
      </c>
      <c r="R1069" s="108"/>
    </row>
    <row r="1072" spans="1:18" x14ac:dyDescent="0.7">
      <c r="K1072" s="205"/>
      <c r="M1072" s="205"/>
    </row>
    <row r="1073" spans="11:13" x14ac:dyDescent="0.7">
      <c r="K1073" s="205"/>
      <c r="M1073" s="205"/>
    </row>
    <row r="1074" spans="11:13" x14ac:dyDescent="0.7">
      <c r="K1074" s="205"/>
      <c r="M1074" s="205"/>
    </row>
    <row r="1075" spans="11:13" x14ac:dyDescent="0.7">
      <c r="K1075" s="205"/>
      <c r="M1075" s="205"/>
    </row>
    <row r="1076" spans="11:13" x14ac:dyDescent="0.7">
      <c r="K1076" s="205"/>
      <c r="M1076" s="205"/>
    </row>
    <row r="1077" spans="11:13" x14ac:dyDescent="0.7">
      <c r="K1077" s="205"/>
      <c r="M1077" s="205"/>
    </row>
    <row r="1078" spans="11:13" x14ac:dyDescent="0.7">
      <c r="K1078" s="205"/>
      <c r="M1078" s="205"/>
    </row>
    <row r="1079" spans="11:13" x14ac:dyDescent="0.7">
      <c r="K1079" s="205"/>
      <c r="M1079" s="205"/>
    </row>
    <row r="1080" spans="11:13" x14ac:dyDescent="0.7">
      <c r="K1080" s="205"/>
      <c r="M1080" s="205"/>
    </row>
  </sheetData>
  <autoFilter ref="A4:WVM1069"/>
  <mergeCells count="27"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M151"/>
  <sheetViews>
    <sheetView topLeftCell="U1" zoomScale="88" zoomScaleNormal="88" workbookViewId="0">
      <selection activeCell="AM10" sqref="AM10"/>
    </sheetView>
  </sheetViews>
  <sheetFormatPr defaultColWidth="4.8984375" defaultRowHeight="13.8" x14ac:dyDescent="0.25"/>
  <cols>
    <col min="1" max="1" width="6.09765625" style="242" bestFit="1" customWidth="1"/>
    <col min="2" max="2" width="13.19921875" style="242" bestFit="1" customWidth="1"/>
    <col min="3" max="3" width="8.19921875" style="242" bestFit="1" customWidth="1"/>
    <col min="4" max="4" width="27.3984375" style="242" bestFit="1" customWidth="1"/>
    <col min="5" max="5" width="26.3984375" bestFit="1" customWidth="1"/>
    <col min="6" max="12" width="8.796875"/>
    <col min="13" max="17" width="8.796875" style="301"/>
    <col min="18" max="18" width="19.8984375" style="301" bestFit="1" customWidth="1"/>
    <col min="19" max="33" width="8.796875"/>
    <col min="34" max="34" width="15.09765625" style="244" bestFit="1" customWidth="1"/>
    <col min="35" max="35" width="15.69921875" style="257" bestFit="1" customWidth="1"/>
    <col min="36" max="36" width="14" style="246" bestFit="1" customWidth="1"/>
    <col min="37" max="37" width="15.8984375" style="258" bestFit="1" customWidth="1"/>
    <col min="38" max="38" width="16.59765625" style="259" bestFit="1" customWidth="1"/>
    <col min="39" max="39" width="14.8984375" style="246" bestFit="1" customWidth="1"/>
    <col min="40" max="16384" width="4.8984375" style="250"/>
  </cols>
  <sheetData>
    <row r="1" spans="1:39" x14ac:dyDescent="0.25">
      <c r="E1" t="s">
        <v>2456</v>
      </c>
      <c r="F1" t="s">
        <v>2457</v>
      </c>
      <c r="G1" t="s">
        <v>2458</v>
      </c>
      <c r="H1" t="s">
        <v>2459</v>
      </c>
      <c r="I1" t="s">
        <v>2460</v>
      </c>
      <c r="J1" t="s">
        <v>2461</v>
      </c>
      <c r="K1" t="s">
        <v>2462</v>
      </c>
      <c r="L1" t="s">
        <v>2463</v>
      </c>
      <c r="M1" s="301" t="s">
        <v>2464</v>
      </c>
      <c r="N1" s="301" t="s">
        <v>2465</v>
      </c>
      <c r="O1" s="301" t="s">
        <v>2466</v>
      </c>
      <c r="P1" s="301" t="s">
        <v>2467</v>
      </c>
      <c r="Q1" s="301" t="s">
        <v>2468</v>
      </c>
      <c r="R1" s="301" t="s">
        <v>2469</v>
      </c>
      <c r="S1" t="s">
        <v>2470</v>
      </c>
      <c r="T1" t="s">
        <v>2471</v>
      </c>
      <c r="U1" t="s">
        <v>2472</v>
      </c>
      <c r="V1" t="s">
        <v>2473</v>
      </c>
      <c r="W1" t="s">
        <v>2474</v>
      </c>
      <c r="X1" t="s">
        <v>2475</v>
      </c>
      <c r="Y1" t="s">
        <v>2476</v>
      </c>
      <c r="Z1" t="s">
        <v>2477</v>
      </c>
      <c r="AA1" t="s">
        <v>2479</v>
      </c>
      <c r="AB1" t="s">
        <v>2480</v>
      </c>
      <c r="AC1" t="s">
        <v>2481</v>
      </c>
      <c r="AD1" t="s">
        <v>2482</v>
      </c>
      <c r="AE1" t="s">
        <v>2484</v>
      </c>
      <c r="AF1" t="s">
        <v>2485</v>
      </c>
      <c r="AG1" t="s">
        <v>2488</v>
      </c>
      <c r="AH1" s="244" t="s">
        <v>6</v>
      </c>
      <c r="AI1" s="245" t="s">
        <v>7</v>
      </c>
      <c r="AJ1" s="246" t="s">
        <v>8</v>
      </c>
      <c r="AK1" s="247" t="s">
        <v>9</v>
      </c>
      <c r="AL1" s="248" t="s">
        <v>10</v>
      </c>
      <c r="AM1" s="249" t="s">
        <v>11</v>
      </c>
    </row>
    <row r="2" spans="1:39" x14ac:dyDescent="0.25">
      <c r="E2" t="s">
        <v>2489</v>
      </c>
      <c r="F2" t="s">
        <v>2490</v>
      </c>
      <c r="G2" t="s">
        <v>2491</v>
      </c>
      <c r="H2" t="s">
        <v>2492</v>
      </c>
      <c r="I2" t="s">
        <v>2493</v>
      </c>
      <c r="J2" t="s">
        <v>2494</v>
      </c>
      <c r="K2" t="s">
        <v>2495</v>
      </c>
      <c r="L2" t="s">
        <v>2496</v>
      </c>
      <c r="M2" s="301" t="s">
        <v>2497</v>
      </c>
      <c r="N2" s="301" t="s">
        <v>2498</v>
      </c>
      <c r="O2" s="301" t="s">
        <v>2499</v>
      </c>
      <c r="P2" s="301" t="s">
        <v>2500</v>
      </c>
      <c r="Q2" s="301" t="s">
        <v>2501</v>
      </c>
      <c r="R2" s="301" t="s">
        <v>2502</v>
      </c>
      <c r="S2" t="s">
        <v>2503</v>
      </c>
      <c r="T2" t="s">
        <v>2504</v>
      </c>
      <c r="U2" t="s">
        <v>2505</v>
      </c>
      <c r="V2" t="s">
        <v>2506</v>
      </c>
      <c r="W2" t="s">
        <v>2507</v>
      </c>
      <c r="X2" t="s">
        <v>2508</v>
      </c>
      <c r="Y2" t="s">
        <v>2509</v>
      </c>
      <c r="Z2" t="s">
        <v>2510</v>
      </c>
      <c r="AA2" t="s">
        <v>2512</v>
      </c>
      <c r="AB2" t="s">
        <v>2513</v>
      </c>
      <c r="AC2" t="s">
        <v>2514</v>
      </c>
      <c r="AD2" t="s">
        <v>2515</v>
      </c>
      <c r="AE2" t="s">
        <v>2517</v>
      </c>
      <c r="AF2" t="s">
        <v>2518</v>
      </c>
      <c r="AG2" t="s">
        <v>2521</v>
      </c>
    </row>
    <row r="3" spans="1:39" x14ac:dyDescent="0.25">
      <c r="E3" t="s">
        <v>2522</v>
      </c>
      <c r="F3">
        <v>32981041.68</v>
      </c>
      <c r="G3">
        <v>4968930.1900000004</v>
      </c>
      <c r="H3">
        <v>4742707.55</v>
      </c>
      <c r="I3">
        <v>21469</v>
      </c>
      <c r="J3">
        <v>66020238.07</v>
      </c>
      <c r="K3">
        <v>31287016.82</v>
      </c>
      <c r="L3">
        <v>74000</v>
      </c>
      <c r="M3" s="301">
        <v>122934</v>
      </c>
      <c r="N3" s="301">
        <v>1336.8</v>
      </c>
      <c r="O3" s="301">
        <v>271320</v>
      </c>
      <c r="P3" s="301">
        <v>4344.8500000000004</v>
      </c>
      <c r="Q3" s="301">
        <v>14052044.17</v>
      </c>
      <c r="R3" s="301">
        <v>12965817.41</v>
      </c>
      <c r="S3">
        <v>-8344500.6100000003</v>
      </c>
      <c r="T3">
        <v>1462467.19</v>
      </c>
      <c r="U3">
        <v>3359371.38</v>
      </c>
      <c r="V3">
        <v>118185965.23999999</v>
      </c>
      <c r="W3">
        <v>294</v>
      </c>
      <c r="X3">
        <v>3473062.21</v>
      </c>
      <c r="Y3">
        <v>143000</v>
      </c>
      <c r="Z3">
        <v>2331.69</v>
      </c>
      <c r="AA3">
        <v>6046050.0700000003</v>
      </c>
      <c r="AB3">
        <v>172481.71</v>
      </c>
      <c r="AC3">
        <v>7996883.4400000004</v>
      </c>
      <c r="AD3">
        <v>37818</v>
      </c>
      <c r="AE3">
        <v>3074473.6</v>
      </c>
      <c r="AF3">
        <v>1116262.3500000001</v>
      </c>
      <c r="AG3">
        <v>14108</v>
      </c>
      <c r="AH3" s="244">
        <f t="shared" ref="AH3:AM3" si="0">SUM(AH4:AH71)</f>
        <v>42714148.419999987</v>
      </c>
      <c r="AI3" s="251">
        <f t="shared" si="0"/>
        <v>14637283.649999999</v>
      </c>
      <c r="AJ3" s="246">
        <f t="shared" si="0"/>
        <v>28076864.769999985</v>
      </c>
      <c r="AK3" s="252">
        <f t="shared" si="0"/>
        <v>16407445.079999996</v>
      </c>
      <c r="AL3" s="253">
        <f t="shared" si="0"/>
        <v>12835335.349999998</v>
      </c>
      <c r="AM3" s="246">
        <f t="shared" si="0"/>
        <v>3572109.7299999986</v>
      </c>
    </row>
    <row r="4" spans="1:39" x14ac:dyDescent="0.25">
      <c r="E4" t="s">
        <v>2523</v>
      </c>
      <c r="F4">
        <v>70942.17</v>
      </c>
      <c r="J4">
        <v>1124683</v>
      </c>
      <c r="K4">
        <v>262.18</v>
      </c>
      <c r="U4">
        <v>-1659785.21</v>
      </c>
      <c r="V4">
        <v>2794467.22</v>
      </c>
      <c r="X4">
        <v>2260</v>
      </c>
      <c r="AA4">
        <v>55920</v>
      </c>
      <c r="AB4">
        <v>66528</v>
      </c>
      <c r="AC4">
        <v>66480</v>
      </c>
      <c r="AE4">
        <v>2260</v>
      </c>
      <c r="AF4">
        <v>5322.66</v>
      </c>
      <c r="AH4" s="244">
        <f t="shared" ref="AH4:AH9" si="1">SUM(F4:H4)</f>
        <v>70942.17</v>
      </c>
      <c r="AI4" s="251">
        <f t="shared" ref="AI4:AI9" si="2">SUM(L4:P4)</f>
        <v>0</v>
      </c>
      <c r="AJ4" s="246">
        <f>AH4-AI4</f>
        <v>70942.17</v>
      </c>
      <c r="AK4" s="252">
        <f t="shared" ref="AK4:AK9" si="3">SUM(U4:Y4)</f>
        <v>1136942.0100000002</v>
      </c>
      <c r="AL4" s="253">
        <f t="shared" ref="AL4:AL9" si="4">SUM(Z4:AG4)</f>
        <v>196510.66</v>
      </c>
      <c r="AM4" s="246">
        <f>AK4-AL4</f>
        <v>940431.35000000021</v>
      </c>
    </row>
    <row r="5" spans="1:39" x14ac:dyDescent="0.25">
      <c r="E5" t="s">
        <v>2524</v>
      </c>
      <c r="F5">
        <v>227274.16</v>
      </c>
      <c r="H5">
        <v>2980</v>
      </c>
      <c r="J5">
        <v>1856981.03</v>
      </c>
      <c r="K5">
        <v>77286</v>
      </c>
      <c r="P5" s="301">
        <v>4344.8500000000004</v>
      </c>
      <c r="R5" s="301">
        <v>12728156.58</v>
      </c>
      <c r="S5">
        <v>-8345051.6100000003</v>
      </c>
      <c r="U5">
        <v>-2222928.63</v>
      </c>
      <c r="AA5">
        <v>151110</v>
      </c>
      <c r="AC5">
        <v>151110</v>
      </c>
      <c r="AH5" s="244">
        <f t="shared" si="1"/>
        <v>230254.16</v>
      </c>
      <c r="AI5" s="251">
        <f t="shared" si="2"/>
        <v>4344.8500000000004</v>
      </c>
      <c r="AJ5" s="246">
        <f t="shared" ref="AJ5:AJ9" si="5">AH5-AI5</f>
        <v>225909.31</v>
      </c>
      <c r="AK5" s="252">
        <f t="shared" si="3"/>
        <v>-2222928.63</v>
      </c>
      <c r="AL5" s="253">
        <f t="shared" si="4"/>
        <v>302220</v>
      </c>
      <c r="AM5" s="246">
        <f t="shared" ref="AM5:AM69" si="6">AK5-AL5</f>
        <v>-2525148.63</v>
      </c>
    </row>
    <row r="6" spans="1:39" x14ac:dyDescent="0.25">
      <c r="E6" t="s">
        <v>2525</v>
      </c>
      <c r="F6">
        <v>18369.79</v>
      </c>
      <c r="H6">
        <v>3640</v>
      </c>
      <c r="J6">
        <v>2538220.38</v>
      </c>
      <c r="K6">
        <v>21977.21</v>
      </c>
      <c r="R6" s="301">
        <v>39151</v>
      </c>
      <c r="U6">
        <v>1714351.49</v>
      </c>
      <c r="V6">
        <v>840540.25</v>
      </c>
      <c r="Z6">
        <v>22.96</v>
      </c>
      <c r="AA6">
        <v>105313.5</v>
      </c>
      <c r="AC6">
        <v>105313.5</v>
      </c>
      <c r="AF6">
        <v>11858.32</v>
      </c>
      <c r="AH6" s="244">
        <f t="shared" si="1"/>
        <v>22009.79</v>
      </c>
      <c r="AI6" s="251">
        <f t="shared" si="2"/>
        <v>0</v>
      </c>
      <c r="AJ6" s="246">
        <f t="shared" si="5"/>
        <v>22009.79</v>
      </c>
      <c r="AK6" s="252">
        <f t="shared" si="3"/>
        <v>2554891.7400000002</v>
      </c>
      <c r="AL6" s="253">
        <f t="shared" si="4"/>
        <v>222508.28000000003</v>
      </c>
      <c r="AM6" s="246">
        <f t="shared" si="6"/>
        <v>2332383.46</v>
      </c>
    </row>
    <row r="7" spans="1:39" x14ac:dyDescent="0.25">
      <c r="E7" t="s">
        <v>2526</v>
      </c>
      <c r="F7">
        <v>323.25</v>
      </c>
      <c r="J7">
        <v>430727.51</v>
      </c>
      <c r="K7">
        <v>3</v>
      </c>
      <c r="Q7" s="301">
        <v>13200</v>
      </c>
      <c r="U7">
        <v>-1704605.67</v>
      </c>
      <c r="V7">
        <v>2129382.7599999998</v>
      </c>
      <c r="AB7">
        <v>42600</v>
      </c>
      <c r="AC7">
        <v>42600</v>
      </c>
      <c r="AF7">
        <v>6923.33</v>
      </c>
      <c r="AH7" s="244">
        <f t="shared" si="1"/>
        <v>323.25</v>
      </c>
      <c r="AI7" s="251">
        <f t="shared" si="2"/>
        <v>0</v>
      </c>
      <c r="AJ7" s="246">
        <f t="shared" si="5"/>
        <v>323.25</v>
      </c>
      <c r="AK7" s="252">
        <f t="shared" si="3"/>
        <v>424777.08999999985</v>
      </c>
      <c r="AL7" s="253">
        <f t="shared" si="4"/>
        <v>92123.33</v>
      </c>
      <c r="AM7" s="246">
        <f t="shared" si="6"/>
        <v>332653.75999999983</v>
      </c>
    </row>
    <row r="8" spans="1:39" x14ac:dyDescent="0.25">
      <c r="E8" t="s">
        <v>2527</v>
      </c>
      <c r="F8">
        <v>19.32</v>
      </c>
      <c r="J8">
        <v>5069300</v>
      </c>
      <c r="K8">
        <v>-12191.31</v>
      </c>
      <c r="R8" s="301">
        <v>6</v>
      </c>
      <c r="T8">
        <v>-199699.61</v>
      </c>
      <c r="U8">
        <v>5274593.1500000004</v>
      </c>
      <c r="AA8">
        <v>130295.5</v>
      </c>
      <c r="AB8">
        <v>44000</v>
      </c>
      <c r="AC8">
        <v>130295.5</v>
      </c>
      <c r="AF8">
        <v>17771.53</v>
      </c>
      <c r="AH8" s="244">
        <f t="shared" si="1"/>
        <v>19.32</v>
      </c>
      <c r="AI8" s="251">
        <f t="shared" si="2"/>
        <v>0</v>
      </c>
      <c r="AJ8" s="246">
        <f t="shared" si="5"/>
        <v>19.32</v>
      </c>
      <c r="AK8" s="252">
        <f t="shared" si="3"/>
        <v>5274593.1500000004</v>
      </c>
      <c r="AL8" s="253">
        <f t="shared" si="4"/>
        <v>322362.53000000003</v>
      </c>
      <c r="AM8" s="246">
        <f t="shared" si="6"/>
        <v>4952230.62</v>
      </c>
    </row>
    <row r="9" spans="1:39" x14ac:dyDescent="0.25">
      <c r="AH9" s="244">
        <f t="shared" si="1"/>
        <v>0</v>
      </c>
      <c r="AI9" s="251">
        <f t="shared" si="2"/>
        <v>0</v>
      </c>
      <c r="AJ9" s="246">
        <f t="shared" si="5"/>
        <v>0</v>
      </c>
      <c r="AK9" s="252">
        <f t="shared" si="3"/>
        <v>0</v>
      </c>
      <c r="AL9" s="253">
        <f t="shared" si="4"/>
        <v>0</v>
      </c>
      <c r="AM9" s="246">
        <f t="shared" si="6"/>
        <v>0</v>
      </c>
    </row>
    <row r="10" spans="1:39" x14ac:dyDescent="0.25">
      <c r="A10" s="242" t="s">
        <v>173</v>
      </c>
      <c r="B10" s="242" t="s">
        <v>174</v>
      </c>
      <c r="C10" s="242">
        <v>9017</v>
      </c>
      <c r="D10" s="242" t="s">
        <v>179</v>
      </c>
      <c r="E10" t="s">
        <v>179</v>
      </c>
      <c r="F10">
        <v>1581758.84</v>
      </c>
      <c r="G10">
        <v>51670</v>
      </c>
      <c r="H10">
        <v>193002.78</v>
      </c>
      <c r="J10">
        <v>239917.58</v>
      </c>
      <c r="K10">
        <v>475009.18</v>
      </c>
      <c r="Q10" s="301">
        <v>428568</v>
      </c>
      <c r="R10" s="301">
        <v>1668.08</v>
      </c>
      <c r="U10">
        <v>-518828.81</v>
      </c>
      <c r="V10">
        <v>2551638.71</v>
      </c>
      <c r="X10">
        <v>298941.65000000002</v>
      </c>
      <c r="AA10">
        <v>191555.4</v>
      </c>
      <c r="AC10">
        <v>219476.4</v>
      </c>
      <c r="AE10">
        <v>158398.07999999999</v>
      </c>
      <c r="AF10">
        <v>34310.17</v>
      </c>
      <c r="AH10" s="244">
        <f>SUM(F10:I10)</f>
        <v>1826431.62</v>
      </c>
      <c r="AI10" s="251">
        <f>SUM(M10:R10)</f>
        <v>430236.08</v>
      </c>
      <c r="AJ10" s="246">
        <f>AH10-AI10</f>
        <v>1396195.54</v>
      </c>
      <c r="AK10" s="252">
        <f>SUM(W10:AB10)</f>
        <v>490497.05000000005</v>
      </c>
      <c r="AL10" s="253">
        <f>SUM(AC10:AG10)</f>
        <v>412184.64999999997</v>
      </c>
      <c r="AM10" s="246">
        <f t="shared" si="6"/>
        <v>78312.400000000081</v>
      </c>
    </row>
    <row r="11" spans="1:39" x14ac:dyDescent="0.25">
      <c r="A11" s="242" t="s">
        <v>173</v>
      </c>
      <c r="B11" s="242" t="s">
        <v>174</v>
      </c>
      <c r="C11" s="242">
        <v>4386</v>
      </c>
      <c r="D11" s="242" t="s">
        <v>181</v>
      </c>
      <c r="E11" t="s">
        <v>181</v>
      </c>
      <c r="F11">
        <v>909764.38</v>
      </c>
      <c r="G11">
        <v>0</v>
      </c>
      <c r="H11">
        <v>242959.32</v>
      </c>
      <c r="J11">
        <v>2010345.1</v>
      </c>
      <c r="K11">
        <v>939693.55</v>
      </c>
      <c r="Q11" s="301">
        <v>156459</v>
      </c>
      <c r="R11" s="301">
        <v>336.44</v>
      </c>
      <c r="U11">
        <v>1710583.82</v>
      </c>
      <c r="V11">
        <v>2241809.08</v>
      </c>
      <c r="X11">
        <v>120618.79</v>
      </c>
      <c r="Y11">
        <v>36000</v>
      </c>
      <c r="AA11">
        <v>105640</v>
      </c>
      <c r="AC11">
        <v>130267</v>
      </c>
      <c r="AE11">
        <v>100001.96</v>
      </c>
      <c r="AF11">
        <v>38415.82</v>
      </c>
      <c r="AH11" s="244">
        <f t="shared" ref="AH11:AH71" si="7">SUM(F11:I11)</f>
        <v>1152723.7</v>
      </c>
      <c r="AI11" s="251">
        <f t="shared" ref="AI11:AI71" si="8">SUM(M11:R11)</f>
        <v>156795.44</v>
      </c>
      <c r="AJ11" s="246">
        <f t="shared" ref="AJ11:AJ71" si="9">AH11-AI11</f>
        <v>995928.26</v>
      </c>
      <c r="AK11" s="252">
        <f t="shared" ref="AK11:AK71" si="10">SUM(W11:AB11)</f>
        <v>262258.78999999998</v>
      </c>
      <c r="AL11" s="253">
        <f t="shared" ref="AL11:AL71" si="11">SUM(AC11:AG11)</f>
        <v>268684.78000000003</v>
      </c>
      <c r="AM11" s="246">
        <f t="shared" si="6"/>
        <v>-6425.9900000000489</v>
      </c>
    </row>
    <row r="12" spans="1:39" x14ac:dyDescent="0.25">
      <c r="A12" s="242" t="s">
        <v>173</v>
      </c>
      <c r="B12" s="242" t="s">
        <v>174</v>
      </c>
      <c r="C12" s="242">
        <v>3088</v>
      </c>
      <c r="D12" s="242" t="s">
        <v>183</v>
      </c>
      <c r="E12" t="s">
        <v>183</v>
      </c>
      <c r="F12">
        <v>775425.33</v>
      </c>
      <c r="G12">
        <v>340654.64</v>
      </c>
      <c r="H12">
        <v>45206.65</v>
      </c>
      <c r="J12">
        <v>998306.74</v>
      </c>
      <c r="K12">
        <v>653742.31999999995</v>
      </c>
      <c r="M12" s="301">
        <v>0</v>
      </c>
      <c r="Q12" s="301">
        <v>675656.29</v>
      </c>
      <c r="R12" s="301">
        <v>6.03</v>
      </c>
      <c r="U12">
        <v>3326634.76</v>
      </c>
      <c r="V12">
        <v>-1390481.55</v>
      </c>
      <c r="X12">
        <v>333576.7</v>
      </c>
      <c r="AA12">
        <v>123960</v>
      </c>
      <c r="AC12">
        <v>144860</v>
      </c>
      <c r="AD12">
        <v>1698</v>
      </c>
      <c r="AE12">
        <v>56958.79</v>
      </c>
      <c r="AF12">
        <v>25699.759999999998</v>
      </c>
      <c r="AH12" s="244">
        <f t="shared" si="7"/>
        <v>1161286.6199999999</v>
      </c>
      <c r="AI12" s="251">
        <f t="shared" si="8"/>
        <v>675662.32000000007</v>
      </c>
      <c r="AJ12" s="246">
        <f t="shared" si="9"/>
        <v>485624.29999999981</v>
      </c>
      <c r="AK12" s="252">
        <f t="shared" si="10"/>
        <v>457536.7</v>
      </c>
      <c r="AL12" s="253">
        <f t="shared" si="11"/>
        <v>229216.55000000002</v>
      </c>
      <c r="AM12" s="246">
        <f t="shared" si="6"/>
        <v>228320.15</v>
      </c>
    </row>
    <row r="13" spans="1:39" x14ac:dyDescent="0.25">
      <c r="A13" s="242" t="s">
        <v>173</v>
      </c>
      <c r="B13" s="242" t="s">
        <v>174</v>
      </c>
      <c r="C13" s="242">
        <v>2345</v>
      </c>
      <c r="D13" s="242" t="s">
        <v>185</v>
      </c>
      <c r="E13" t="s">
        <v>185</v>
      </c>
      <c r="F13">
        <v>1296177.82</v>
      </c>
      <c r="G13">
        <v>23373.19</v>
      </c>
      <c r="H13">
        <v>57919.75</v>
      </c>
      <c r="J13">
        <v>311696.34999999998</v>
      </c>
      <c r="K13">
        <v>478831.51</v>
      </c>
      <c r="M13" s="301">
        <v>0</v>
      </c>
      <c r="Q13" s="301">
        <v>168653.59</v>
      </c>
      <c r="R13" s="301">
        <v>-1299.8599999999999</v>
      </c>
      <c r="U13">
        <v>-35303.440000000002</v>
      </c>
      <c r="V13">
        <v>1997230.39</v>
      </c>
      <c r="X13">
        <v>103377.17</v>
      </c>
      <c r="AA13">
        <v>102946.9</v>
      </c>
      <c r="AC13">
        <v>141266.9</v>
      </c>
      <c r="AE13">
        <v>32569.53</v>
      </c>
      <c r="AF13">
        <v>32223.93</v>
      </c>
      <c r="AH13" s="244">
        <f t="shared" si="7"/>
        <v>1377470.76</v>
      </c>
      <c r="AI13" s="251">
        <f t="shared" si="8"/>
        <v>167353.73000000001</v>
      </c>
      <c r="AJ13" s="246">
        <f t="shared" si="9"/>
        <v>1210117.03</v>
      </c>
      <c r="AK13" s="252">
        <f t="shared" si="10"/>
        <v>206324.07</v>
      </c>
      <c r="AL13" s="253">
        <f t="shared" si="11"/>
        <v>206060.36</v>
      </c>
      <c r="AM13" s="246">
        <f t="shared" si="6"/>
        <v>263.71000000002095</v>
      </c>
    </row>
    <row r="14" spans="1:39" s="254" customFormat="1" x14ac:dyDescent="0.25">
      <c r="A14" s="242" t="s">
        <v>173</v>
      </c>
      <c r="B14" s="242" t="s">
        <v>174</v>
      </c>
      <c r="C14" s="242">
        <v>6935</v>
      </c>
      <c r="D14" s="242" t="s">
        <v>187</v>
      </c>
      <c r="E14" t="s">
        <v>187</v>
      </c>
      <c r="F14">
        <v>996472.75</v>
      </c>
      <c r="G14">
        <v>63822.77</v>
      </c>
      <c r="H14">
        <v>61264.7</v>
      </c>
      <c r="I14"/>
      <c r="J14">
        <v>433292.25</v>
      </c>
      <c r="K14">
        <v>286668.33</v>
      </c>
      <c r="L14"/>
      <c r="M14" s="301">
        <v>0</v>
      </c>
      <c r="N14" s="301"/>
      <c r="O14" s="301"/>
      <c r="P14" s="301"/>
      <c r="Q14" s="301">
        <v>391987.12</v>
      </c>
      <c r="R14" s="301">
        <v>1476</v>
      </c>
      <c r="S14"/>
      <c r="T14"/>
      <c r="U14">
        <v>-1137824.44</v>
      </c>
      <c r="V14">
        <v>2502473.91</v>
      </c>
      <c r="W14"/>
      <c r="X14">
        <v>163952.48000000001</v>
      </c>
      <c r="Y14">
        <v>49230</v>
      </c>
      <c r="Z14"/>
      <c r="AA14">
        <v>164818.6</v>
      </c>
      <c r="AB14"/>
      <c r="AC14">
        <v>228536.6</v>
      </c>
      <c r="AD14"/>
      <c r="AE14">
        <v>52209.65</v>
      </c>
      <c r="AF14">
        <v>18846.62</v>
      </c>
      <c r="AG14"/>
      <c r="AH14" s="244">
        <f t="shared" si="7"/>
        <v>1121560.22</v>
      </c>
      <c r="AI14" s="251">
        <f t="shared" si="8"/>
        <v>393463.12</v>
      </c>
      <c r="AJ14" s="246">
        <f t="shared" si="9"/>
        <v>728097.1</v>
      </c>
      <c r="AK14" s="252">
        <f t="shared" si="10"/>
        <v>378001.08</v>
      </c>
      <c r="AL14" s="253">
        <f t="shared" si="11"/>
        <v>299592.87</v>
      </c>
      <c r="AM14" s="246">
        <f t="shared" si="6"/>
        <v>78408.210000000021</v>
      </c>
    </row>
    <row r="15" spans="1:39" x14ac:dyDescent="0.25">
      <c r="A15" s="242" t="s">
        <v>173</v>
      </c>
      <c r="B15" s="242" t="s">
        <v>174</v>
      </c>
      <c r="C15" s="242">
        <v>5524</v>
      </c>
      <c r="D15" s="242" t="s">
        <v>189</v>
      </c>
      <c r="E15" t="s">
        <v>189</v>
      </c>
      <c r="F15">
        <v>839427.24</v>
      </c>
      <c r="G15">
        <v>20857</v>
      </c>
      <c r="H15">
        <v>304516.26</v>
      </c>
      <c r="J15">
        <v>202567.8</v>
      </c>
      <c r="K15">
        <v>806376.91</v>
      </c>
      <c r="Q15" s="301">
        <v>147896.76999999999</v>
      </c>
      <c r="R15" s="301">
        <v>14279.11</v>
      </c>
      <c r="U15">
        <v>-414261.98</v>
      </c>
      <c r="V15">
        <v>2525004.41</v>
      </c>
      <c r="X15">
        <v>35932.5</v>
      </c>
      <c r="AA15">
        <v>160851.9</v>
      </c>
      <c r="AC15">
        <v>183321.9</v>
      </c>
      <c r="AD15">
        <v>35520</v>
      </c>
      <c r="AE15">
        <v>50688.61</v>
      </c>
      <c r="AF15">
        <v>31462.46</v>
      </c>
      <c r="AH15" s="244">
        <f t="shared" si="7"/>
        <v>1164800.5</v>
      </c>
      <c r="AI15" s="251">
        <f t="shared" si="8"/>
        <v>162175.88</v>
      </c>
      <c r="AJ15" s="246">
        <f t="shared" si="9"/>
        <v>1002624.62</v>
      </c>
      <c r="AK15" s="252">
        <f t="shared" si="10"/>
        <v>196784.4</v>
      </c>
      <c r="AL15" s="253">
        <f t="shared" si="11"/>
        <v>300992.97000000003</v>
      </c>
      <c r="AM15" s="246">
        <f t="shared" si="6"/>
        <v>-104208.57000000004</v>
      </c>
    </row>
    <row r="16" spans="1:39" x14ac:dyDescent="0.25">
      <c r="A16" s="242" t="s">
        <v>173</v>
      </c>
      <c r="B16" s="242" t="s">
        <v>174</v>
      </c>
      <c r="C16" s="242">
        <v>5657</v>
      </c>
      <c r="D16" s="242" t="s">
        <v>191</v>
      </c>
      <c r="E16" t="s">
        <v>191</v>
      </c>
      <c r="F16">
        <v>341564.63</v>
      </c>
      <c r="G16">
        <v>27900</v>
      </c>
      <c r="H16">
        <v>51247.96</v>
      </c>
      <c r="J16">
        <v>228454.13</v>
      </c>
      <c r="K16">
        <v>767987.61</v>
      </c>
      <c r="Q16" s="301">
        <v>60000</v>
      </c>
      <c r="R16" s="301">
        <v>186.72</v>
      </c>
      <c r="U16">
        <v>-3243841.13</v>
      </c>
      <c r="V16">
        <v>4613167.97</v>
      </c>
      <c r="X16">
        <v>35382.879999999997</v>
      </c>
      <c r="AC16">
        <v>297</v>
      </c>
      <c r="AE16">
        <v>47445.11</v>
      </c>
      <c r="AH16" s="244">
        <f t="shared" si="7"/>
        <v>420712.59</v>
      </c>
      <c r="AI16" s="251">
        <f t="shared" si="8"/>
        <v>60186.720000000001</v>
      </c>
      <c r="AJ16" s="246">
        <f t="shared" si="9"/>
        <v>360525.87</v>
      </c>
      <c r="AK16" s="252">
        <f t="shared" si="10"/>
        <v>35382.879999999997</v>
      </c>
      <c r="AL16" s="253">
        <f t="shared" si="11"/>
        <v>47742.11</v>
      </c>
      <c r="AM16" s="246">
        <f t="shared" si="6"/>
        <v>-12359.230000000003</v>
      </c>
    </row>
    <row r="17" spans="1:39" x14ac:dyDescent="0.25">
      <c r="A17" s="242" t="s">
        <v>173</v>
      </c>
      <c r="B17" s="242" t="s">
        <v>174</v>
      </c>
      <c r="C17" s="242">
        <v>4057</v>
      </c>
      <c r="D17" s="242" t="s">
        <v>193</v>
      </c>
      <c r="E17" t="s">
        <v>193</v>
      </c>
      <c r="F17">
        <v>547282.18999999994</v>
      </c>
      <c r="G17">
        <v>1121.53</v>
      </c>
      <c r="H17">
        <v>207004.12</v>
      </c>
      <c r="J17">
        <v>1634131.71</v>
      </c>
      <c r="K17">
        <v>712641.67</v>
      </c>
      <c r="Q17" s="301">
        <v>289428.36</v>
      </c>
      <c r="R17" s="301">
        <v>10762</v>
      </c>
      <c r="U17">
        <v>-15012.72</v>
      </c>
      <c r="V17">
        <v>2841083.43</v>
      </c>
      <c r="X17">
        <v>56238</v>
      </c>
      <c r="AA17">
        <v>99970</v>
      </c>
      <c r="AC17">
        <v>141889</v>
      </c>
      <c r="AE17">
        <v>32450</v>
      </c>
      <c r="AF17">
        <v>12348.85</v>
      </c>
      <c r="AH17" s="244">
        <f t="shared" si="7"/>
        <v>755407.84</v>
      </c>
      <c r="AI17" s="251">
        <f t="shared" si="8"/>
        <v>300190.36</v>
      </c>
      <c r="AJ17" s="246">
        <f t="shared" si="9"/>
        <v>455217.48</v>
      </c>
      <c r="AK17" s="252">
        <f t="shared" si="10"/>
        <v>156208</v>
      </c>
      <c r="AL17" s="253">
        <f t="shared" si="11"/>
        <v>186687.85</v>
      </c>
      <c r="AM17" s="246">
        <f t="shared" si="6"/>
        <v>-30479.850000000006</v>
      </c>
    </row>
    <row r="18" spans="1:39" x14ac:dyDescent="0.25">
      <c r="A18" s="242" t="s">
        <v>173</v>
      </c>
      <c r="B18" s="242" t="s">
        <v>174</v>
      </c>
      <c r="C18" s="242">
        <v>2737</v>
      </c>
      <c r="D18" s="242" t="s">
        <v>195</v>
      </c>
      <c r="E18" t="s">
        <v>195</v>
      </c>
      <c r="F18">
        <v>645994.73</v>
      </c>
      <c r="G18">
        <v>0</v>
      </c>
      <c r="H18">
        <v>42970.21</v>
      </c>
      <c r="J18">
        <v>2702656.62</v>
      </c>
      <c r="K18">
        <v>131697.29</v>
      </c>
      <c r="Q18" s="301">
        <v>373112.61</v>
      </c>
      <c r="R18" s="301">
        <v>840.4</v>
      </c>
      <c r="T18">
        <v>2424646.83</v>
      </c>
      <c r="V18">
        <v>675062.61</v>
      </c>
      <c r="X18">
        <v>4110</v>
      </c>
      <c r="AA18">
        <v>92140</v>
      </c>
      <c r="AC18">
        <v>111349</v>
      </c>
      <c r="AE18">
        <v>15796.93</v>
      </c>
      <c r="AF18">
        <v>22958.11</v>
      </c>
      <c r="AH18" s="244">
        <f t="shared" si="7"/>
        <v>688964.94</v>
      </c>
      <c r="AI18" s="251">
        <f t="shared" si="8"/>
        <v>373953.01</v>
      </c>
      <c r="AJ18" s="246">
        <f t="shared" si="9"/>
        <v>315011.92999999993</v>
      </c>
      <c r="AK18" s="252">
        <f t="shared" si="10"/>
        <v>96250</v>
      </c>
      <c r="AL18" s="253">
        <f t="shared" si="11"/>
        <v>150104.03999999998</v>
      </c>
      <c r="AM18" s="246">
        <f t="shared" si="6"/>
        <v>-53854.039999999979</v>
      </c>
    </row>
    <row r="19" spans="1:39" x14ac:dyDescent="0.25">
      <c r="A19" s="242" t="s">
        <v>173</v>
      </c>
      <c r="B19" s="242" t="s">
        <v>174</v>
      </c>
      <c r="C19" s="242">
        <v>4167</v>
      </c>
      <c r="D19" s="242" t="s">
        <v>197</v>
      </c>
      <c r="E19" t="s">
        <v>197</v>
      </c>
      <c r="F19">
        <v>508253.42</v>
      </c>
      <c r="G19">
        <v>100891.87</v>
      </c>
      <c r="H19">
        <v>146122.95000000001</v>
      </c>
      <c r="J19">
        <v>217640.31</v>
      </c>
      <c r="K19">
        <v>599935.31999999995</v>
      </c>
      <c r="M19" s="301">
        <v>0</v>
      </c>
      <c r="Q19" s="301">
        <v>136877.81</v>
      </c>
      <c r="R19" s="301">
        <v>3205.69</v>
      </c>
      <c r="U19">
        <v>-271654.02</v>
      </c>
      <c r="V19">
        <v>1767990.24</v>
      </c>
      <c r="X19">
        <v>75085.41</v>
      </c>
      <c r="AA19">
        <v>134000</v>
      </c>
      <c r="AC19">
        <v>155500</v>
      </c>
      <c r="AE19">
        <v>102444.34</v>
      </c>
      <c r="AF19">
        <v>17739.240000000002</v>
      </c>
      <c r="AH19" s="244">
        <f t="shared" si="7"/>
        <v>755268.24</v>
      </c>
      <c r="AI19" s="251">
        <f t="shared" si="8"/>
        <v>140083.5</v>
      </c>
      <c r="AJ19" s="246">
        <f t="shared" si="9"/>
        <v>615184.74</v>
      </c>
      <c r="AK19" s="252">
        <f t="shared" si="10"/>
        <v>209085.41</v>
      </c>
      <c r="AL19" s="253">
        <f t="shared" si="11"/>
        <v>275683.58</v>
      </c>
      <c r="AM19" s="246">
        <f t="shared" si="6"/>
        <v>-66598.170000000013</v>
      </c>
    </row>
    <row r="20" spans="1:39" x14ac:dyDescent="0.25">
      <c r="A20" s="242" t="s">
        <v>173</v>
      </c>
      <c r="B20" s="242" t="s">
        <v>174</v>
      </c>
      <c r="C20" s="242">
        <v>7036</v>
      </c>
      <c r="D20" s="242" t="s">
        <v>199</v>
      </c>
      <c r="E20" t="s">
        <v>199</v>
      </c>
      <c r="F20">
        <v>427379.78</v>
      </c>
      <c r="G20">
        <v>0</v>
      </c>
      <c r="H20">
        <v>111357.26</v>
      </c>
      <c r="J20">
        <v>3690367.91</v>
      </c>
      <c r="K20">
        <v>935278.79</v>
      </c>
      <c r="M20" s="301">
        <v>-6000</v>
      </c>
      <c r="Q20" s="301">
        <v>895852.65</v>
      </c>
      <c r="R20" s="301">
        <v>17006.060000000001</v>
      </c>
      <c r="T20">
        <v>3333463.4</v>
      </c>
      <c r="U20">
        <v>750</v>
      </c>
      <c r="V20">
        <v>938360.62</v>
      </c>
      <c r="X20">
        <v>1760</v>
      </c>
      <c r="AA20">
        <v>10227.1</v>
      </c>
      <c r="AC20">
        <v>23925.1</v>
      </c>
      <c r="AE20">
        <v>3742.29</v>
      </c>
      <c r="AH20" s="244">
        <f t="shared" si="7"/>
        <v>538737.04</v>
      </c>
      <c r="AI20" s="251">
        <f t="shared" si="8"/>
        <v>906858.71000000008</v>
      </c>
      <c r="AJ20" s="246">
        <f t="shared" si="9"/>
        <v>-368121.67000000004</v>
      </c>
      <c r="AK20" s="252">
        <f t="shared" si="10"/>
        <v>11987.1</v>
      </c>
      <c r="AL20" s="253">
        <f t="shared" si="11"/>
        <v>27667.39</v>
      </c>
      <c r="AM20" s="246">
        <f t="shared" si="6"/>
        <v>-15680.289999999999</v>
      </c>
    </row>
    <row r="21" spans="1:39" x14ac:dyDescent="0.25">
      <c r="A21" s="242" t="s">
        <v>173</v>
      </c>
      <c r="B21" s="242" t="s">
        <v>174</v>
      </c>
      <c r="C21" s="242">
        <v>4248</v>
      </c>
      <c r="D21" s="242" t="s">
        <v>201</v>
      </c>
      <c r="E21" t="s">
        <v>201</v>
      </c>
      <c r="F21">
        <v>559059.93000000005</v>
      </c>
      <c r="G21">
        <v>0</v>
      </c>
      <c r="H21">
        <v>75415.62</v>
      </c>
      <c r="J21">
        <v>269538.90999999997</v>
      </c>
      <c r="K21">
        <v>844283.27</v>
      </c>
      <c r="Q21" s="301">
        <v>80600</v>
      </c>
      <c r="R21" s="301">
        <v>2725.98</v>
      </c>
      <c r="U21">
        <v>773400.78</v>
      </c>
      <c r="V21">
        <v>909939.73</v>
      </c>
      <c r="X21">
        <v>5121.3900000000003</v>
      </c>
      <c r="AA21">
        <v>144730</v>
      </c>
      <c r="AC21">
        <v>214619</v>
      </c>
      <c r="AE21">
        <v>4756.3900000000003</v>
      </c>
      <c r="AF21">
        <v>20164.759999999998</v>
      </c>
      <c r="AH21" s="244">
        <f t="shared" si="7"/>
        <v>634475.55000000005</v>
      </c>
      <c r="AI21" s="251">
        <f t="shared" si="8"/>
        <v>83325.98</v>
      </c>
      <c r="AJ21" s="246">
        <f t="shared" si="9"/>
        <v>551149.57000000007</v>
      </c>
      <c r="AK21" s="252">
        <f t="shared" si="10"/>
        <v>149851.39000000001</v>
      </c>
      <c r="AL21" s="253">
        <f t="shared" si="11"/>
        <v>239540.15000000002</v>
      </c>
      <c r="AM21" s="246">
        <f t="shared" si="6"/>
        <v>-89688.760000000009</v>
      </c>
    </row>
    <row r="22" spans="1:39" x14ac:dyDescent="0.25">
      <c r="A22" s="242" t="s">
        <v>173</v>
      </c>
      <c r="B22" s="242" t="s">
        <v>174</v>
      </c>
      <c r="C22" s="242">
        <v>4016</v>
      </c>
      <c r="D22" s="242" t="s">
        <v>203</v>
      </c>
      <c r="E22" t="s">
        <v>203</v>
      </c>
      <c r="F22">
        <v>741357</v>
      </c>
      <c r="G22">
        <v>218928</v>
      </c>
      <c r="H22">
        <v>734329.85</v>
      </c>
      <c r="J22">
        <v>690294.72</v>
      </c>
      <c r="K22">
        <v>484547.43</v>
      </c>
      <c r="Q22" s="301">
        <v>772385</v>
      </c>
      <c r="R22" s="301">
        <v>-508.42</v>
      </c>
      <c r="U22">
        <v>404490.34</v>
      </c>
      <c r="V22">
        <v>1741975.93</v>
      </c>
      <c r="X22">
        <v>180508.02</v>
      </c>
      <c r="Y22">
        <v>-20280</v>
      </c>
      <c r="AA22">
        <v>116280</v>
      </c>
      <c r="AC22">
        <v>138648</v>
      </c>
      <c r="AE22">
        <v>219411.6</v>
      </c>
      <c r="AF22">
        <v>11994.27</v>
      </c>
      <c r="AH22" s="244">
        <f t="shared" si="7"/>
        <v>1694614.85</v>
      </c>
      <c r="AI22" s="251">
        <f t="shared" si="8"/>
        <v>771876.58</v>
      </c>
      <c r="AJ22" s="246">
        <f t="shared" si="9"/>
        <v>922738.27000000014</v>
      </c>
      <c r="AK22" s="252">
        <f t="shared" si="10"/>
        <v>276508.02</v>
      </c>
      <c r="AL22" s="253">
        <f t="shared" si="11"/>
        <v>370053.87</v>
      </c>
      <c r="AM22" s="246">
        <f t="shared" si="6"/>
        <v>-93545.849999999977</v>
      </c>
    </row>
    <row r="23" spans="1:39" x14ac:dyDescent="0.25">
      <c r="A23" s="242" t="s">
        <v>173</v>
      </c>
      <c r="B23" s="242" t="s">
        <v>174</v>
      </c>
      <c r="C23" s="242">
        <v>1202</v>
      </c>
      <c r="D23" s="242" t="s">
        <v>205</v>
      </c>
      <c r="E23" t="s">
        <v>205</v>
      </c>
      <c r="F23">
        <v>511046.87</v>
      </c>
      <c r="G23">
        <v>20263.34</v>
      </c>
      <c r="H23">
        <v>287790.11</v>
      </c>
      <c r="J23">
        <v>1783836.57</v>
      </c>
      <c r="K23">
        <v>490407.87</v>
      </c>
      <c r="Q23" s="301">
        <v>222183.43</v>
      </c>
      <c r="R23" s="301">
        <v>118.32</v>
      </c>
      <c r="U23">
        <v>850249.28</v>
      </c>
      <c r="V23">
        <v>2083742</v>
      </c>
      <c r="X23">
        <v>134857.01999999999</v>
      </c>
      <c r="AA23">
        <v>71710</v>
      </c>
      <c r="AC23">
        <v>200128</v>
      </c>
      <c r="AE23">
        <v>40096</v>
      </c>
      <c r="AF23">
        <v>24291.29</v>
      </c>
      <c r="AH23" s="244">
        <f t="shared" si="7"/>
        <v>819100.32</v>
      </c>
      <c r="AI23" s="251">
        <f t="shared" si="8"/>
        <v>222301.75</v>
      </c>
      <c r="AJ23" s="246">
        <f t="shared" si="9"/>
        <v>596798.56999999995</v>
      </c>
      <c r="AK23" s="252">
        <f t="shared" si="10"/>
        <v>206567.02</v>
      </c>
      <c r="AL23" s="253">
        <f t="shared" si="11"/>
        <v>264515.28999999998</v>
      </c>
      <c r="AM23" s="246">
        <f t="shared" si="6"/>
        <v>-57948.26999999999</v>
      </c>
    </row>
    <row r="24" spans="1:39" x14ac:dyDescent="0.25">
      <c r="A24" s="242" t="s">
        <v>177</v>
      </c>
      <c r="B24" s="242" t="s">
        <v>207</v>
      </c>
      <c r="C24" s="242">
        <v>6244</v>
      </c>
      <c r="D24" s="242" t="s">
        <v>210</v>
      </c>
      <c r="E24" t="s">
        <v>210</v>
      </c>
      <c r="F24">
        <v>91117.68</v>
      </c>
      <c r="G24">
        <v>0</v>
      </c>
      <c r="H24">
        <v>24915.29</v>
      </c>
      <c r="J24">
        <v>161872.38</v>
      </c>
      <c r="K24">
        <v>83397.02</v>
      </c>
      <c r="N24" s="301">
        <v>380</v>
      </c>
      <c r="T24">
        <v>-183930.23999999999</v>
      </c>
      <c r="U24">
        <v>654578</v>
      </c>
      <c r="X24">
        <v>55765.36</v>
      </c>
      <c r="AA24">
        <v>156604</v>
      </c>
      <c r="AC24">
        <v>156604</v>
      </c>
      <c r="AE24">
        <v>156073</v>
      </c>
      <c r="AF24">
        <v>9417.75</v>
      </c>
      <c r="AH24" s="244">
        <f t="shared" si="7"/>
        <v>116032.97</v>
      </c>
      <c r="AI24" s="251">
        <f t="shared" si="8"/>
        <v>380</v>
      </c>
      <c r="AJ24" s="246">
        <f t="shared" si="9"/>
        <v>115652.97</v>
      </c>
      <c r="AK24" s="252">
        <f t="shared" si="10"/>
        <v>212369.36</v>
      </c>
      <c r="AL24" s="253">
        <f t="shared" si="11"/>
        <v>322094.75</v>
      </c>
      <c r="AM24" s="246">
        <f t="shared" si="6"/>
        <v>-109725.39000000001</v>
      </c>
    </row>
    <row r="25" spans="1:39" x14ac:dyDescent="0.25">
      <c r="A25" s="242" t="s">
        <v>177</v>
      </c>
      <c r="B25" s="242" t="s">
        <v>207</v>
      </c>
      <c r="C25" s="242">
        <v>4760</v>
      </c>
      <c r="D25" s="242" t="s">
        <v>211</v>
      </c>
      <c r="E25" t="s">
        <v>211</v>
      </c>
      <c r="F25">
        <v>292740.01</v>
      </c>
      <c r="G25">
        <v>68970</v>
      </c>
      <c r="H25">
        <v>-73992.19</v>
      </c>
      <c r="J25">
        <v>968348.36</v>
      </c>
      <c r="K25">
        <v>1414027.14</v>
      </c>
      <c r="R25" s="301">
        <v>-1201.3599999999999</v>
      </c>
      <c r="T25">
        <v>-160236.91</v>
      </c>
      <c r="U25">
        <v>2645305.21</v>
      </c>
      <c r="X25">
        <v>328623.75</v>
      </c>
      <c r="AC25">
        <v>24541.37</v>
      </c>
      <c r="AE25">
        <v>110706</v>
      </c>
      <c r="AH25" s="244">
        <f t="shared" si="7"/>
        <v>287717.82</v>
      </c>
      <c r="AI25" s="251">
        <f t="shared" si="8"/>
        <v>-1201.3599999999999</v>
      </c>
      <c r="AJ25" s="246">
        <f t="shared" si="9"/>
        <v>288919.18</v>
      </c>
      <c r="AK25" s="252">
        <f t="shared" si="10"/>
        <v>328623.75</v>
      </c>
      <c r="AL25" s="253">
        <f t="shared" si="11"/>
        <v>135247.37</v>
      </c>
      <c r="AM25" s="246">
        <f t="shared" si="6"/>
        <v>193376.38</v>
      </c>
    </row>
    <row r="26" spans="1:39" x14ac:dyDescent="0.25">
      <c r="A26" s="242" t="s">
        <v>177</v>
      </c>
      <c r="B26" s="242" t="s">
        <v>207</v>
      </c>
      <c r="C26" s="242">
        <v>3665</v>
      </c>
      <c r="D26" s="242" t="s">
        <v>212</v>
      </c>
      <c r="E26" t="s">
        <v>212</v>
      </c>
      <c r="F26">
        <v>109685.27</v>
      </c>
      <c r="G26">
        <v>1902987</v>
      </c>
      <c r="H26">
        <v>10889</v>
      </c>
      <c r="J26">
        <v>348579.88</v>
      </c>
      <c r="K26">
        <v>2091574.77</v>
      </c>
      <c r="Q26" s="301">
        <v>232636</v>
      </c>
      <c r="R26" s="301">
        <v>54878.58</v>
      </c>
      <c r="U26">
        <v>2356065.7799999998</v>
      </c>
      <c r="V26">
        <v>1839928.23</v>
      </c>
      <c r="X26">
        <v>1000</v>
      </c>
      <c r="AE26">
        <v>20792.669999999998</v>
      </c>
      <c r="AH26" s="244">
        <f t="shared" si="7"/>
        <v>2023561.27</v>
      </c>
      <c r="AI26" s="251">
        <f t="shared" si="8"/>
        <v>287514.58</v>
      </c>
      <c r="AJ26" s="246">
        <f t="shared" si="9"/>
        <v>1736046.69</v>
      </c>
      <c r="AK26" s="252">
        <f t="shared" si="10"/>
        <v>1000</v>
      </c>
      <c r="AL26" s="253">
        <f t="shared" si="11"/>
        <v>20792.669999999998</v>
      </c>
      <c r="AM26" s="246">
        <f t="shared" si="6"/>
        <v>-19792.669999999998</v>
      </c>
    </row>
    <row r="27" spans="1:39" x14ac:dyDescent="0.25">
      <c r="A27" s="242" t="s">
        <v>177</v>
      </c>
      <c r="B27" s="242" t="s">
        <v>207</v>
      </c>
      <c r="C27" s="242">
        <v>4355</v>
      </c>
      <c r="D27" s="242" t="s">
        <v>213</v>
      </c>
      <c r="E27" t="s">
        <v>213</v>
      </c>
      <c r="F27">
        <v>194511.59</v>
      </c>
      <c r="G27">
        <v>0</v>
      </c>
      <c r="H27">
        <v>4761.99</v>
      </c>
      <c r="J27">
        <v>2066952.35</v>
      </c>
      <c r="K27">
        <v>711712.45</v>
      </c>
      <c r="R27" s="301">
        <v>1232</v>
      </c>
      <c r="U27">
        <v>-216749.42</v>
      </c>
      <c r="V27">
        <v>3263098.4</v>
      </c>
      <c r="W27">
        <v>294</v>
      </c>
      <c r="X27">
        <v>60528</v>
      </c>
      <c r="AA27">
        <v>120010</v>
      </c>
      <c r="AC27">
        <v>170270</v>
      </c>
      <c r="AE27">
        <v>62221</v>
      </c>
      <c r="AF27">
        <v>17983.599999999999</v>
      </c>
      <c r="AH27" s="244">
        <f t="shared" si="7"/>
        <v>199273.58</v>
      </c>
      <c r="AI27" s="251">
        <f t="shared" si="8"/>
        <v>1232</v>
      </c>
      <c r="AJ27" s="246">
        <f t="shared" si="9"/>
        <v>198041.58</v>
      </c>
      <c r="AK27" s="252">
        <f t="shared" si="10"/>
        <v>180832</v>
      </c>
      <c r="AL27" s="253">
        <f t="shared" si="11"/>
        <v>250474.6</v>
      </c>
      <c r="AM27" s="246">
        <f t="shared" si="6"/>
        <v>-69642.600000000006</v>
      </c>
    </row>
    <row r="28" spans="1:39" x14ac:dyDescent="0.25">
      <c r="A28" s="242" t="s">
        <v>177</v>
      </c>
      <c r="B28" s="242" t="s">
        <v>207</v>
      </c>
      <c r="C28" s="242">
        <v>2703</v>
      </c>
      <c r="D28" s="242" t="s">
        <v>214</v>
      </c>
      <c r="E28" t="s">
        <v>214</v>
      </c>
      <c r="F28">
        <v>99515.66</v>
      </c>
      <c r="G28">
        <v>0</v>
      </c>
      <c r="H28">
        <v>2715.49</v>
      </c>
      <c r="J28">
        <v>2085161.26</v>
      </c>
      <c r="K28">
        <v>256944.88</v>
      </c>
      <c r="R28" s="301">
        <v>936</v>
      </c>
      <c r="U28">
        <v>-567793.26</v>
      </c>
      <c r="V28">
        <v>3122820.6</v>
      </c>
      <c r="X28">
        <v>27791.96</v>
      </c>
      <c r="AA28">
        <v>65440</v>
      </c>
      <c r="AC28">
        <v>105702</v>
      </c>
      <c r="AE28">
        <v>63175.55</v>
      </c>
      <c r="AF28">
        <v>26230.46</v>
      </c>
      <c r="AH28" s="244">
        <f t="shared" si="7"/>
        <v>102231.15000000001</v>
      </c>
      <c r="AI28" s="251">
        <f t="shared" si="8"/>
        <v>936</v>
      </c>
      <c r="AJ28" s="246">
        <f t="shared" si="9"/>
        <v>101295.15000000001</v>
      </c>
      <c r="AK28" s="252">
        <f t="shared" si="10"/>
        <v>93231.959999999992</v>
      </c>
      <c r="AL28" s="253">
        <f t="shared" si="11"/>
        <v>195108.00999999998</v>
      </c>
      <c r="AM28" s="246">
        <f t="shared" si="6"/>
        <v>-101876.04999999999</v>
      </c>
    </row>
    <row r="29" spans="1:39" x14ac:dyDescent="0.25">
      <c r="A29" s="242" t="s">
        <v>177</v>
      </c>
      <c r="B29" s="242" t="s">
        <v>207</v>
      </c>
      <c r="C29" s="242">
        <v>3283</v>
      </c>
      <c r="D29" s="242" t="s">
        <v>215</v>
      </c>
      <c r="E29" t="s">
        <v>215</v>
      </c>
      <c r="F29">
        <v>333472.01</v>
      </c>
      <c r="G29">
        <v>0</v>
      </c>
      <c r="H29">
        <v>4948.47</v>
      </c>
      <c r="J29">
        <v>1114433.3799999999</v>
      </c>
      <c r="K29">
        <v>963131.35</v>
      </c>
      <c r="Q29" s="301">
        <v>268675</v>
      </c>
      <c r="R29" s="301">
        <v>2552</v>
      </c>
      <c r="U29">
        <v>2155793.19</v>
      </c>
      <c r="X29">
        <v>16816.669999999998</v>
      </c>
      <c r="AA29">
        <v>57170</v>
      </c>
      <c r="AB29">
        <v>1500</v>
      </c>
      <c r="AC29">
        <v>58670</v>
      </c>
      <c r="AE29">
        <v>18487.38</v>
      </c>
      <c r="AF29">
        <v>9364.27</v>
      </c>
      <c r="AH29" s="244">
        <f t="shared" si="7"/>
        <v>338420.47999999998</v>
      </c>
      <c r="AI29" s="251">
        <f t="shared" si="8"/>
        <v>271227</v>
      </c>
      <c r="AJ29" s="246">
        <f t="shared" si="9"/>
        <v>67193.479999999981</v>
      </c>
      <c r="AK29" s="252">
        <f t="shared" si="10"/>
        <v>75486.67</v>
      </c>
      <c r="AL29" s="253">
        <f t="shared" si="11"/>
        <v>86521.650000000009</v>
      </c>
      <c r="AM29" s="246">
        <f t="shared" si="6"/>
        <v>-11034.98000000001</v>
      </c>
    </row>
    <row r="30" spans="1:39" x14ac:dyDescent="0.25">
      <c r="A30" s="242" t="s">
        <v>177</v>
      </c>
      <c r="B30" s="242" t="s">
        <v>207</v>
      </c>
      <c r="C30" s="242">
        <v>1804</v>
      </c>
      <c r="D30" s="242" t="s">
        <v>216</v>
      </c>
      <c r="E30" t="s">
        <v>216</v>
      </c>
      <c r="F30">
        <v>259719.73</v>
      </c>
      <c r="G30">
        <v>688708.99</v>
      </c>
      <c r="H30">
        <v>83631.11</v>
      </c>
      <c r="J30">
        <v>829462.83</v>
      </c>
      <c r="K30">
        <v>848097</v>
      </c>
      <c r="Q30" s="301">
        <v>231674</v>
      </c>
      <c r="R30" s="301">
        <v>-853.8</v>
      </c>
      <c r="T30">
        <v>-210876.62</v>
      </c>
      <c r="U30">
        <v>2709594.88</v>
      </c>
      <c r="X30">
        <v>44975.77</v>
      </c>
      <c r="AA30">
        <v>73080</v>
      </c>
      <c r="AC30">
        <v>99009</v>
      </c>
      <c r="AE30">
        <v>35566.68</v>
      </c>
      <c r="AF30">
        <v>3398.89</v>
      </c>
      <c r="AH30" s="244">
        <f t="shared" si="7"/>
        <v>1032059.83</v>
      </c>
      <c r="AI30" s="251">
        <f t="shared" si="8"/>
        <v>230820.2</v>
      </c>
      <c r="AJ30" s="246">
        <f t="shared" si="9"/>
        <v>801239.62999999989</v>
      </c>
      <c r="AK30" s="252">
        <f t="shared" si="10"/>
        <v>118055.76999999999</v>
      </c>
      <c r="AL30" s="253">
        <f t="shared" si="11"/>
        <v>137974.57</v>
      </c>
      <c r="AM30" s="246">
        <f t="shared" si="6"/>
        <v>-19918.800000000017</v>
      </c>
    </row>
    <row r="31" spans="1:39" x14ac:dyDescent="0.25">
      <c r="A31" s="242" t="s">
        <v>177</v>
      </c>
      <c r="B31" s="242" t="s">
        <v>207</v>
      </c>
      <c r="C31" s="242">
        <v>2904</v>
      </c>
      <c r="D31" s="242" t="s">
        <v>217</v>
      </c>
      <c r="E31" t="s">
        <v>217</v>
      </c>
      <c r="F31">
        <v>121325.95</v>
      </c>
      <c r="G31">
        <v>65482</v>
      </c>
      <c r="H31">
        <v>-13681.97</v>
      </c>
      <c r="I31">
        <v>21469</v>
      </c>
      <c r="J31">
        <v>162911</v>
      </c>
      <c r="K31">
        <v>561651.27</v>
      </c>
      <c r="R31" s="301">
        <v>19284</v>
      </c>
      <c r="S31">
        <v>551</v>
      </c>
      <c r="T31">
        <v>-2190280.75</v>
      </c>
      <c r="U31">
        <v>41156.1</v>
      </c>
      <c r="V31">
        <v>3095144.84</v>
      </c>
      <c r="X31">
        <v>67282</v>
      </c>
      <c r="AB31">
        <v>3000</v>
      </c>
      <c r="AC31">
        <v>35182</v>
      </c>
      <c r="AE31">
        <v>81797.94</v>
      </c>
      <c r="AH31" s="244">
        <f t="shared" si="7"/>
        <v>194594.98</v>
      </c>
      <c r="AI31" s="251">
        <f t="shared" si="8"/>
        <v>19284</v>
      </c>
      <c r="AJ31" s="246">
        <f t="shared" si="9"/>
        <v>175310.98</v>
      </c>
      <c r="AK31" s="252">
        <f t="shared" si="10"/>
        <v>70282</v>
      </c>
      <c r="AL31" s="253">
        <f t="shared" si="11"/>
        <v>116979.94</v>
      </c>
      <c r="AM31" s="246">
        <f t="shared" si="6"/>
        <v>-46697.94</v>
      </c>
    </row>
    <row r="32" spans="1:39" x14ac:dyDescent="0.25">
      <c r="A32" s="242" t="s">
        <v>177</v>
      </c>
      <c r="B32" s="242" t="s">
        <v>207</v>
      </c>
      <c r="C32" s="242">
        <v>6953</v>
      </c>
      <c r="D32" s="242" t="s">
        <v>218</v>
      </c>
      <c r="E32" t="s">
        <v>218</v>
      </c>
      <c r="F32">
        <v>524119.87</v>
      </c>
      <c r="G32">
        <v>0</v>
      </c>
      <c r="H32">
        <v>25925</v>
      </c>
      <c r="J32">
        <v>843269.69</v>
      </c>
      <c r="K32">
        <v>2629370.25</v>
      </c>
      <c r="U32">
        <v>3943255.19</v>
      </c>
      <c r="X32">
        <v>80827.789999999994</v>
      </c>
      <c r="AA32">
        <v>149943</v>
      </c>
      <c r="AC32">
        <v>204223</v>
      </c>
      <c r="AE32">
        <v>100828.64</v>
      </c>
      <c r="AF32">
        <v>38569.53</v>
      </c>
      <c r="AH32" s="244">
        <f t="shared" si="7"/>
        <v>550044.87</v>
      </c>
      <c r="AI32" s="251">
        <f t="shared" si="8"/>
        <v>0</v>
      </c>
      <c r="AJ32" s="246">
        <f t="shared" si="9"/>
        <v>550044.87</v>
      </c>
      <c r="AK32" s="252">
        <f t="shared" si="10"/>
        <v>230770.78999999998</v>
      </c>
      <c r="AL32" s="253">
        <f t="shared" si="11"/>
        <v>343621.17000000004</v>
      </c>
      <c r="AM32" s="246">
        <f t="shared" si="6"/>
        <v>-112850.38000000006</v>
      </c>
    </row>
    <row r="33" spans="1:39" x14ac:dyDescent="0.25">
      <c r="A33" s="242" t="s">
        <v>177</v>
      </c>
      <c r="B33" s="242" t="s">
        <v>207</v>
      </c>
      <c r="C33" s="242">
        <v>5358</v>
      </c>
      <c r="D33" s="242" t="s">
        <v>219</v>
      </c>
      <c r="E33" t="s">
        <v>219</v>
      </c>
      <c r="F33">
        <v>43856.44</v>
      </c>
      <c r="G33">
        <v>15000</v>
      </c>
      <c r="H33">
        <v>27206.29</v>
      </c>
      <c r="J33">
        <v>1307288.42</v>
      </c>
      <c r="K33">
        <v>24174</v>
      </c>
      <c r="U33">
        <v>-40536.97</v>
      </c>
      <c r="V33">
        <v>1455376.69</v>
      </c>
      <c r="X33">
        <v>26593.41</v>
      </c>
      <c r="AE33">
        <v>9500</v>
      </c>
      <c r="AF33">
        <v>9207.98</v>
      </c>
      <c r="AH33" s="244">
        <f t="shared" si="7"/>
        <v>86062.73000000001</v>
      </c>
      <c r="AI33" s="251">
        <f t="shared" si="8"/>
        <v>0</v>
      </c>
      <c r="AJ33" s="246">
        <f t="shared" si="9"/>
        <v>86062.73000000001</v>
      </c>
      <c r="AK33" s="252">
        <f t="shared" si="10"/>
        <v>26593.41</v>
      </c>
      <c r="AL33" s="253">
        <f t="shared" si="11"/>
        <v>18707.98</v>
      </c>
      <c r="AM33" s="246">
        <f t="shared" si="6"/>
        <v>7885.43</v>
      </c>
    </row>
    <row r="34" spans="1:39" x14ac:dyDescent="0.25">
      <c r="A34" s="242" t="s">
        <v>177</v>
      </c>
      <c r="B34" s="242" t="s">
        <v>207</v>
      </c>
      <c r="C34" s="242">
        <v>1450</v>
      </c>
      <c r="D34" s="242" t="s">
        <v>220</v>
      </c>
      <c r="E34" t="s">
        <v>220</v>
      </c>
      <c r="F34">
        <v>321548.65000000002</v>
      </c>
      <c r="G34">
        <v>375649.12</v>
      </c>
      <c r="H34">
        <v>288325.5</v>
      </c>
      <c r="J34">
        <v>644375.87</v>
      </c>
      <c r="K34">
        <v>371665.6</v>
      </c>
      <c r="R34" s="301">
        <v>3061</v>
      </c>
      <c r="U34">
        <v>293859.27</v>
      </c>
      <c r="V34">
        <v>1829621.52</v>
      </c>
      <c r="X34">
        <v>13317.12</v>
      </c>
      <c r="AC34">
        <v>65830</v>
      </c>
      <c r="AE34">
        <v>23718.58</v>
      </c>
      <c r="AF34">
        <v>41245.589999999997</v>
      </c>
      <c r="AH34" s="244">
        <f t="shared" si="7"/>
        <v>985523.27</v>
      </c>
      <c r="AI34" s="251">
        <f t="shared" si="8"/>
        <v>3061</v>
      </c>
      <c r="AJ34" s="246">
        <f t="shared" si="9"/>
        <v>982462.27</v>
      </c>
      <c r="AK34" s="252">
        <f t="shared" si="10"/>
        <v>13317.12</v>
      </c>
      <c r="AL34" s="253">
        <f t="shared" si="11"/>
        <v>130794.17</v>
      </c>
      <c r="AM34" s="246">
        <f t="shared" si="6"/>
        <v>-117477.05</v>
      </c>
    </row>
    <row r="35" spans="1:39" x14ac:dyDescent="0.25">
      <c r="A35" s="242" t="s">
        <v>177</v>
      </c>
      <c r="B35" s="242" t="s">
        <v>207</v>
      </c>
      <c r="C35" s="242">
        <v>1590</v>
      </c>
      <c r="D35" s="242" t="s">
        <v>221</v>
      </c>
      <c r="E35" t="s">
        <v>221</v>
      </c>
      <c r="F35">
        <v>354362.61</v>
      </c>
      <c r="G35">
        <v>445788</v>
      </c>
      <c r="H35">
        <v>93166.71</v>
      </c>
      <c r="J35">
        <v>435740.95</v>
      </c>
      <c r="K35">
        <v>110796.14</v>
      </c>
      <c r="L35">
        <v>1</v>
      </c>
      <c r="Q35" s="301">
        <v>533230</v>
      </c>
      <c r="R35" s="301">
        <v>41720</v>
      </c>
      <c r="U35">
        <v>-1627376.3</v>
      </c>
      <c r="V35">
        <v>2563303.2200000002</v>
      </c>
      <c r="X35">
        <v>13868.97</v>
      </c>
      <c r="AA35">
        <v>58890</v>
      </c>
      <c r="AC35">
        <v>81290</v>
      </c>
      <c r="AE35">
        <v>40714.69</v>
      </c>
      <c r="AF35">
        <v>11575.79</v>
      </c>
      <c r="AH35" s="244">
        <f t="shared" si="7"/>
        <v>893317.32</v>
      </c>
      <c r="AI35" s="251">
        <f t="shared" si="8"/>
        <v>574950</v>
      </c>
      <c r="AJ35" s="246">
        <f t="shared" si="9"/>
        <v>318367.31999999995</v>
      </c>
      <c r="AK35" s="252">
        <f t="shared" si="10"/>
        <v>72758.97</v>
      </c>
      <c r="AL35" s="253">
        <f t="shared" si="11"/>
        <v>133580.48000000001</v>
      </c>
      <c r="AM35" s="246">
        <f t="shared" si="6"/>
        <v>-60821.510000000009</v>
      </c>
    </row>
    <row r="36" spans="1:39" x14ac:dyDescent="0.25">
      <c r="A36" s="242" t="s">
        <v>180</v>
      </c>
      <c r="B36" s="242" t="s">
        <v>223</v>
      </c>
      <c r="C36" s="242">
        <v>6255</v>
      </c>
      <c r="D36" s="242" t="s">
        <v>225</v>
      </c>
      <c r="E36" t="s">
        <v>225</v>
      </c>
      <c r="F36">
        <v>689822.47</v>
      </c>
      <c r="G36">
        <v>4928</v>
      </c>
      <c r="H36">
        <v>24401.200000000001</v>
      </c>
      <c r="J36">
        <v>538227.12</v>
      </c>
      <c r="K36">
        <v>91548.53</v>
      </c>
      <c r="Q36" s="301">
        <v>525496</v>
      </c>
      <c r="R36" s="301">
        <v>826.8</v>
      </c>
      <c r="U36">
        <v>-2756755.41</v>
      </c>
      <c r="V36">
        <v>3551030.77</v>
      </c>
      <c r="X36">
        <v>110805.8</v>
      </c>
      <c r="AA36">
        <v>194970.46</v>
      </c>
      <c r="AC36">
        <v>230257.46</v>
      </c>
      <c r="AE36">
        <v>34075.17</v>
      </c>
      <c r="AF36">
        <v>13114.47</v>
      </c>
      <c r="AH36" s="244">
        <f t="shared" si="7"/>
        <v>719151.66999999993</v>
      </c>
      <c r="AI36" s="251">
        <f t="shared" si="8"/>
        <v>526322.80000000005</v>
      </c>
      <c r="AJ36" s="246">
        <f t="shared" si="9"/>
        <v>192828.86999999988</v>
      </c>
      <c r="AK36" s="252">
        <f t="shared" si="10"/>
        <v>305776.26</v>
      </c>
      <c r="AL36" s="253">
        <f t="shared" si="11"/>
        <v>277447.09999999998</v>
      </c>
      <c r="AM36" s="246">
        <f t="shared" si="6"/>
        <v>28329.160000000033</v>
      </c>
    </row>
    <row r="37" spans="1:39" x14ac:dyDescent="0.25">
      <c r="A37" s="242" t="s">
        <v>180</v>
      </c>
      <c r="B37" s="242" t="s">
        <v>223</v>
      </c>
      <c r="C37" s="242">
        <v>4295</v>
      </c>
      <c r="D37" s="242" t="s">
        <v>226</v>
      </c>
      <c r="E37" t="s">
        <v>226</v>
      </c>
      <c r="F37">
        <v>769641.48</v>
      </c>
      <c r="G37">
        <v>36425.75</v>
      </c>
      <c r="H37">
        <v>90613.9</v>
      </c>
      <c r="J37">
        <v>276788</v>
      </c>
      <c r="K37">
        <v>105390</v>
      </c>
      <c r="Q37" s="301">
        <v>111918</v>
      </c>
      <c r="R37" s="301">
        <v>1171</v>
      </c>
      <c r="U37">
        <v>-831701.87</v>
      </c>
      <c r="V37">
        <v>1997207.95</v>
      </c>
      <c r="X37">
        <v>73486.86</v>
      </c>
      <c r="AA37">
        <v>81039</v>
      </c>
      <c r="AC37">
        <v>129950</v>
      </c>
      <c r="AE37">
        <v>15391.39</v>
      </c>
      <c r="AF37">
        <v>5759.5</v>
      </c>
      <c r="AH37" s="244">
        <f t="shared" si="7"/>
        <v>896681.13</v>
      </c>
      <c r="AI37" s="251">
        <f t="shared" si="8"/>
        <v>113089</v>
      </c>
      <c r="AJ37" s="246">
        <f t="shared" si="9"/>
        <v>783592.13</v>
      </c>
      <c r="AK37" s="252">
        <f t="shared" si="10"/>
        <v>154525.85999999999</v>
      </c>
      <c r="AL37" s="253">
        <f t="shared" si="11"/>
        <v>151100.89000000001</v>
      </c>
      <c r="AM37" s="246">
        <f t="shared" si="6"/>
        <v>3424.9699999999721</v>
      </c>
    </row>
    <row r="38" spans="1:39" x14ac:dyDescent="0.25">
      <c r="A38" s="242" t="s">
        <v>180</v>
      </c>
      <c r="B38" s="242" t="s">
        <v>223</v>
      </c>
      <c r="C38" s="242">
        <v>5791</v>
      </c>
      <c r="D38" s="242" t="s">
        <v>227</v>
      </c>
      <c r="E38" t="s">
        <v>227</v>
      </c>
      <c r="F38">
        <v>156967.16</v>
      </c>
      <c r="G38">
        <v>8838</v>
      </c>
      <c r="H38">
        <v>10423.58</v>
      </c>
      <c r="J38">
        <v>160526.26</v>
      </c>
      <c r="K38">
        <v>20551.830000000002</v>
      </c>
      <c r="Q38" s="301">
        <v>26400</v>
      </c>
      <c r="R38" s="301">
        <v>3045.78</v>
      </c>
      <c r="U38">
        <v>-2481032.38</v>
      </c>
      <c r="V38">
        <v>2854572.07</v>
      </c>
      <c r="X38">
        <v>3793.59</v>
      </c>
      <c r="Y38">
        <v>10400</v>
      </c>
      <c r="AA38">
        <v>107719.5</v>
      </c>
      <c r="AC38">
        <v>136690.5</v>
      </c>
      <c r="AE38">
        <v>32004.09</v>
      </c>
      <c r="AF38">
        <v>4364.82</v>
      </c>
      <c r="AH38" s="244">
        <f t="shared" si="7"/>
        <v>176228.74</v>
      </c>
      <c r="AI38" s="251">
        <f t="shared" si="8"/>
        <v>29445.78</v>
      </c>
      <c r="AJ38" s="246">
        <f t="shared" si="9"/>
        <v>146782.96</v>
      </c>
      <c r="AK38" s="252">
        <f t="shared" si="10"/>
        <v>121913.09</v>
      </c>
      <c r="AL38" s="253">
        <f t="shared" si="11"/>
        <v>173059.41</v>
      </c>
      <c r="AM38" s="246">
        <f t="shared" si="6"/>
        <v>-51146.320000000007</v>
      </c>
    </row>
    <row r="39" spans="1:39" x14ac:dyDescent="0.25">
      <c r="A39" s="242" t="s">
        <v>180</v>
      </c>
      <c r="B39" s="242" t="s">
        <v>223</v>
      </c>
      <c r="C39" s="242">
        <v>2483</v>
      </c>
      <c r="D39" s="242" t="s">
        <v>228</v>
      </c>
      <c r="E39" t="s">
        <v>228</v>
      </c>
      <c r="F39">
        <v>359226.33</v>
      </c>
      <c r="G39">
        <v>34896.54</v>
      </c>
      <c r="H39">
        <v>20173.52</v>
      </c>
      <c r="J39">
        <v>390729.75</v>
      </c>
      <c r="K39">
        <v>172264.41</v>
      </c>
      <c r="M39" s="301">
        <v>0</v>
      </c>
      <c r="R39" s="301">
        <v>525</v>
      </c>
      <c r="U39">
        <v>-399490.11</v>
      </c>
      <c r="V39">
        <v>1440362.48</v>
      </c>
      <c r="X39">
        <v>6579.74</v>
      </c>
      <c r="AC39">
        <v>21485</v>
      </c>
      <c r="AE39">
        <v>22569.29</v>
      </c>
      <c r="AF39">
        <v>26632.27</v>
      </c>
      <c r="AH39" s="244">
        <f t="shared" si="7"/>
        <v>414296.39</v>
      </c>
      <c r="AI39" s="251">
        <f t="shared" si="8"/>
        <v>525</v>
      </c>
      <c r="AJ39" s="246">
        <f t="shared" si="9"/>
        <v>413771.39</v>
      </c>
      <c r="AK39" s="252">
        <f t="shared" si="10"/>
        <v>6579.74</v>
      </c>
      <c r="AL39" s="253">
        <f t="shared" si="11"/>
        <v>70686.559999999998</v>
      </c>
      <c r="AM39" s="246">
        <f t="shared" si="6"/>
        <v>-64106.82</v>
      </c>
    </row>
    <row r="40" spans="1:39" x14ac:dyDescent="0.25">
      <c r="A40" s="242" t="s">
        <v>180</v>
      </c>
      <c r="B40" s="242" t="s">
        <v>223</v>
      </c>
      <c r="C40" s="242">
        <v>2151</v>
      </c>
      <c r="D40" s="242" t="s">
        <v>229</v>
      </c>
      <c r="E40" t="s">
        <v>229</v>
      </c>
      <c r="F40">
        <v>326796.46999999997</v>
      </c>
      <c r="G40">
        <v>13122.05</v>
      </c>
      <c r="H40">
        <v>13935.65</v>
      </c>
      <c r="J40">
        <v>2561762.7400000002</v>
      </c>
      <c r="K40">
        <v>143966.98000000001</v>
      </c>
      <c r="M40" s="301">
        <v>0</v>
      </c>
      <c r="R40" s="301">
        <v>464</v>
      </c>
      <c r="U40">
        <v>2696807.79</v>
      </c>
      <c r="V40">
        <v>455164.99</v>
      </c>
      <c r="X40">
        <v>6348.04</v>
      </c>
      <c r="AA40">
        <v>133329</v>
      </c>
      <c r="AC40">
        <v>152343</v>
      </c>
      <c r="AE40">
        <v>25726.1</v>
      </c>
      <c r="AF40">
        <v>52660.83</v>
      </c>
      <c r="AH40" s="244">
        <f t="shared" si="7"/>
        <v>353854.17</v>
      </c>
      <c r="AI40" s="251">
        <f t="shared" si="8"/>
        <v>464</v>
      </c>
      <c r="AJ40" s="246">
        <f t="shared" si="9"/>
        <v>353390.17</v>
      </c>
      <c r="AK40" s="252">
        <f t="shared" si="10"/>
        <v>139677.04</v>
      </c>
      <c r="AL40" s="253">
        <f t="shared" si="11"/>
        <v>230729.93</v>
      </c>
      <c r="AM40" s="246">
        <f t="shared" si="6"/>
        <v>-91052.889999999985</v>
      </c>
    </row>
    <row r="41" spans="1:39" x14ac:dyDescent="0.25">
      <c r="A41" s="242" t="s">
        <v>180</v>
      </c>
      <c r="B41" s="242" t="s">
        <v>223</v>
      </c>
      <c r="C41" s="242">
        <v>2636</v>
      </c>
      <c r="D41" s="242" t="s">
        <v>230</v>
      </c>
      <c r="E41" t="s">
        <v>230</v>
      </c>
      <c r="F41">
        <v>297963.51</v>
      </c>
      <c r="G41">
        <v>3847.55</v>
      </c>
      <c r="H41">
        <v>184526.09</v>
      </c>
      <c r="J41">
        <v>199930.8</v>
      </c>
      <c r="K41">
        <v>292965.65000000002</v>
      </c>
      <c r="M41" s="301">
        <v>0</v>
      </c>
      <c r="Q41" s="301">
        <v>0</v>
      </c>
      <c r="R41" s="301">
        <v>9399.86</v>
      </c>
      <c r="U41">
        <v>-966153.17</v>
      </c>
      <c r="V41">
        <v>1976836.89</v>
      </c>
      <c r="X41">
        <v>4795.83</v>
      </c>
      <c r="AA41">
        <v>98831</v>
      </c>
      <c r="AC41">
        <v>109276</v>
      </c>
      <c r="AE41">
        <v>25195.22</v>
      </c>
      <c r="AF41">
        <v>10005.59</v>
      </c>
      <c r="AH41" s="244">
        <f t="shared" si="7"/>
        <v>486337.15</v>
      </c>
      <c r="AI41" s="251">
        <f t="shared" si="8"/>
        <v>9399.86</v>
      </c>
      <c r="AJ41" s="246">
        <f t="shared" si="9"/>
        <v>476937.29000000004</v>
      </c>
      <c r="AK41" s="252">
        <f t="shared" si="10"/>
        <v>103626.83</v>
      </c>
      <c r="AL41" s="253">
        <f t="shared" si="11"/>
        <v>144476.81</v>
      </c>
      <c r="AM41" s="246">
        <f t="shared" si="6"/>
        <v>-40849.979999999996</v>
      </c>
    </row>
    <row r="42" spans="1:39" x14ac:dyDescent="0.25">
      <c r="A42" s="242" t="s">
        <v>180</v>
      </c>
      <c r="B42" s="242" t="s">
        <v>223</v>
      </c>
      <c r="C42" s="242">
        <v>4545</v>
      </c>
      <c r="D42" s="242" t="s">
        <v>231</v>
      </c>
      <c r="E42" t="s">
        <v>231</v>
      </c>
      <c r="F42">
        <v>470939.69</v>
      </c>
      <c r="G42">
        <v>30663.62</v>
      </c>
      <c r="H42">
        <v>30855.07</v>
      </c>
      <c r="J42">
        <v>285905.55</v>
      </c>
      <c r="K42">
        <v>247991.49</v>
      </c>
      <c r="M42" s="301">
        <v>0</v>
      </c>
      <c r="Q42" s="301">
        <v>3837.4</v>
      </c>
      <c r="R42" s="301">
        <v>163.66</v>
      </c>
      <c r="U42">
        <v>-657163.15</v>
      </c>
      <c r="V42">
        <v>1732965.71</v>
      </c>
      <c r="X42">
        <v>70451.94</v>
      </c>
      <c r="Y42">
        <v>62850</v>
      </c>
      <c r="AA42">
        <v>97897</v>
      </c>
      <c r="AC42">
        <v>135189</v>
      </c>
      <c r="AE42">
        <v>98252</v>
      </c>
      <c r="AF42">
        <v>11206.14</v>
      </c>
      <c r="AH42" s="244">
        <f t="shared" si="7"/>
        <v>532458.38</v>
      </c>
      <c r="AI42" s="251">
        <f t="shared" si="8"/>
        <v>4001.06</v>
      </c>
      <c r="AJ42" s="246">
        <f t="shared" si="9"/>
        <v>528457.31999999995</v>
      </c>
      <c r="AK42" s="252">
        <f t="shared" si="10"/>
        <v>231198.94</v>
      </c>
      <c r="AL42" s="253">
        <f t="shared" si="11"/>
        <v>244647.14</v>
      </c>
      <c r="AM42" s="246">
        <f t="shared" si="6"/>
        <v>-13448.200000000012</v>
      </c>
    </row>
    <row r="43" spans="1:39" x14ac:dyDescent="0.25">
      <c r="A43" s="242" t="s">
        <v>180</v>
      </c>
      <c r="B43" s="242" t="s">
        <v>223</v>
      </c>
      <c r="C43" s="242">
        <v>2870</v>
      </c>
      <c r="D43" s="242" t="s">
        <v>232</v>
      </c>
      <c r="E43" t="s">
        <v>232</v>
      </c>
      <c r="F43">
        <v>362897.95</v>
      </c>
      <c r="G43">
        <v>50787.05</v>
      </c>
      <c r="H43">
        <v>264960.11</v>
      </c>
      <c r="J43">
        <v>261719.94</v>
      </c>
      <c r="K43">
        <v>171215.57</v>
      </c>
      <c r="M43" s="301">
        <v>0</v>
      </c>
      <c r="Q43" s="301">
        <v>95847.039999999994</v>
      </c>
      <c r="R43" s="301">
        <v>733</v>
      </c>
      <c r="U43">
        <v>-999664.08</v>
      </c>
      <c r="V43">
        <v>2083523.09</v>
      </c>
      <c r="X43">
        <v>13264.33</v>
      </c>
      <c r="AA43">
        <v>68859</v>
      </c>
      <c r="AC43">
        <v>98883</v>
      </c>
      <c r="AE43">
        <v>23550.2</v>
      </c>
      <c r="AF43">
        <v>31105.68</v>
      </c>
      <c r="AH43" s="244">
        <f t="shared" si="7"/>
        <v>678645.11</v>
      </c>
      <c r="AI43" s="251">
        <f t="shared" si="8"/>
        <v>96580.04</v>
      </c>
      <c r="AJ43" s="246">
        <f t="shared" si="9"/>
        <v>582065.06999999995</v>
      </c>
      <c r="AK43" s="252">
        <f t="shared" si="10"/>
        <v>82123.33</v>
      </c>
      <c r="AL43" s="253">
        <f t="shared" si="11"/>
        <v>153538.88</v>
      </c>
      <c r="AM43" s="246">
        <f t="shared" si="6"/>
        <v>-71415.55</v>
      </c>
    </row>
    <row r="44" spans="1:39" x14ac:dyDescent="0.25">
      <c r="A44" s="242" t="s">
        <v>180</v>
      </c>
      <c r="B44" s="242" t="s">
        <v>223</v>
      </c>
      <c r="C44" s="242">
        <v>3482</v>
      </c>
      <c r="D44" s="242" t="s">
        <v>233</v>
      </c>
      <c r="E44" t="s">
        <v>233</v>
      </c>
      <c r="F44">
        <v>547659.93000000005</v>
      </c>
      <c r="G44">
        <v>22000</v>
      </c>
      <c r="H44">
        <v>25427.96</v>
      </c>
      <c r="J44">
        <v>1095657.05</v>
      </c>
      <c r="K44">
        <v>204445.06</v>
      </c>
      <c r="M44" s="301">
        <v>0</v>
      </c>
      <c r="Q44" s="301">
        <v>16080</v>
      </c>
      <c r="R44" s="301">
        <v>2546.17</v>
      </c>
      <c r="U44">
        <v>1904406.77</v>
      </c>
      <c r="X44">
        <v>96655.76</v>
      </c>
      <c r="AA44">
        <v>84903</v>
      </c>
      <c r="AC44">
        <v>138708</v>
      </c>
      <c r="AD44">
        <v>600</v>
      </c>
      <c r="AE44">
        <v>54532.32</v>
      </c>
      <c r="AF44">
        <v>17862.740000000002</v>
      </c>
      <c r="AH44" s="244">
        <f t="shared" si="7"/>
        <v>595087.89</v>
      </c>
      <c r="AI44" s="251">
        <f t="shared" si="8"/>
        <v>18626.169999999998</v>
      </c>
      <c r="AJ44" s="246">
        <f t="shared" si="9"/>
        <v>576461.72</v>
      </c>
      <c r="AK44" s="252">
        <f t="shared" si="10"/>
        <v>181558.76</v>
      </c>
      <c r="AL44" s="253">
        <f t="shared" si="11"/>
        <v>211703.06</v>
      </c>
      <c r="AM44" s="246">
        <f t="shared" si="6"/>
        <v>-30144.299999999988</v>
      </c>
    </row>
    <row r="45" spans="1:39" x14ac:dyDescent="0.25">
      <c r="A45" s="242" t="s">
        <v>180</v>
      </c>
      <c r="B45" s="242" t="s">
        <v>223</v>
      </c>
      <c r="C45" s="242">
        <v>4225</v>
      </c>
      <c r="D45" s="242" t="s">
        <v>234</v>
      </c>
      <c r="E45" t="s">
        <v>234</v>
      </c>
      <c r="F45">
        <v>123874.97</v>
      </c>
      <c r="G45">
        <v>129906.72</v>
      </c>
      <c r="H45">
        <v>16077.16</v>
      </c>
      <c r="J45">
        <v>640001.52</v>
      </c>
      <c r="K45">
        <v>284518.84999999998</v>
      </c>
      <c r="M45" s="301">
        <v>66180</v>
      </c>
      <c r="Q45" s="301">
        <v>122936.76</v>
      </c>
      <c r="R45" s="301">
        <v>5126.57</v>
      </c>
      <c r="U45">
        <v>-383064.28</v>
      </c>
      <c r="V45">
        <v>1500565.11</v>
      </c>
      <c r="X45">
        <v>14960.4</v>
      </c>
      <c r="AA45">
        <v>120018.5</v>
      </c>
      <c r="AC45">
        <v>158078.5</v>
      </c>
      <c r="AE45">
        <v>90039.6</v>
      </c>
      <c r="AF45">
        <v>12475.93</v>
      </c>
      <c r="AH45" s="244">
        <f t="shared" si="7"/>
        <v>269858.84999999998</v>
      </c>
      <c r="AI45" s="251">
        <f t="shared" si="8"/>
        <v>194243.33000000002</v>
      </c>
      <c r="AJ45" s="246">
        <f t="shared" si="9"/>
        <v>75615.51999999996</v>
      </c>
      <c r="AK45" s="252">
        <f t="shared" si="10"/>
        <v>134978.9</v>
      </c>
      <c r="AL45" s="253">
        <f t="shared" si="11"/>
        <v>260594.03</v>
      </c>
      <c r="AM45" s="246">
        <f t="shared" si="6"/>
        <v>-125615.13</v>
      </c>
    </row>
    <row r="46" spans="1:39" x14ac:dyDescent="0.25">
      <c r="A46" s="242" t="s">
        <v>180</v>
      </c>
      <c r="B46" s="242" t="s">
        <v>223</v>
      </c>
      <c r="C46" s="242">
        <v>3058</v>
      </c>
      <c r="D46" s="242" t="s">
        <v>236</v>
      </c>
      <c r="E46" t="s">
        <v>236</v>
      </c>
      <c r="F46">
        <v>101469.82</v>
      </c>
      <c r="G46">
        <v>0</v>
      </c>
      <c r="H46">
        <v>11405.34</v>
      </c>
      <c r="J46">
        <v>23101</v>
      </c>
      <c r="K46">
        <v>2940.71</v>
      </c>
      <c r="M46" s="301">
        <v>0</v>
      </c>
      <c r="R46" s="301">
        <v>869</v>
      </c>
      <c r="U46">
        <v>-2101244.9500000002</v>
      </c>
      <c r="V46">
        <v>2280594.58</v>
      </c>
      <c r="X46">
        <v>15962.62</v>
      </c>
      <c r="AA46">
        <v>148221.5</v>
      </c>
      <c r="AC46">
        <v>183822.5</v>
      </c>
      <c r="AE46">
        <v>20248.400000000001</v>
      </c>
      <c r="AF46">
        <v>2914.98</v>
      </c>
      <c r="AH46" s="244">
        <f t="shared" si="7"/>
        <v>112875.16</v>
      </c>
      <c r="AI46" s="251">
        <f t="shared" si="8"/>
        <v>869</v>
      </c>
      <c r="AJ46" s="246">
        <f t="shared" si="9"/>
        <v>112006.16</v>
      </c>
      <c r="AK46" s="252">
        <f t="shared" si="10"/>
        <v>164184.12</v>
      </c>
      <c r="AL46" s="253">
        <f t="shared" si="11"/>
        <v>206985.88</v>
      </c>
      <c r="AM46" s="246">
        <f t="shared" si="6"/>
        <v>-42801.760000000009</v>
      </c>
    </row>
    <row r="47" spans="1:39" x14ac:dyDescent="0.25">
      <c r="A47" s="242" t="s">
        <v>182</v>
      </c>
      <c r="B47" s="242" t="s">
        <v>238</v>
      </c>
      <c r="C47" s="242">
        <v>2820</v>
      </c>
      <c r="D47" s="242" t="s">
        <v>240</v>
      </c>
      <c r="E47" t="s">
        <v>240</v>
      </c>
      <c r="F47">
        <v>214424.2</v>
      </c>
      <c r="G47">
        <v>10126.25</v>
      </c>
      <c r="H47">
        <v>12166.61</v>
      </c>
      <c r="J47">
        <v>5700419.0599999996</v>
      </c>
      <c r="K47">
        <v>1846005.53</v>
      </c>
      <c r="M47" s="301">
        <v>0</v>
      </c>
      <c r="R47" s="301">
        <v>1056</v>
      </c>
      <c r="T47">
        <v>-1378318.91</v>
      </c>
      <c r="U47">
        <v>7059034.6100000003</v>
      </c>
      <c r="V47">
        <v>2114009</v>
      </c>
      <c r="X47">
        <v>7101.96</v>
      </c>
      <c r="Z47">
        <v>607.15</v>
      </c>
      <c r="AA47">
        <v>45496.5</v>
      </c>
      <c r="AC47">
        <v>69064.5</v>
      </c>
      <c r="AE47">
        <v>9543.48</v>
      </c>
      <c r="AF47">
        <v>-3139.32</v>
      </c>
      <c r="AH47" s="244">
        <f t="shared" si="7"/>
        <v>236717.06</v>
      </c>
      <c r="AI47" s="251">
        <f t="shared" si="8"/>
        <v>1056</v>
      </c>
      <c r="AJ47" s="246">
        <f t="shared" si="9"/>
        <v>235661.06</v>
      </c>
      <c r="AK47" s="252">
        <f t="shared" si="10"/>
        <v>53205.61</v>
      </c>
      <c r="AL47" s="253">
        <f t="shared" si="11"/>
        <v>75468.659999999989</v>
      </c>
      <c r="AM47" s="246">
        <f t="shared" si="6"/>
        <v>-22263.049999999988</v>
      </c>
    </row>
    <row r="48" spans="1:39" x14ac:dyDescent="0.25">
      <c r="A48" s="242" t="s">
        <v>182</v>
      </c>
      <c r="B48" s="242" t="s">
        <v>238</v>
      </c>
      <c r="C48" s="242">
        <v>3895</v>
      </c>
      <c r="D48" s="242" t="s">
        <v>241</v>
      </c>
      <c r="E48" t="s">
        <v>241</v>
      </c>
      <c r="F48">
        <v>640818.18999999994</v>
      </c>
      <c r="G48">
        <v>8107.71</v>
      </c>
      <c r="H48">
        <v>11095.77</v>
      </c>
      <c r="J48">
        <v>3424785.65</v>
      </c>
      <c r="K48">
        <v>210861.65</v>
      </c>
      <c r="M48" s="301">
        <v>0</v>
      </c>
      <c r="Q48" s="301">
        <v>234175.32</v>
      </c>
      <c r="R48" s="301">
        <v>564</v>
      </c>
      <c r="U48">
        <v>2410731.17</v>
      </c>
      <c r="V48">
        <v>1646714.98</v>
      </c>
      <c r="X48">
        <v>8980.6299999999992</v>
      </c>
      <c r="AA48">
        <v>88693.5</v>
      </c>
      <c r="AC48">
        <v>111790.5</v>
      </c>
      <c r="AE48">
        <v>17427.080000000002</v>
      </c>
      <c r="AF48">
        <v>19753.05</v>
      </c>
      <c r="AH48" s="244">
        <f t="shared" si="7"/>
        <v>660021.66999999993</v>
      </c>
      <c r="AI48" s="251">
        <f t="shared" si="8"/>
        <v>234739.32</v>
      </c>
      <c r="AJ48" s="246">
        <f t="shared" si="9"/>
        <v>425282.34999999992</v>
      </c>
      <c r="AK48" s="252">
        <f t="shared" si="10"/>
        <v>97674.13</v>
      </c>
      <c r="AL48" s="253">
        <f t="shared" si="11"/>
        <v>148970.63</v>
      </c>
      <c r="AM48" s="246">
        <f t="shared" si="6"/>
        <v>-51296.5</v>
      </c>
    </row>
    <row r="49" spans="1:39" x14ac:dyDescent="0.25">
      <c r="A49" s="242" t="s">
        <v>182</v>
      </c>
      <c r="B49" s="242" t="s">
        <v>238</v>
      </c>
      <c r="C49" s="242">
        <v>2041</v>
      </c>
      <c r="D49" s="242" t="s">
        <v>242</v>
      </c>
      <c r="E49" t="s">
        <v>242</v>
      </c>
      <c r="F49">
        <v>969572.2</v>
      </c>
      <c r="G49">
        <v>6041.5</v>
      </c>
      <c r="H49">
        <v>6224.52</v>
      </c>
      <c r="J49">
        <v>1459793.37</v>
      </c>
      <c r="K49">
        <v>1988555.41</v>
      </c>
      <c r="L49">
        <v>73999</v>
      </c>
      <c r="M49" s="301">
        <v>0</v>
      </c>
      <c r="R49" s="301">
        <v>2238</v>
      </c>
      <c r="T49">
        <v>27700</v>
      </c>
      <c r="U49">
        <v>2249748.8199999998</v>
      </c>
      <c r="V49">
        <v>2273364.33</v>
      </c>
      <c r="X49">
        <v>7616.2</v>
      </c>
      <c r="AA49">
        <v>74573</v>
      </c>
      <c r="AC49">
        <v>99106</v>
      </c>
      <c r="AE49">
        <v>8606.1200000000008</v>
      </c>
      <c r="AF49">
        <v>23342.23</v>
      </c>
      <c r="AH49" s="244">
        <f t="shared" si="7"/>
        <v>981838.22</v>
      </c>
      <c r="AI49" s="251">
        <f t="shared" si="8"/>
        <v>2238</v>
      </c>
      <c r="AJ49" s="246">
        <f t="shared" si="9"/>
        <v>979600.22</v>
      </c>
      <c r="AK49" s="252">
        <f t="shared" si="10"/>
        <v>82189.2</v>
      </c>
      <c r="AL49" s="253">
        <f t="shared" si="11"/>
        <v>131054.34999999999</v>
      </c>
      <c r="AM49" s="246">
        <f t="shared" si="6"/>
        <v>-48865.149999999994</v>
      </c>
    </row>
    <row r="50" spans="1:39" x14ac:dyDescent="0.25">
      <c r="A50" s="242" t="s">
        <v>184</v>
      </c>
      <c r="B50" s="242" t="s">
        <v>244</v>
      </c>
      <c r="C50" s="242">
        <v>2880</v>
      </c>
      <c r="D50" s="242" t="s">
        <v>246</v>
      </c>
      <c r="E50" t="s">
        <v>246</v>
      </c>
      <c r="F50">
        <v>860046.59</v>
      </c>
      <c r="G50">
        <v>0</v>
      </c>
      <c r="H50">
        <v>824.3</v>
      </c>
      <c r="J50">
        <v>3497.43</v>
      </c>
      <c r="K50">
        <v>628831.88</v>
      </c>
      <c r="M50" s="301">
        <v>0</v>
      </c>
      <c r="N50" s="301">
        <v>956.8</v>
      </c>
      <c r="Q50" s="301">
        <v>429364</v>
      </c>
      <c r="R50" s="301">
        <v>4016.3</v>
      </c>
      <c r="U50">
        <v>-1071233.53</v>
      </c>
      <c r="V50">
        <v>2191305.25</v>
      </c>
      <c r="X50">
        <v>14219.3</v>
      </c>
      <c r="AA50">
        <v>129140.8</v>
      </c>
      <c r="AC50">
        <v>150352.79999999999</v>
      </c>
      <c r="AE50">
        <v>30935.919999999998</v>
      </c>
      <c r="AF50">
        <v>13400</v>
      </c>
      <c r="AH50" s="244">
        <f t="shared" si="7"/>
        <v>860870.89</v>
      </c>
      <c r="AI50" s="251">
        <f t="shared" si="8"/>
        <v>434337.1</v>
      </c>
      <c r="AJ50" s="246">
        <f t="shared" si="9"/>
        <v>426533.79000000004</v>
      </c>
      <c r="AK50" s="252">
        <f t="shared" si="10"/>
        <v>143360.1</v>
      </c>
      <c r="AL50" s="253">
        <f t="shared" si="11"/>
        <v>194688.71999999997</v>
      </c>
      <c r="AM50" s="246">
        <f t="shared" si="6"/>
        <v>-51328.619999999966</v>
      </c>
    </row>
    <row r="51" spans="1:39" x14ac:dyDescent="0.25">
      <c r="A51" s="242" t="s">
        <v>184</v>
      </c>
      <c r="B51" s="242" t="s">
        <v>244</v>
      </c>
      <c r="C51" s="242">
        <v>9821</v>
      </c>
      <c r="D51" s="242" t="s">
        <v>247</v>
      </c>
      <c r="E51" t="s">
        <v>247</v>
      </c>
      <c r="F51">
        <v>1301860.5900000001</v>
      </c>
      <c r="G51">
        <v>0</v>
      </c>
      <c r="H51">
        <v>117561.67</v>
      </c>
      <c r="J51">
        <v>987030.28</v>
      </c>
      <c r="K51">
        <v>113769.67</v>
      </c>
      <c r="M51" s="301">
        <v>-4000</v>
      </c>
      <c r="Q51" s="301">
        <v>1501705.09</v>
      </c>
      <c r="R51" s="301">
        <v>4550.2</v>
      </c>
      <c r="U51">
        <v>-1257631.28</v>
      </c>
      <c r="V51">
        <v>2281491.52</v>
      </c>
      <c r="X51">
        <v>199231.76</v>
      </c>
      <c r="Z51">
        <v>10.62</v>
      </c>
      <c r="AA51">
        <v>256809.2</v>
      </c>
      <c r="AC51">
        <v>296009.2</v>
      </c>
      <c r="AE51">
        <v>48849.75</v>
      </c>
      <c r="AF51">
        <v>20885.95</v>
      </c>
      <c r="AH51" s="244">
        <f t="shared" si="7"/>
        <v>1419422.26</v>
      </c>
      <c r="AI51" s="251">
        <f t="shared" si="8"/>
        <v>1502255.29</v>
      </c>
      <c r="AJ51" s="246">
        <f t="shared" si="9"/>
        <v>-82833.030000000028</v>
      </c>
      <c r="AK51" s="252">
        <f t="shared" si="10"/>
        <v>456051.58</v>
      </c>
      <c r="AL51" s="253">
        <f t="shared" si="11"/>
        <v>365744.9</v>
      </c>
      <c r="AM51" s="246">
        <f t="shared" si="6"/>
        <v>90306.68</v>
      </c>
    </row>
    <row r="52" spans="1:39" x14ac:dyDescent="0.25">
      <c r="A52" s="242" t="s">
        <v>184</v>
      </c>
      <c r="B52" s="242" t="s">
        <v>244</v>
      </c>
      <c r="C52" s="242">
        <v>4858</v>
      </c>
      <c r="D52" s="242" t="s">
        <v>248</v>
      </c>
      <c r="E52" t="s">
        <v>248</v>
      </c>
      <c r="F52">
        <v>317994.58</v>
      </c>
      <c r="G52">
        <v>6192</v>
      </c>
      <c r="H52">
        <v>27060.26</v>
      </c>
      <c r="J52">
        <v>2186.67</v>
      </c>
      <c r="K52">
        <v>1422636.8</v>
      </c>
      <c r="M52" s="301">
        <v>0</v>
      </c>
      <c r="N52" s="301">
        <v>0</v>
      </c>
      <c r="Q52" s="301">
        <v>77740</v>
      </c>
      <c r="R52" s="301">
        <v>4413.03</v>
      </c>
      <c r="U52">
        <v>-798647.63</v>
      </c>
      <c r="V52">
        <v>2647377.69</v>
      </c>
      <c r="X52">
        <v>57287.32</v>
      </c>
      <c r="AA52">
        <v>150231.5</v>
      </c>
      <c r="AC52">
        <v>150231.5</v>
      </c>
      <c r="AE52">
        <v>125931.8</v>
      </c>
      <c r="AF52">
        <v>16443.3</v>
      </c>
      <c r="AH52" s="244">
        <f t="shared" si="7"/>
        <v>351246.84</v>
      </c>
      <c r="AI52" s="251">
        <f t="shared" si="8"/>
        <v>82153.03</v>
      </c>
      <c r="AJ52" s="246">
        <f t="shared" si="9"/>
        <v>269093.81000000006</v>
      </c>
      <c r="AK52" s="252">
        <f t="shared" si="10"/>
        <v>207518.82</v>
      </c>
      <c r="AL52" s="253">
        <f t="shared" si="11"/>
        <v>292606.59999999998</v>
      </c>
      <c r="AM52" s="246">
        <f t="shared" si="6"/>
        <v>-85087.77999999997</v>
      </c>
    </row>
    <row r="53" spans="1:39" x14ac:dyDescent="0.25">
      <c r="A53" s="242" t="s">
        <v>184</v>
      </c>
      <c r="B53" s="242" t="s">
        <v>244</v>
      </c>
      <c r="C53" s="242">
        <v>5652</v>
      </c>
      <c r="D53" s="242" t="s">
        <v>249</v>
      </c>
      <c r="E53" t="s">
        <v>249</v>
      </c>
      <c r="F53">
        <v>1209560.02</v>
      </c>
      <c r="G53">
        <v>0</v>
      </c>
      <c r="H53">
        <v>1942.15</v>
      </c>
      <c r="J53">
        <v>81198.289999999994</v>
      </c>
      <c r="K53">
        <v>322816.74</v>
      </c>
      <c r="M53" s="301">
        <v>0</v>
      </c>
      <c r="O53" s="301">
        <v>271320</v>
      </c>
      <c r="Q53" s="301">
        <v>1100722.28</v>
      </c>
      <c r="R53" s="301">
        <v>3164</v>
      </c>
      <c r="U53">
        <v>-4330723.26</v>
      </c>
      <c r="V53">
        <v>4706462.17</v>
      </c>
      <c r="X53">
        <v>29048.03</v>
      </c>
      <c r="Z53">
        <v>1690.96</v>
      </c>
      <c r="AA53">
        <v>157471.4</v>
      </c>
      <c r="AC53">
        <v>201661.4</v>
      </c>
      <c r="AE53">
        <v>74110</v>
      </c>
      <c r="AF53">
        <v>15606.98</v>
      </c>
      <c r="AH53" s="244">
        <f t="shared" si="7"/>
        <v>1211502.17</v>
      </c>
      <c r="AI53" s="251">
        <f t="shared" si="8"/>
        <v>1375206.28</v>
      </c>
      <c r="AJ53" s="246">
        <f t="shared" si="9"/>
        <v>-163704.1100000001</v>
      </c>
      <c r="AK53" s="252">
        <f t="shared" si="10"/>
        <v>188210.38999999998</v>
      </c>
      <c r="AL53" s="253">
        <f t="shared" si="11"/>
        <v>291378.38</v>
      </c>
      <c r="AM53" s="246">
        <f t="shared" si="6"/>
        <v>-103167.99000000002</v>
      </c>
    </row>
    <row r="54" spans="1:39" x14ac:dyDescent="0.25">
      <c r="A54" s="242" t="s">
        <v>186</v>
      </c>
      <c r="B54" s="242" t="s">
        <v>251</v>
      </c>
      <c r="C54" s="242">
        <v>2823</v>
      </c>
      <c r="D54" s="242" t="s">
        <v>253</v>
      </c>
      <c r="E54" t="s">
        <v>253</v>
      </c>
      <c r="F54">
        <v>1081750.42</v>
      </c>
      <c r="G54">
        <v>0</v>
      </c>
      <c r="H54">
        <v>47387.01</v>
      </c>
      <c r="J54">
        <v>1015824.85</v>
      </c>
      <c r="K54">
        <v>1115653.02</v>
      </c>
      <c r="Q54" s="301">
        <v>175150</v>
      </c>
      <c r="R54" s="301">
        <v>-29255.9</v>
      </c>
      <c r="U54">
        <v>2247188.98</v>
      </c>
      <c r="V54">
        <v>954921</v>
      </c>
      <c r="X54">
        <v>13985.24</v>
      </c>
      <c r="AA54">
        <v>86962.48</v>
      </c>
      <c r="AC54">
        <v>125769.48</v>
      </c>
      <c r="AE54">
        <v>30848.48</v>
      </c>
      <c r="AF54">
        <v>31718.54</v>
      </c>
      <c r="AH54" s="244">
        <f t="shared" si="7"/>
        <v>1129137.43</v>
      </c>
      <c r="AI54" s="251">
        <f t="shared" si="8"/>
        <v>145894.1</v>
      </c>
      <c r="AJ54" s="246">
        <f t="shared" si="9"/>
        <v>983243.33</v>
      </c>
      <c r="AK54" s="252">
        <f t="shared" si="10"/>
        <v>100947.72</v>
      </c>
      <c r="AL54" s="253">
        <f t="shared" si="11"/>
        <v>188336.5</v>
      </c>
      <c r="AM54" s="246">
        <f t="shared" si="6"/>
        <v>-87388.78</v>
      </c>
    </row>
    <row r="55" spans="1:39" x14ac:dyDescent="0.25">
      <c r="A55" s="242" t="s">
        <v>186</v>
      </c>
      <c r="B55" s="242" t="s">
        <v>251</v>
      </c>
      <c r="C55" s="242">
        <v>4818</v>
      </c>
      <c r="D55" s="242" t="s">
        <v>254</v>
      </c>
      <c r="E55" t="s">
        <v>254</v>
      </c>
      <c r="F55">
        <v>1538770.57</v>
      </c>
      <c r="G55">
        <v>0</v>
      </c>
      <c r="H55">
        <v>37241.440000000002</v>
      </c>
      <c r="J55">
        <v>1770992.65</v>
      </c>
      <c r="K55">
        <v>271383.86</v>
      </c>
      <c r="Q55" s="301">
        <v>1604338.13</v>
      </c>
      <c r="R55" s="301">
        <v>-35082</v>
      </c>
      <c r="U55">
        <v>-385757.7</v>
      </c>
      <c r="V55">
        <v>2528782.23</v>
      </c>
      <c r="X55">
        <v>20135.48</v>
      </c>
      <c r="AA55">
        <v>123254</v>
      </c>
      <c r="AC55">
        <v>183976</v>
      </c>
      <c r="AE55">
        <v>26148.34</v>
      </c>
      <c r="AF55">
        <v>27157.279999999999</v>
      </c>
      <c r="AH55" s="244">
        <f t="shared" si="7"/>
        <v>1576012.01</v>
      </c>
      <c r="AI55" s="251">
        <f t="shared" si="8"/>
        <v>1569256.13</v>
      </c>
      <c r="AJ55" s="246">
        <f t="shared" si="9"/>
        <v>6755.8800000001211</v>
      </c>
      <c r="AK55" s="252">
        <f t="shared" si="10"/>
        <v>143389.48000000001</v>
      </c>
      <c r="AL55" s="253">
        <f t="shared" si="11"/>
        <v>237281.62</v>
      </c>
      <c r="AM55" s="246">
        <f t="shared" si="6"/>
        <v>-93892.139999999985</v>
      </c>
    </row>
    <row r="56" spans="1:39" x14ac:dyDescent="0.25">
      <c r="A56" s="242" t="s">
        <v>186</v>
      </c>
      <c r="B56" s="242" t="s">
        <v>251</v>
      </c>
      <c r="C56" s="242">
        <v>2500</v>
      </c>
      <c r="D56" s="242" t="s">
        <v>255</v>
      </c>
      <c r="E56" t="s">
        <v>255</v>
      </c>
      <c r="F56">
        <v>181505.61</v>
      </c>
      <c r="G56">
        <v>0</v>
      </c>
      <c r="H56">
        <v>127216.49</v>
      </c>
      <c r="J56">
        <v>779237.62</v>
      </c>
      <c r="K56">
        <v>155607.13</v>
      </c>
      <c r="Q56" s="301">
        <v>-738546</v>
      </c>
      <c r="R56" s="301">
        <v>777.49</v>
      </c>
      <c r="U56">
        <v>-516090.56</v>
      </c>
      <c r="V56">
        <v>2500517.0699999998</v>
      </c>
      <c r="X56">
        <v>60280.49</v>
      </c>
      <c r="AA56">
        <v>190288</v>
      </c>
      <c r="AC56">
        <v>215994</v>
      </c>
      <c r="AE56">
        <v>15270</v>
      </c>
      <c r="AF56">
        <v>16675.64</v>
      </c>
      <c r="AH56" s="244">
        <f t="shared" si="7"/>
        <v>308722.09999999998</v>
      </c>
      <c r="AI56" s="251">
        <f t="shared" si="8"/>
        <v>-737768.51</v>
      </c>
      <c r="AJ56" s="246">
        <f t="shared" si="9"/>
        <v>1046490.61</v>
      </c>
      <c r="AK56" s="252">
        <f t="shared" si="10"/>
        <v>250568.49</v>
      </c>
      <c r="AL56" s="253">
        <f t="shared" si="11"/>
        <v>247939.64</v>
      </c>
      <c r="AM56" s="246">
        <f t="shared" si="6"/>
        <v>2628.8499999999767</v>
      </c>
    </row>
    <row r="57" spans="1:39" x14ac:dyDescent="0.25">
      <c r="A57" s="242" t="s">
        <v>186</v>
      </c>
      <c r="B57" s="242" t="s">
        <v>251</v>
      </c>
      <c r="C57" s="242">
        <v>4429</v>
      </c>
      <c r="D57" s="242" t="s">
        <v>256</v>
      </c>
      <c r="E57" t="s">
        <v>256</v>
      </c>
      <c r="F57">
        <v>489804.57</v>
      </c>
      <c r="G57">
        <v>0</v>
      </c>
      <c r="H57">
        <v>40809.47</v>
      </c>
      <c r="J57">
        <v>476425.99</v>
      </c>
      <c r="K57">
        <v>301688.43</v>
      </c>
      <c r="R57" s="301">
        <v>-8335.5</v>
      </c>
      <c r="U57">
        <v>-558538.11</v>
      </c>
      <c r="V57">
        <v>1946573.94</v>
      </c>
      <c r="X57">
        <v>22733.67</v>
      </c>
      <c r="AA57">
        <v>93817.5</v>
      </c>
      <c r="AC57">
        <v>136605.5</v>
      </c>
      <c r="AE57">
        <v>20175.04</v>
      </c>
      <c r="AF57">
        <v>21155.5</v>
      </c>
      <c r="AH57" s="244">
        <f t="shared" si="7"/>
        <v>530614.04</v>
      </c>
      <c r="AI57" s="251">
        <f t="shared" si="8"/>
        <v>-8335.5</v>
      </c>
      <c r="AJ57" s="246">
        <f t="shared" si="9"/>
        <v>538949.54</v>
      </c>
      <c r="AK57" s="252">
        <f t="shared" si="10"/>
        <v>116551.17</v>
      </c>
      <c r="AL57" s="253">
        <f t="shared" si="11"/>
        <v>177936.04</v>
      </c>
      <c r="AM57" s="246">
        <f t="shared" si="6"/>
        <v>-61384.87000000001</v>
      </c>
    </row>
    <row r="58" spans="1:39" x14ac:dyDescent="0.25">
      <c r="A58" s="242" t="s">
        <v>186</v>
      </c>
      <c r="B58" s="242" t="s">
        <v>251</v>
      </c>
      <c r="C58" s="242">
        <v>3247</v>
      </c>
      <c r="D58" s="242" t="s">
        <v>257</v>
      </c>
      <c r="E58" t="s">
        <v>257</v>
      </c>
      <c r="F58">
        <v>456914.08</v>
      </c>
      <c r="G58">
        <v>0</v>
      </c>
      <c r="H58">
        <v>25602.43</v>
      </c>
      <c r="J58">
        <v>322157.34000000003</v>
      </c>
      <c r="K58">
        <v>146547.10999999999</v>
      </c>
      <c r="Q58" s="301">
        <v>163735.51999999999</v>
      </c>
      <c r="R58" s="301">
        <v>3651</v>
      </c>
      <c r="U58">
        <v>1881471.51</v>
      </c>
      <c r="V58">
        <v>-980950.37</v>
      </c>
      <c r="X58">
        <v>19657.87</v>
      </c>
      <c r="AA58">
        <v>170716</v>
      </c>
      <c r="AC58">
        <v>193956</v>
      </c>
      <c r="AE58">
        <v>100807.8</v>
      </c>
      <c r="AF58">
        <v>6446.77</v>
      </c>
      <c r="AH58" s="244">
        <f t="shared" si="7"/>
        <v>482516.51</v>
      </c>
      <c r="AI58" s="251">
        <f t="shared" si="8"/>
        <v>167386.51999999999</v>
      </c>
      <c r="AJ58" s="246">
        <f t="shared" si="9"/>
        <v>315129.99</v>
      </c>
      <c r="AK58" s="252">
        <f t="shared" si="10"/>
        <v>190373.87</v>
      </c>
      <c r="AL58" s="253">
        <f t="shared" si="11"/>
        <v>301210.57</v>
      </c>
      <c r="AM58" s="246">
        <f t="shared" si="6"/>
        <v>-110836.70000000001</v>
      </c>
    </row>
    <row r="59" spans="1:39" x14ac:dyDescent="0.25">
      <c r="A59" s="255" t="s">
        <v>186</v>
      </c>
      <c r="B59" s="255" t="s">
        <v>251</v>
      </c>
      <c r="C59" s="255">
        <v>1126</v>
      </c>
      <c r="D59" s="255" t="s">
        <v>258</v>
      </c>
      <c r="E59" t="s">
        <v>258</v>
      </c>
      <c r="F59">
        <v>438674.29</v>
      </c>
      <c r="G59">
        <v>0</v>
      </c>
      <c r="H59">
        <v>16102.24</v>
      </c>
      <c r="J59">
        <v>831563.48</v>
      </c>
      <c r="K59">
        <v>94643.35</v>
      </c>
      <c r="L59">
        <v>0</v>
      </c>
      <c r="Q59" s="301">
        <v>170945</v>
      </c>
      <c r="R59" s="301">
        <v>1037</v>
      </c>
      <c r="U59">
        <v>-439687.7</v>
      </c>
      <c r="V59">
        <v>1692734</v>
      </c>
      <c r="X59">
        <v>11984.65</v>
      </c>
      <c r="AA59">
        <v>52206</v>
      </c>
      <c r="AC59">
        <v>84055</v>
      </c>
      <c r="AE59">
        <v>8530.0499999999993</v>
      </c>
      <c r="AF59">
        <v>15650.54</v>
      </c>
      <c r="AH59" s="244">
        <f t="shared" si="7"/>
        <v>454776.52999999997</v>
      </c>
      <c r="AI59" s="251">
        <f t="shared" si="8"/>
        <v>171982</v>
      </c>
      <c r="AJ59" s="246">
        <f t="shared" si="9"/>
        <v>282794.52999999997</v>
      </c>
      <c r="AK59" s="252">
        <f t="shared" si="10"/>
        <v>64190.65</v>
      </c>
      <c r="AL59" s="253">
        <f t="shared" si="11"/>
        <v>108235.59</v>
      </c>
      <c r="AM59" s="246">
        <f t="shared" si="6"/>
        <v>-44044.939999999995</v>
      </c>
    </row>
    <row r="60" spans="1:39" s="256" customFormat="1" x14ac:dyDescent="0.25">
      <c r="A60" s="242" t="s">
        <v>188</v>
      </c>
      <c r="B60" s="242" t="s">
        <v>260</v>
      </c>
      <c r="C60" s="242">
        <v>3728</v>
      </c>
      <c r="D60" s="242" t="s">
        <v>262</v>
      </c>
      <c r="E60" t="s">
        <v>262</v>
      </c>
      <c r="F60">
        <v>834893.64</v>
      </c>
      <c r="G60">
        <v>300</v>
      </c>
      <c r="H60">
        <v>7421.91</v>
      </c>
      <c r="I60"/>
      <c r="J60">
        <v>577311.66</v>
      </c>
      <c r="K60">
        <v>-245171.48</v>
      </c>
      <c r="L60"/>
      <c r="M60" s="301">
        <v>0</v>
      </c>
      <c r="N60" s="301"/>
      <c r="O60" s="301"/>
      <c r="P60" s="301"/>
      <c r="Q60" s="301">
        <v>433099</v>
      </c>
      <c r="R60" s="301">
        <v>0</v>
      </c>
      <c r="S60"/>
      <c r="T60"/>
      <c r="U60">
        <v>-1350422.64</v>
      </c>
      <c r="V60">
        <v>2210713.7999999998</v>
      </c>
      <c r="W60"/>
      <c r="X60">
        <v>6547.46</v>
      </c>
      <c r="Y60"/>
      <c r="Z60"/>
      <c r="AA60">
        <v>83142</v>
      </c>
      <c r="AB60">
        <v>4569.6400000000003</v>
      </c>
      <c r="AC60">
        <v>83605</v>
      </c>
      <c r="AD60"/>
      <c r="AE60">
        <v>21670</v>
      </c>
      <c r="AF60">
        <v>53243.53</v>
      </c>
      <c r="AG60">
        <v>100</v>
      </c>
      <c r="AH60" s="244">
        <f t="shared" si="7"/>
        <v>842615.55</v>
      </c>
      <c r="AI60" s="251">
        <f t="shared" si="8"/>
        <v>433099</v>
      </c>
      <c r="AJ60" s="246">
        <f t="shared" si="9"/>
        <v>409516.55000000005</v>
      </c>
      <c r="AK60" s="252">
        <f t="shared" si="10"/>
        <v>94259.1</v>
      </c>
      <c r="AL60" s="253">
        <f t="shared" si="11"/>
        <v>158618.53</v>
      </c>
      <c r="AM60" s="246">
        <f t="shared" si="6"/>
        <v>-64359.429999999993</v>
      </c>
    </row>
    <row r="61" spans="1:39" x14ac:dyDescent="0.25">
      <c r="A61" s="242" t="s">
        <v>188</v>
      </c>
      <c r="B61" s="242" t="s">
        <v>260</v>
      </c>
      <c r="C61" s="242">
        <v>3543</v>
      </c>
      <c r="D61" s="242" t="s">
        <v>263</v>
      </c>
      <c r="E61" t="s">
        <v>263</v>
      </c>
      <c r="F61">
        <v>318761.3</v>
      </c>
      <c r="G61">
        <v>34251</v>
      </c>
      <c r="H61">
        <v>182542.45</v>
      </c>
      <c r="J61">
        <v>371711.33</v>
      </c>
      <c r="K61">
        <v>244203.71</v>
      </c>
      <c r="M61" s="301">
        <v>14080</v>
      </c>
      <c r="Q61" s="301">
        <v>210236</v>
      </c>
      <c r="R61" s="301">
        <v>0</v>
      </c>
      <c r="U61">
        <v>-439720.07</v>
      </c>
      <c r="V61">
        <v>1549075.07</v>
      </c>
      <c r="X61">
        <v>15970</v>
      </c>
      <c r="AA61">
        <v>188174</v>
      </c>
      <c r="AB61">
        <v>3991.88</v>
      </c>
      <c r="AC61">
        <v>245645</v>
      </c>
      <c r="AE61">
        <v>71008.570000000007</v>
      </c>
      <c r="AF61">
        <v>18001.52</v>
      </c>
      <c r="AG61">
        <v>3002</v>
      </c>
      <c r="AH61" s="244">
        <f t="shared" si="7"/>
        <v>535554.75</v>
      </c>
      <c r="AI61" s="251">
        <f t="shared" si="8"/>
        <v>224316</v>
      </c>
      <c r="AJ61" s="246">
        <f t="shared" si="9"/>
        <v>311238.75</v>
      </c>
      <c r="AK61" s="252">
        <f t="shared" si="10"/>
        <v>208135.88</v>
      </c>
      <c r="AL61" s="253">
        <f t="shared" si="11"/>
        <v>337657.09</v>
      </c>
      <c r="AM61" s="246">
        <f t="shared" si="6"/>
        <v>-129521.21000000002</v>
      </c>
    </row>
    <row r="62" spans="1:39" x14ac:dyDescent="0.25">
      <c r="A62" s="242" t="s">
        <v>188</v>
      </c>
      <c r="B62" s="242" t="s">
        <v>260</v>
      </c>
      <c r="C62" s="242">
        <v>6330</v>
      </c>
      <c r="D62" s="242" t="s">
        <v>264</v>
      </c>
      <c r="E62" t="s">
        <v>264</v>
      </c>
      <c r="F62">
        <v>173249.15</v>
      </c>
      <c r="G62">
        <v>39933</v>
      </c>
      <c r="H62">
        <v>25383.48</v>
      </c>
      <c r="J62">
        <v>138716.51999999999</v>
      </c>
      <c r="K62">
        <v>155549.34</v>
      </c>
      <c r="Q62" s="301">
        <v>209905</v>
      </c>
      <c r="R62" s="301">
        <v>0</v>
      </c>
      <c r="U62">
        <v>-2994067.77</v>
      </c>
      <c r="V62">
        <v>3406179.86</v>
      </c>
      <c r="X62">
        <v>17427.57</v>
      </c>
      <c r="AB62">
        <v>6292.19</v>
      </c>
      <c r="AC62">
        <v>50641</v>
      </c>
      <c r="AE62">
        <v>30387</v>
      </c>
      <c r="AF62">
        <v>8907.36</v>
      </c>
      <c r="AG62">
        <v>5895</v>
      </c>
      <c r="AH62" s="244">
        <f t="shared" si="7"/>
        <v>238565.63</v>
      </c>
      <c r="AI62" s="251">
        <f t="shared" si="8"/>
        <v>209905</v>
      </c>
      <c r="AJ62" s="246">
        <f t="shared" si="9"/>
        <v>28660.630000000005</v>
      </c>
      <c r="AK62" s="252">
        <f t="shared" si="10"/>
        <v>23719.759999999998</v>
      </c>
      <c r="AL62" s="253">
        <f t="shared" si="11"/>
        <v>95830.36</v>
      </c>
      <c r="AM62" s="246">
        <f t="shared" si="6"/>
        <v>-72110.600000000006</v>
      </c>
    </row>
    <row r="63" spans="1:39" x14ac:dyDescent="0.25">
      <c r="A63" s="242" t="s">
        <v>188</v>
      </c>
      <c r="B63" s="242" t="s">
        <v>260</v>
      </c>
      <c r="C63" s="242">
        <v>3421</v>
      </c>
      <c r="D63" s="242" t="s">
        <v>265</v>
      </c>
      <c r="E63" t="s">
        <v>265</v>
      </c>
      <c r="F63">
        <v>547840.16</v>
      </c>
      <c r="G63">
        <v>45872</v>
      </c>
      <c r="H63">
        <v>19580.3</v>
      </c>
      <c r="J63">
        <v>175750.04</v>
      </c>
      <c r="K63">
        <v>201582.19</v>
      </c>
      <c r="M63" s="301">
        <v>790</v>
      </c>
      <c r="Q63" s="301">
        <v>509498</v>
      </c>
      <c r="R63" s="301">
        <v>817.17</v>
      </c>
      <c r="U63">
        <v>-1331489.83</v>
      </c>
      <c r="V63">
        <v>1679166.57</v>
      </c>
      <c r="X63">
        <v>40086.120000000003</v>
      </c>
      <c r="AA63">
        <v>103124.03</v>
      </c>
      <c r="AC63">
        <v>124765.03</v>
      </c>
      <c r="AE63">
        <v>41356.400000000001</v>
      </c>
      <c r="AF63">
        <v>5139.9399999999996</v>
      </c>
      <c r="AG63">
        <v>3226</v>
      </c>
      <c r="AH63" s="244">
        <f t="shared" si="7"/>
        <v>613292.46000000008</v>
      </c>
      <c r="AI63" s="251">
        <f t="shared" si="8"/>
        <v>511105.17</v>
      </c>
      <c r="AJ63" s="246">
        <f t="shared" si="9"/>
        <v>102187.2900000001</v>
      </c>
      <c r="AK63" s="252">
        <f t="shared" si="10"/>
        <v>143210.15</v>
      </c>
      <c r="AL63" s="253">
        <f t="shared" si="11"/>
        <v>174487.37</v>
      </c>
      <c r="AM63" s="246">
        <f t="shared" si="6"/>
        <v>-31277.22</v>
      </c>
    </row>
    <row r="64" spans="1:39" x14ac:dyDescent="0.25">
      <c r="A64" s="242" t="s">
        <v>188</v>
      </c>
      <c r="B64" s="242" t="s">
        <v>260</v>
      </c>
      <c r="C64" s="242">
        <v>3591</v>
      </c>
      <c r="D64" s="242" t="s">
        <v>266</v>
      </c>
      <c r="E64" t="s">
        <v>266</v>
      </c>
      <c r="F64">
        <v>444196.22</v>
      </c>
      <c r="G64">
        <v>0</v>
      </c>
      <c r="H64">
        <v>5313.57</v>
      </c>
      <c r="J64">
        <v>484375.71</v>
      </c>
      <c r="K64">
        <v>281068.46999999997</v>
      </c>
      <c r="M64" s="301">
        <v>0</v>
      </c>
      <c r="Q64" s="301">
        <v>367400</v>
      </c>
      <c r="R64" s="301">
        <v>0</v>
      </c>
      <c r="U64">
        <v>-355511.83</v>
      </c>
      <c r="V64">
        <v>1290095.46</v>
      </c>
      <c r="X64">
        <v>15118.27</v>
      </c>
      <c r="AA64">
        <v>179509</v>
      </c>
      <c r="AC64">
        <v>197048</v>
      </c>
      <c r="AE64">
        <v>105166.87</v>
      </c>
      <c r="AF64">
        <v>16842.060000000001</v>
      </c>
      <c r="AH64" s="244">
        <f t="shared" si="7"/>
        <v>449509.79</v>
      </c>
      <c r="AI64" s="251">
        <f t="shared" si="8"/>
        <v>367400</v>
      </c>
      <c r="AJ64" s="246">
        <f t="shared" si="9"/>
        <v>82109.789999999979</v>
      </c>
      <c r="AK64" s="252">
        <f t="shared" si="10"/>
        <v>194627.27</v>
      </c>
      <c r="AL64" s="253">
        <f t="shared" si="11"/>
        <v>319056.93</v>
      </c>
      <c r="AM64" s="246">
        <f t="shared" si="6"/>
        <v>-124429.66</v>
      </c>
    </row>
    <row r="65" spans="1:39" x14ac:dyDescent="0.25">
      <c r="A65" s="242" t="s">
        <v>188</v>
      </c>
      <c r="B65" s="242" t="s">
        <v>260</v>
      </c>
      <c r="C65" s="242">
        <v>4772</v>
      </c>
      <c r="D65" s="242" t="s">
        <v>267</v>
      </c>
      <c r="E65" t="s">
        <v>267</v>
      </c>
      <c r="F65">
        <v>648865.56000000006</v>
      </c>
      <c r="G65">
        <v>41024</v>
      </c>
      <c r="H65">
        <v>18470.39</v>
      </c>
      <c r="J65">
        <v>44396.1</v>
      </c>
      <c r="K65">
        <v>-32477.75</v>
      </c>
      <c r="M65" s="301">
        <v>0</v>
      </c>
      <c r="Q65" s="301">
        <v>152505</v>
      </c>
      <c r="R65" s="301">
        <v>24719</v>
      </c>
      <c r="U65">
        <v>-1459424</v>
      </c>
      <c r="V65">
        <v>2056145.55</v>
      </c>
      <c r="X65">
        <v>12488.35</v>
      </c>
      <c r="AA65">
        <v>94047.3</v>
      </c>
      <c r="AC65">
        <v>131651.29999999999</v>
      </c>
      <c r="AE65">
        <v>33839.129999999997</v>
      </c>
      <c r="AF65">
        <v>8247.4699999999993</v>
      </c>
      <c r="AG65">
        <v>1885</v>
      </c>
      <c r="AH65" s="244">
        <f t="shared" si="7"/>
        <v>708359.95000000007</v>
      </c>
      <c r="AI65" s="251">
        <f t="shared" si="8"/>
        <v>177224</v>
      </c>
      <c r="AJ65" s="246">
        <f t="shared" si="9"/>
        <v>531135.95000000007</v>
      </c>
      <c r="AK65" s="252">
        <f t="shared" si="10"/>
        <v>106535.65000000001</v>
      </c>
      <c r="AL65" s="253">
        <f t="shared" si="11"/>
        <v>175622.9</v>
      </c>
      <c r="AM65" s="246">
        <f t="shared" si="6"/>
        <v>-69087.249999999985</v>
      </c>
    </row>
    <row r="66" spans="1:39" x14ac:dyDescent="0.25">
      <c r="A66" s="242" t="s">
        <v>190</v>
      </c>
      <c r="B66" s="242" t="s">
        <v>269</v>
      </c>
      <c r="C66" s="242">
        <v>5834</v>
      </c>
      <c r="D66" s="242" t="s">
        <v>271</v>
      </c>
      <c r="E66" t="s">
        <v>271</v>
      </c>
      <c r="F66">
        <v>614904.67000000004</v>
      </c>
      <c r="G66">
        <v>0</v>
      </c>
      <c r="H66">
        <v>84738.73</v>
      </c>
      <c r="J66">
        <v>478124.49</v>
      </c>
      <c r="K66">
        <v>298063.13</v>
      </c>
      <c r="M66" s="301">
        <v>9500</v>
      </c>
      <c r="Q66" s="301">
        <v>65641</v>
      </c>
      <c r="R66" s="301">
        <v>19020</v>
      </c>
      <c r="U66">
        <v>-1584768.65</v>
      </c>
      <c r="V66">
        <v>2912713.08</v>
      </c>
      <c r="X66">
        <v>139637.79</v>
      </c>
      <c r="Y66">
        <v>4800</v>
      </c>
      <c r="AC66">
        <v>26376</v>
      </c>
      <c r="AE66">
        <v>44385.73</v>
      </c>
      <c r="AF66">
        <v>24811.64</v>
      </c>
      <c r="AH66" s="244">
        <f t="shared" si="7"/>
        <v>699643.4</v>
      </c>
      <c r="AI66" s="251">
        <f t="shared" si="8"/>
        <v>94161</v>
      </c>
      <c r="AJ66" s="246">
        <f t="shared" si="9"/>
        <v>605482.4</v>
      </c>
      <c r="AK66" s="252">
        <f t="shared" si="10"/>
        <v>144437.79</v>
      </c>
      <c r="AL66" s="253">
        <f t="shared" si="11"/>
        <v>95573.37000000001</v>
      </c>
      <c r="AM66" s="246">
        <f t="shared" si="6"/>
        <v>48864.42</v>
      </c>
    </row>
    <row r="67" spans="1:39" x14ac:dyDescent="0.25">
      <c r="A67" s="242" t="s">
        <v>190</v>
      </c>
      <c r="B67" s="242" t="s">
        <v>269</v>
      </c>
      <c r="C67" s="242">
        <v>4475</v>
      </c>
      <c r="D67" s="242" t="s">
        <v>272</v>
      </c>
      <c r="E67" t="s">
        <v>272</v>
      </c>
      <c r="F67">
        <v>623865.94999999995</v>
      </c>
      <c r="G67">
        <v>0</v>
      </c>
      <c r="H67">
        <v>15922.33</v>
      </c>
      <c r="J67">
        <v>800147.15</v>
      </c>
      <c r="K67">
        <v>290934.39</v>
      </c>
      <c r="M67" s="301">
        <v>6500</v>
      </c>
      <c r="Q67" s="301">
        <v>16200</v>
      </c>
      <c r="R67" s="301">
        <v>2122.23</v>
      </c>
      <c r="U67">
        <v>387107.22</v>
      </c>
      <c r="V67">
        <v>1364480.05</v>
      </c>
      <c r="X67">
        <v>9960.17</v>
      </c>
      <c r="AC67">
        <v>25065</v>
      </c>
      <c r="AE67">
        <v>40295.54</v>
      </c>
      <c r="AF67">
        <v>17457.310000000001</v>
      </c>
      <c r="AH67" s="244">
        <f t="shared" si="7"/>
        <v>639788.27999999991</v>
      </c>
      <c r="AI67" s="251">
        <f t="shared" si="8"/>
        <v>24822.23</v>
      </c>
      <c r="AJ67" s="246">
        <f t="shared" si="9"/>
        <v>614966.04999999993</v>
      </c>
      <c r="AK67" s="252">
        <f t="shared" si="10"/>
        <v>9960.17</v>
      </c>
      <c r="AL67" s="253">
        <f t="shared" si="11"/>
        <v>82817.850000000006</v>
      </c>
      <c r="AM67" s="246">
        <f t="shared" si="6"/>
        <v>-72857.680000000008</v>
      </c>
    </row>
    <row r="68" spans="1:39" x14ac:dyDescent="0.25">
      <c r="A68" s="242" t="s">
        <v>190</v>
      </c>
      <c r="B68" s="242" t="s">
        <v>269</v>
      </c>
      <c r="C68" s="242">
        <v>1990</v>
      </c>
      <c r="D68" s="242" t="s">
        <v>273</v>
      </c>
      <c r="E68" t="s">
        <v>273</v>
      </c>
      <c r="F68">
        <v>189038.32</v>
      </c>
      <c r="G68">
        <v>0</v>
      </c>
      <c r="H68">
        <v>2432.7199999999998</v>
      </c>
      <c r="J68">
        <v>761994.69</v>
      </c>
      <c r="K68">
        <v>186832.88</v>
      </c>
      <c r="M68" s="301">
        <v>11500</v>
      </c>
      <c r="R68" s="301">
        <v>1750</v>
      </c>
      <c r="U68">
        <v>-899305.65</v>
      </c>
      <c r="V68">
        <v>2067672.51</v>
      </c>
      <c r="X68">
        <v>10238.92</v>
      </c>
      <c r="AC68">
        <v>9278</v>
      </c>
      <c r="AE68">
        <v>31225.37</v>
      </c>
      <c r="AF68">
        <v>13339.68</v>
      </c>
      <c r="AH68" s="244">
        <f t="shared" si="7"/>
        <v>191471.04</v>
      </c>
      <c r="AI68" s="251">
        <f t="shared" si="8"/>
        <v>13250</v>
      </c>
      <c r="AJ68" s="246">
        <f t="shared" si="9"/>
        <v>178221.04</v>
      </c>
      <c r="AK68" s="252">
        <f t="shared" si="10"/>
        <v>10238.92</v>
      </c>
      <c r="AL68" s="253">
        <f t="shared" si="11"/>
        <v>53843.049999999996</v>
      </c>
      <c r="AM68" s="246">
        <f t="shared" si="6"/>
        <v>-43604.13</v>
      </c>
    </row>
    <row r="69" spans="1:39" x14ac:dyDescent="0.25">
      <c r="A69" s="242" t="s">
        <v>190</v>
      </c>
      <c r="B69" s="242" t="s">
        <v>269</v>
      </c>
      <c r="C69" s="242">
        <v>5043</v>
      </c>
      <c r="D69" s="242" t="s">
        <v>274</v>
      </c>
      <c r="E69" t="s">
        <v>274</v>
      </c>
      <c r="F69">
        <v>199487.4</v>
      </c>
      <c r="G69">
        <v>0</v>
      </c>
      <c r="H69">
        <v>33944</v>
      </c>
      <c r="J69">
        <v>1131949.58</v>
      </c>
      <c r="K69">
        <v>308642.42</v>
      </c>
      <c r="M69" s="301">
        <v>2884</v>
      </c>
      <c r="R69" s="301">
        <v>0</v>
      </c>
      <c r="U69">
        <v>-569063.36</v>
      </c>
      <c r="V69">
        <v>2226508.67</v>
      </c>
      <c r="X69">
        <v>20685.45</v>
      </c>
      <c r="AC69">
        <v>32127</v>
      </c>
      <c r="AE69">
        <v>18743.599999999999</v>
      </c>
      <c r="AF69">
        <v>18794.009999999998</v>
      </c>
      <c r="AH69" s="244">
        <f t="shared" si="7"/>
        <v>233431.4</v>
      </c>
      <c r="AI69" s="251">
        <f t="shared" si="8"/>
        <v>2884</v>
      </c>
      <c r="AJ69" s="246">
        <f t="shared" si="9"/>
        <v>230547.4</v>
      </c>
      <c r="AK69" s="252">
        <f t="shared" si="10"/>
        <v>20685.45</v>
      </c>
      <c r="AL69" s="253">
        <f t="shared" si="11"/>
        <v>69664.61</v>
      </c>
      <c r="AM69" s="246">
        <f t="shared" si="6"/>
        <v>-48979.16</v>
      </c>
    </row>
    <row r="70" spans="1:39" x14ac:dyDescent="0.25">
      <c r="A70" s="242" t="s">
        <v>190</v>
      </c>
      <c r="B70" s="242" t="s">
        <v>269</v>
      </c>
      <c r="C70" s="242">
        <v>5442</v>
      </c>
      <c r="D70" s="242" t="s">
        <v>275</v>
      </c>
      <c r="E70" t="s">
        <v>275</v>
      </c>
      <c r="F70">
        <v>733114.55</v>
      </c>
      <c r="G70">
        <v>9600</v>
      </c>
      <c r="H70">
        <v>136385.5</v>
      </c>
      <c r="J70">
        <v>364943.4</v>
      </c>
      <c r="K70">
        <v>480009.86</v>
      </c>
      <c r="M70" s="301">
        <v>21500</v>
      </c>
      <c r="Q70" s="301">
        <v>386640</v>
      </c>
      <c r="R70" s="301">
        <v>0</v>
      </c>
      <c r="U70">
        <v>-736931.76</v>
      </c>
      <c r="V70">
        <v>2114406.96</v>
      </c>
      <c r="X70">
        <v>6421.79</v>
      </c>
      <c r="AC70">
        <v>26223</v>
      </c>
      <c r="AE70">
        <v>34816.339999999997</v>
      </c>
      <c r="AF70">
        <v>18953.439999999999</v>
      </c>
      <c r="AH70" s="244">
        <f t="shared" si="7"/>
        <v>879100.05</v>
      </c>
      <c r="AI70" s="251">
        <f t="shared" si="8"/>
        <v>408140</v>
      </c>
      <c r="AJ70" s="246">
        <f t="shared" si="9"/>
        <v>470960.05000000005</v>
      </c>
      <c r="AK70" s="252">
        <f t="shared" si="10"/>
        <v>6421.79</v>
      </c>
      <c r="AL70" s="253">
        <f t="shared" si="11"/>
        <v>79992.78</v>
      </c>
      <c r="AM70" s="246">
        <f>AK70-AL70</f>
        <v>-73570.990000000005</v>
      </c>
    </row>
    <row r="71" spans="1:39" ht="24.6" x14ac:dyDescent="0.7">
      <c r="D71" s="189"/>
      <c r="AH71" s="244">
        <f t="shared" si="7"/>
        <v>0</v>
      </c>
      <c r="AI71" s="251">
        <f t="shared" si="8"/>
        <v>0</v>
      </c>
      <c r="AJ71" s="246">
        <f t="shared" si="9"/>
        <v>0</v>
      </c>
      <c r="AK71" s="252">
        <f t="shared" si="10"/>
        <v>0</v>
      </c>
      <c r="AL71" s="253">
        <f t="shared" si="11"/>
        <v>0</v>
      </c>
      <c r="AM71" s="246">
        <f>AK71-AL71</f>
        <v>0</v>
      </c>
    </row>
    <row r="72" spans="1:39" x14ac:dyDescent="0.25">
      <c r="AI72" s="251"/>
      <c r="AK72" s="252"/>
      <c r="AL72" s="253"/>
    </row>
    <row r="73" spans="1:39" x14ac:dyDescent="0.25">
      <c r="AI73" s="251"/>
      <c r="AK73" s="252"/>
      <c r="AL73" s="253"/>
    </row>
    <row r="74" spans="1:39" x14ac:dyDescent="0.25">
      <c r="AI74" s="251"/>
      <c r="AK74" s="252"/>
      <c r="AL74" s="253"/>
    </row>
    <row r="75" spans="1:39" x14ac:dyDescent="0.25">
      <c r="AI75" s="251"/>
      <c r="AK75" s="252"/>
      <c r="AL75" s="253"/>
    </row>
    <row r="76" spans="1:39" x14ac:dyDescent="0.25">
      <c r="AI76" s="251"/>
      <c r="AK76" s="252"/>
      <c r="AL76" s="253"/>
    </row>
    <row r="77" spans="1:39" x14ac:dyDescent="0.25">
      <c r="AI77" s="251"/>
      <c r="AK77" s="252"/>
      <c r="AL77" s="253"/>
    </row>
    <row r="78" spans="1:39" x14ac:dyDescent="0.25">
      <c r="AI78" s="251"/>
      <c r="AK78" s="252"/>
      <c r="AL78" s="253"/>
    </row>
    <row r="79" spans="1:39" x14ac:dyDescent="0.25">
      <c r="AI79" s="251"/>
      <c r="AK79" s="252"/>
      <c r="AL79" s="253"/>
    </row>
    <row r="80" spans="1:39" x14ac:dyDescent="0.25">
      <c r="AI80" s="251"/>
      <c r="AK80" s="252"/>
      <c r="AL80" s="253"/>
    </row>
    <row r="81" spans="35:38" x14ac:dyDescent="0.25">
      <c r="AI81" s="251"/>
      <c r="AK81" s="252"/>
      <c r="AL81" s="253"/>
    </row>
    <row r="82" spans="35:38" x14ac:dyDescent="0.25">
      <c r="AI82" s="251"/>
      <c r="AK82" s="252"/>
      <c r="AL82" s="253"/>
    </row>
    <row r="83" spans="35:38" x14ac:dyDescent="0.25">
      <c r="AI83" s="251"/>
      <c r="AK83" s="252"/>
      <c r="AL83" s="253"/>
    </row>
    <row r="84" spans="35:38" x14ac:dyDescent="0.25">
      <c r="AI84" s="251"/>
      <c r="AK84" s="252"/>
      <c r="AL84" s="253"/>
    </row>
    <row r="85" spans="35:38" x14ac:dyDescent="0.25">
      <c r="AI85" s="251"/>
      <c r="AK85" s="252"/>
      <c r="AL85" s="253"/>
    </row>
    <row r="86" spans="35:38" x14ac:dyDescent="0.25">
      <c r="AI86" s="251"/>
      <c r="AK86" s="252"/>
      <c r="AL86" s="253"/>
    </row>
    <row r="87" spans="35:38" x14ac:dyDescent="0.25">
      <c r="AI87" s="251"/>
      <c r="AK87" s="252"/>
      <c r="AL87" s="253"/>
    </row>
    <row r="88" spans="35:38" x14ac:dyDescent="0.25">
      <c r="AI88" s="251"/>
      <c r="AK88" s="252"/>
      <c r="AL88" s="253"/>
    </row>
    <row r="89" spans="35:38" x14ac:dyDescent="0.25">
      <c r="AI89" s="251"/>
      <c r="AK89" s="252"/>
      <c r="AL89" s="253"/>
    </row>
    <row r="90" spans="35:38" x14ac:dyDescent="0.25">
      <c r="AI90" s="251"/>
      <c r="AK90" s="252"/>
      <c r="AL90" s="253"/>
    </row>
    <row r="91" spans="35:38" x14ac:dyDescent="0.25">
      <c r="AI91" s="251"/>
      <c r="AK91" s="252"/>
      <c r="AL91" s="253"/>
    </row>
    <row r="92" spans="35:38" x14ac:dyDescent="0.25">
      <c r="AI92" s="251"/>
      <c r="AK92" s="252"/>
      <c r="AL92" s="253"/>
    </row>
    <row r="93" spans="35:38" x14ac:dyDescent="0.25">
      <c r="AI93" s="251"/>
      <c r="AK93" s="252"/>
      <c r="AL93" s="253"/>
    </row>
    <row r="94" spans="35:38" x14ac:dyDescent="0.25">
      <c r="AI94" s="251"/>
      <c r="AK94" s="252"/>
      <c r="AL94" s="253"/>
    </row>
    <row r="95" spans="35:38" x14ac:dyDescent="0.25">
      <c r="AI95" s="251"/>
      <c r="AK95" s="252"/>
      <c r="AL95" s="253"/>
    </row>
    <row r="96" spans="35:38" x14ac:dyDescent="0.25">
      <c r="AI96" s="251"/>
      <c r="AK96" s="252"/>
      <c r="AL96" s="253"/>
    </row>
    <row r="97" spans="35:38" x14ac:dyDescent="0.25">
      <c r="AI97" s="251"/>
      <c r="AK97" s="252"/>
      <c r="AL97" s="253"/>
    </row>
    <row r="98" spans="35:38" x14ac:dyDescent="0.25">
      <c r="AI98" s="251"/>
      <c r="AK98" s="252"/>
      <c r="AL98" s="253"/>
    </row>
    <row r="99" spans="35:38" x14ac:dyDescent="0.25">
      <c r="AI99" s="251"/>
      <c r="AK99" s="252"/>
      <c r="AL99" s="253"/>
    </row>
    <row r="100" spans="35:38" x14ac:dyDescent="0.25">
      <c r="AI100" s="251"/>
      <c r="AK100" s="252"/>
      <c r="AL100" s="253"/>
    </row>
    <row r="101" spans="35:38" x14ac:dyDescent="0.25">
      <c r="AI101" s="251"/>
      <c r="AK101" s="252"/>
      <c r="AL101" s="253"/>
    </row>
    <row r="102" spans="35:38" x14ac:dyDescent="0.25">
      <c r="AI102" s="251"/>
      <c r="AK102" s="252"/>
      <c r="AL102" s="253"/>
    </row>
    <row r="103" spans="35:38" x14ac:dyDescent="0.25">
      <c r="AI103" s="251"/>
      <c r="AK103" s="252"/>
      <c r="AL103" s="253"/>
    </row>
    <row r="104" spans="35:38" x14ac:dyDescent="0.25">
      <c r="AI104" s="251"/>
      <c r="AK104" s="252"/>
      <c r="AL104" s="253"/>
    </row>
    <row r="105" spans="35:38" x14ac:dyDescent="0.25">
      <c r="AI105" s="251"/>
      <c r="AK105" s="252"/>
      <c r="AL105" s="253"/>
    </row>
    <row r="106" spans="35:38" x14ac:dyDescent="0.25">
      <c r="AI106" s="251"/>
      <c r="AK106" s="252"/>
      <c r="AL106" s="253"/>
    </row>
    <row r="107" spans="35:38" x14ac:dyDescent="0.25">
      <c r="AI107" s="251"/>
      <c r="AK107" s="252"/>
      <c r="AL107" s="253"/>
    </row>
    <row r="108" spans="35:38" x14ac:dyDescent="0.25">
      <c r="AI108" s="251"/>
      <c r="AK108" s="252"/>
      <c r="AL108" s="253"/>
    </row>
    <row r="109" spans="35:38" x14ac:dyDescent="0.25">
      <c r="AI109" s="251"/>
      <c r="AK109" s="252"/>
      <c r="AL109" s="253"/>
    </row>
    <row r="110" spans="35:38" x14ac:dyDescent="0.25">
      <c r="AI110" s="251"/>
      <c r="AK110" s="252"/>
      <c r="AL110" s="253"/>
    </row>
    <row r="111" spans="35:38" x14ac:dyDescent="0.25">
      <c r="AI111" s="251"/>
      <c r="AK111" s="252"/>
      <c r="AL111" s="253"/>
    </row>
    <row r="112" spans="35:38" x14ac:dyDescent="0.25">
      <c r="AI112" s="251"/>
      <c r="AK112" s="252"/>
      <c r="AL112" s="253"/>
    </row>
    <row r="113" spans="35:38" x14ac:dyDescent="0.25">
      <c r="AI113" s="251"/>
      <c r="AK113" s="252"/>
      <c r="AL113" s="253"/>
    </row>
    <row r="114" spans="35:38" x14ac:dyDescent="0.25">
      <c r="AI114" s="251"/>
      <c r="AK114" s="252"/>
      <c r="AL114" s="253"/>
    </row>
    <row r="115" spans="35:38" x14ac:dyDescent="0.25">
      <c r="AI115" s="251"/>
      <c r="AK115" s="252"/>
      <c r="AL115" s="253"/>
    </row>
    <row r="116" spans="35:38" x14ac:dyDescent="0.25">
      <c r="AI116" s="251"/>
      <c r="AK116" s="252"/>
      <c r="AL116" s="253"/>
    </row>
    <row r="117" spans="35:38" x14ac:dyDescent="0.25">
      <c r="AI117" s="251"/>
      <c r="AK117" s="252"/>
      <c r="AL117" s="253"/>
    </row>
    <row r="118" spans="35:38" x14ac:dyDescent="0.25">
      <c r="AI118" s="251"/>
      <c r="AK118" s="252"/>
      <c r="AL118" s="253"/>
    </row>
    <row r="119" spans="35:38" x14ac:dyDescent="0.25">
      <c r="AI119" s="251"/>
      <c r="AK119" s="252"/>
      <c r="AL119" s="253"/>
    </row>
    <row r="120" spans="35:38" x14ac:dyDescent="0.25">
      <c r="AI120" s="251"/>
      <c r="AK120" s="252"/>
      <c r="AL120" s="253"/>
    </row>
    <row r="121" spans="35:38" x14ac:dyDescent="0.25">
      <c r="AI121" s="251"/>
      <c r="AK121" s="252"/>
      <c r="AL121" s="253"/>
    </row>
    <row r="122" spans="35:38" x14ac:dyDescent="0.25">
      <c r="AI122" s="251"/>
      <c r="AK122" s="252"/>
      <c r="AL122" s="253"/>
    </row>
    <row r="123" spans="35:38" x14ac:dyDescent="0.25">
      <c r="AI123" s="251"/>
      <c r="AK123" s="252"/>
      <c r="AL123" s="253"/>
    </row>
    <row r="124" spans="35:38" x14ac:dyDescent="0.25">
      <c r="AI124" s="251"/>
      <c r="AK124" s="252"/>
      <c r="AL124" s="253"/>
    </row>
    <row r="125" spans="35:38" x14ac:dyDescent="0.25">
      <c r="AI125" s="251"/>
      <c r="AK125" s="252"/>
      <c r="AL125" s="253"/>
    </row>
    <row r="126" spans="35:38" x14ac:dyDescent="0.25">
      <c r="AI126" s="251"/>
      <c r="AK126" s="252"/>
      <c r="AL126" s="253"/>
    </row>
    <row r="127" spans="35:38" x14ac:dyDescent="0.25">
      <c r="AI127" s="251"/>
      <c r="AK127" s="252"/>
      <c r="AL127" s="253"/>
    </row>
    <row r="128" spans="35:38" x14ac:dyDescent="0.25">
      <c r="AI128" s="251"/>
      <c r="AK128" s="252"/>
      <c r="AL128" s="253"/>
    </row>
    <row r="129" spans="35:38" x14ac:dyDescent="0.25">
      <c r="AI129" s="251"/>
      <c r="AK129" s="252"/>
      <c r="AL129" s="253"/>
    </row>
    <row r="130" spans="35:38" x14ac:dyDescent="0.25">
      <c r="AI130" s="251"/>
      <c r="AK130" s="252"/>
      <c r="AL130" s="253"/>
    </row>
    <row r="131" spans="35:38" x14ac:dyDescent="0.25">
      <c r="AI131" s="251"/>
      <c r="AK131" s="252"/>
      <c r="AL131" s="253"/>
    </row>
    <row r="132" spans="35:38" x14ac:dyDescent="0.25">
      <c r="AI132" s="251"/>
      <c r="AK132" s="252"/>
      <c r="AL132" s="253"/>
    </row>
    <row r="133" spans="35:38" x14ac:dyDescent="0.25">
      <c r="AI133" s="251"/>
      <c r="AK133" s="252"/>
      <c r="AL133" s="253"/>
    </row>
    <row r="134" spans="35:38" x14ac:dyDescent="0.25">
      <c r="AI134" s="251"/>
      <c r="AK134" s="252"/>
      <c r="AL134" s="253"/>
    </row>
    <row r="135" spans="35:38" x14ac:dyDescent="0.25">
      <c r="AI135" s="251"/>
      <c r="AK135" s="252"/>
      <c r="AL135" s="253"/>
    </row>
    <row r="136" spans="35:38" x14ac:dyDescent="0.25">
      <c r="AI136" s="251"/>
      <c r="AK136" s="252"/>
      <c r="AL136" s="253"/>
    </row>
    <row r="137" spans="35:38" x14ac:dyDescent="0.25">
      <c r="AI137" s="251"/>
      <c r="AK137" s="252"/>
      <c r="AL137" s="253"/>
    </row>
    <row r="138" spans="35:38" x14ac:dyDescent="0.25">
      <c r="AI138" s="251"/>
      <c r="AK138" s="252"/>
      <c r="AL138" s="253"/>
    </row>
    <row r="139" spans="35:38" x14ac:dyDescent="0.25">
      <c r="AI139" s="251"/>
      <c r="AK139" s="252"/>
      <c r="AL139" s="253"/>
    </row>
    <row r="140" spans="35:38" x14ac:dyDescent="0.25">
      <c r="AI140" s="251"/>
      <c r="AK140" s="252"/>
      <c r="AL140" s="253"/>
    </row>
    <row r="141" spans="35:38" x14ac:dyDescent="0.25">
      <c r="AI141" s="251"/>
      <c r="AK141" s="252"/>
      <c r="AL141" s="253"/>
    </row>
    <row r="142" spans="35:38" x14ac:dyDescent="0.25">
      <c r="AI142" s="251"/>
      <c r="AK142" s="252"/>
      <c r="AL142" s="253"/>
    </row>
    <row r="143" spans="35:38" x14ac:dyDescent="0.25">
      <c r="AI143" s="251"/>
      <c r="AK143" s="252"/>
      <c r="AL143" s="253"/>
    </row>
    <row r="144" spans="35:38" x14ac:dyDescent="0.25">
      <c r="AI144" s="251"/>
      <c r="AK144" s="252"/>
      <c r="AL144" s="253"/>
    </row>
    <row r="145" spans="35:38" x14ac:dyDescent="0.25">
      <c r="AI145" s="251"/>
      <c r="AK145" s="252"/>
      <c r="AL145" s="253"/>
    </row>
    <row r="146" spans="35:38" x14ac:dyDescent="0.25">
      <c r="AI146" s="251"/>
      <c r="AK146" s="252"/>
      <c r="AL146" s="253"/>
    </row>
    <row r="147" spans="35:38" x14ac:dyDescent="0.25">
      <c r="AI147" s="251"/>
      <c r="AK147" s="252"/>
      <c r="AL147" s="253"/>
    </row>
    <row r="148" spans="35:38" x14ac:dyDescent="0.25">
      <c r="AI148" s="251"/>
      <c r="AK148" s="252"/>
      <c r="AL148" s="253"/>
    </row>
    <row r="149" spans="35:38" x14ac:dyDescent="0.25">
      <c r="AI149" s="251"/>
      <c r="AK149" s="252"/>
      <c r="AL149" s="253"/>
    </row>
    <row r="150" spans="35:38" x14ac:dyDescent="0.25">
      <c r="AI150" s="251"/>
      <c r="AK150" s="252"/>
      <c r="AL150" s="253"/>
    </row>
    <row r="151" spans="35:38" x14ac:dyDescent="0.25">
      <c r="AI151" s="251"/>
      <c r="AK151" s="252"/>
      <c r="AL151" s="253"/>
    </row>
  </sheetData>
  <autoFilter ref="A1:AM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O1" zoomScale="95" zoomScaleNormal="95" workbookViewId="0">
      <selection sqref="A1:S1048576"/>
    </sheetView>
  </sheetViews>
  <sheetFormatPr defaultRowHeight="13.8" x14ac:dyDescent="0.25"/>
  <cols>
    <col min="1" max="1" width="40.8984375" bestFit="1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8.296875" bestFit="1" customWidth="1"/>
    <col min="8" max="8" width="19.5" bestFit="1" customWidth="1"/>
    <col min="9" max="9" width="21.5" bestFit="1" customWidth="1"/>
    <col min="10" max="10" width="25.796875" bestFit="1" customWidth="1"/>
    <col min="11" max="11" width="25.8984375" bestFit="1" customWidth="1"/>
    <col min="12" max="12" width="14.5" bestFit="1" customWidth="1"/>
    <col min="13" max="13" width="41.8984375" bestFit="1" customWidth="1"/>
    <col min="14" max="14" width="42.5" bestFit="1" customWidth="1"/>
    <col min="15" max="15" width="52" bestFit="1" customWidth="1"/>
    <col min="16" max="16" width="14.5" bestFit="1" customWidth="1"/>
    <col min="17" max="17" width="18.59765625" bestFit="1" customWidth="1"/>
    <col min="18" max="18" width="39.796875" bestFit="1" customWidth="1"/>
    <col min="19" max="19" width="28.796875" bestFit="1" customWidth="1"/>
  </cols>
  <sheetData>
    <row r="1" spans="1:19" x14ac:dyDescent="0.25">
      <c r="A1" t="s">
        <v>2456</v>
      </c>
      <c r="B1" t="s">
        <v>2457</v>
      </c>
      <c r="C1" t="s">
        <v>2458</v>
      </c>
      <c r="D1" t="s">
        <v>2459</v>
      </c>
      <c r="E1" t="s">
        <v>2461</v>
      </c>
      <c r="F1" t="s">
        <v>2462</v>
      </c>
      <c r="G1" t="s">
        <v>2465</v>
      </c>
      <c r="H1" t="s">
        <v>2469</v>
      </c>
      <c r="I1" t="s">
        <v>2470</v>
      </c>
      <c r="J1" t="s">
        <v>2471</v>
      </c>
      <c r="K1" t="s">
        <v>2472</v>
      </c>
      <c r="L1" t="s">
        <v>2473</v>
      </c>
      <c r="M1" t="s">
        <v>2475</v>
      </c>
      <c r="N1" t="s">
        <v>2476</v>
      </c>
      <c r="O1" t="s">
        <v>2479</v>
      </c>
      <c r="P1" t="s">
        <v>2480</v>
      </c>
      <c r="Q1" t="s">
        <v>2481</v>
      </c>
      <c r="R1" t="s">
        <v>2484</v>
      </c>
      <c r="S1" t="s">
        <v>2485</v>
      </c>
    </row>
    <row r="2" spans="1:19" x14ac:dyDescent="0.25">
      <c r="A2" t="s">
        <v>2489</v>
      </c>
      <c r="B2" t="s">
        <v>2490</v>
      </c>
      <c r="C2" t="s">
        <v>2491</v>
      </c>
      <c r="D2" t="s">
        <v>2492</v>
      </c>
      <c r="E2" t="s">
        <v>2494</v>
      </c>
      <c r="F2" t="s">
        <v>2495</v>
      </c>
      <c r="G2" t="s">
        <v>2498</v>
      </c>
      <c r="H2" t="s">
        <v>2502</v>
      </c>
      <c r="I2" t="s">
        <v>2503</v>
      </c>
      <c r="J2" t="s">
        <v>2504</v>
      </c>
      <c r="K2" t="s">
        <v>2505</v>
      </c>
      <c r="L2" t="s">
        <v>2506</v>
      </c>
      <c r="M2" t="s">
        <v>2508</v>
      </c>
      <c r="N2" t="s">
        <v>2509</v>
      </c>
      <c r="O2" t="s">
        <v>2512</v>
      </c>
      <c r="P2" t="s">
        <v>2513</v>
      </c>
      <c r="Q2" t="s">
        <v>2514</v>
      </c>
      <c r="R2" t="s">
        <v>2517</v>
      </c>
      <c r="S2" t="s">
        <v>2518</v>
      </c>
    </row>
    <row r="3" spans="1:19" x14ac:dyDescent="0.25">
      <c r="A3" t="s">
        <v>2522</v>
      </c>
      <c r="B3">
        <v>54852539.439999998</v>
      </c>
      <c r="C3">
        <v>510381.93</v>
      </c>
      <c r="D3">
        <v>5278642.92</v>
      </c>
      <c r="E3">
        <v>42635552.590000004</v>
      </c>
      <c r="F3">
        <v>33478213.079999998</v>
      </c>
      <c r="G3">
        <v>4670</v>
      </c>
      <c r="H3">
        <v>2891.7</v>
      </c>
      <c r="I3">
        <v>20500</v>
      </c>
      <c r="J3">
        <v>-6494209.3799999999</v>
      </c>
      <c r="K3">
        <v>-44195587.729999997</v>
      </c>
      <c r="L3">
        <v>185340382.65000001</v>
      </c>
      <c r="M3">
        <v>5231226.9400000004</v>
      </c>
      <c r="N3">
        <v>1584250</v>
      </c>
      <c r="O3">
        <v>9754602.9000000004</v>
      </c>
      <c r="P3">
        <v>212750</v>
      </c>
      <c r="Q3">
        <v>11813678.35</v>
      </c>
      <c r="R3">
        <v>2619652</v>
      </c>
      <c r="S3">
        <v>1102427.48</v>
      </c>
    </row>
    <row r="4" spans="1:19" x14ac:dyDescent="0.25">
      <c r="A4" t="s">
        <v>2528</v>
      </c>
      <c r="B4">
        <v>810192.63</v>
      </c>
      <c r="C4">
        <v>2834</v>
      </c>
      <c r="D4">
        <v>47416.01</v>
      </c>
      <c r="E4">
        <v>2586845.27</v>
      </c>
      <c r="F4">
        <v>156453.35</v>
      </c>
      <c r="H4">
        <v>0</v>
      </c>
      <c r="J4">
        <v>3303680.37</v>
      </c>
      <c r="K4">
        <v>138040.44</v>
      </c>
      <c r="L4">
        <v>198336.84</v>
      </c>
      <c r="M4">
        <v>66531.02</v>
      </c>
      <c r="O4">
        <v>113270</v>
      </c>
      <c r="Q4">
        <v>166694</v>
      </c>
      <c r="R4">
        <v>46790.31</v>
      </c>
      <c r="S4">
        <v>14764.5</v>
      </c>
    </row>
    <row r="5" spans="1:19" x14ac:dyDescent="0.25">
      <c r="A5" t="s">
        <v>2529</v>
      </c>
      <c r="B5">
        <v>873860.97</v>
      </c>
      <c r="C5">
        <v>16620.099999999999</v>
      </c>
      <c r="D5">
        <v>103340.02</v>
      </c>
      <c r="E5">
        <v>411580.88</v>
      </c>
      <c r="F5">
        <v>207895.13</v>
      </c>
      <c r="H5">
        <v>0</v>
      </c>
      <c r="J5">
        <v>-614134.56000000006</v>
      </c>
      <c r="K5">
        <v>94025.97</v>
      </c>
      <c r="L5">
        <v>2159407.13</v>
      </c>
      <c r="M5">
        <v>42809.84</v>
      </c>
      <c r="O5">
        <v>113800</v>
      </c>
      <c r="Q5">
        <v>134167</v>
      </c>
      <c r="R5">
        <v>57878.62</v>
      </c>
      <c r="S5">
        <v>14615.66</v>
      </c>
    </row>
    <row r="6" spans="1:19" x14ac:dyDescent="0.25">
      <c r="A6" t="s">
        <v>2530</v>
      </c>
      <c r="B6">
        <v>744512.45</v>
      </c>
      <c r="C6">
        <v>5320.89</v>
      </c>
      <c r="D6">
        <v>51666.879999999997</v>
      </c>
      <c r="E6">
        <v>736366.58</v>
      </c>
      <c r="F6">
        <v>800471.09</v>
      </c>
      <c r="H6">
        <v>0</v>
      </c>
      <c r="J6">
        <v>-813218.3</v>
      </c>
      <c r="K6">
        <v>110032.87</v>
      </c>
      <c r="L6">
        <v>3104237.14</v>
      </c>
      <c r="M6">
        <v>24776.99</v>
      </c>
      <c r="O6">
        <v>206280</v>
      </c>
      <c r="Q6">
        <v>231269</v>
      </c>
      <c r="R6">
        <v>49639.69</v>
      </c>
      <c r="S6">
        <v>10162.120000000001</v>
      </c>
    </row>
    <row r="7" spans="1:19" x14ac:dyDescent="0.25">
      <c r="A7" t="s">
        <v>2531</v>
      </c>
      <c r="B7">
        <v>938177.64</v>
      </c>
      <c r="C7">
        <v>11413.3</v>
      </c>
      <c r="D7">
        <v>14427.65</v>
      </c>
      <c r="E7">
        <v>3</v>
      </c>
      <c r="F7">
        <v>253280.18</v>
      </c>
      <c r="H7">
        <v>0</v>
      </c>
      <c r="J7">
        <v>-301857.08</v>
      </c>
      <c r="K7">
        <v>199217.34</v>
      </c>
      <c r="L7">
        <v>1481598.18</v>
      </c>
      <c r="M7">
        <v>31038.639999999999</v>
      </c>
      <c r="Q7">
        <v>50577</v>
      </c>
      <c r="R7">
        <v>123424.25</v>
      </c>
      <c r="S7">
        <v>994.06</v>
      </c>
    </row>
    <row r="8" spans="1:19" x14ac:dyDescent="0.25">
      <c r="A8" t="s">
        <v>2532</v>
      </c>
      <c r="B8">
        <v>922503.9</v>
      </c>
      <c r="C8">
        <v>7852.31</v>
      </c>
      <c r="D8">
        <v>46583.7</v>
      </c>
      <c r="E8">
        <v>3</v>
      </c>
      <c r="F8">
        <v>928629.22</v>
      </c>
      <c r="H8">
        <v>0</v>
      </c>
      <c r="J8">
        <v>-1615883.46</v>
      </c>
      <c r="L8">
        <v>3577514.61</v>
      </c>
      <c r="M8">
        <v>29163.95</v>
      </c>
      <c r="O8">
        <v>109180</v>
      </c>
      <c r="Q8">
        <v>165691</v>
      </c>
      <c r="R8">
        <v>32871.230000000003</v>
      </c>
      <c r="S8">
        <v>4690.74</v>
      </c>
    </row>
    <row r="9" spans="1:19" x14ac:dyDescent="0.25">
      <c r="A9" t="s">
        <v>2533</v>
      </c>
      <c r="B9">
        <v>496127.64</v>
      </c>
      <c r="C9">
        <v>550.4</v>
      </c>
      <c r="D9">
        <v>40245.93</v>
      </c>
      <c r="E9">
        <v>196628.51</v>
      </c>
      <c r="F9">
        <v>218655.21</v>
      </c>
      <c r="H9">
        <v>0</v>
      </c>
      <c r="J9">
        <v>859141.36</v>
      </c>
      <c r="K9">
        <v>50809.37</v>
      </c>
      <c r="L9">
        <v>80851.62</v>
      </c>
      <c r="M9">
        <v>2252.5</v>
      </c>
      <c r="O9">
        <v>43210</v>
      </c>
      <c r="Q9">
        <v>59321</v>
      </c>
      <c r="R9">
        <v>14217.86</v>
      </c>
      <c r="S9">
        <v>10574.6</v>
      </c>
    </row>
    <row r="10" spans="1:19" x14ac:dyDescent="0.25">
      <c r="A10" t="s">
        <v>2534</v>
      </c>
      <c r="B10">
        <v>987872.5</v>
      </c>
      <c r="C10">
        <v>4396.6000000000004</v>
      </c>
      <c r="D10">
        <v>195656.27</v>
      </c>
      <c r="E10">
        <v>939711.61</v>
      </c>
      <c r="F10">
        <v>1296462.49</v>
      </c>
      <c r="H10">
        <v>0</v>
      </c>
      <c r="J10">
        <v>924779.47</v>
      </c>
      <c r="K10">
        <v>190121.32</v>
      </c>
      <c r="L10">
        <v>2359303.7200000002</v>
      </c>
      <c r="M10">
        <v>20742.32</v>
      </c>
      <c r="O10">
        <v>177520</v>
      </c>
      <c r="Q10">
        <v>215722</v>
      </c>
      <c r="R10">
        <v>13899.32</v>
      </c>
      <c r="S10">
        <v>30746.04</v>
      </c>
    </row>
    <row r="11" spans="1:19" x14ac:dyDescent="0.25">
      <c r="A11" t="s">
        <v>2535</v>
      </c>
      <c r="B11">
        <v>644228.61</v>
      </c>
      <c r="C11">
        <v>1104.2</v>
      </c>
      <c r="D11">
        <v>21767.54</v>
      </c>
      <c r="E11">
        <v>712504.2</v>
      </c>
      <c r="F11">
        <v>165074.6</v>
      </c>
      <c r="H11">
        <v>0</v>
      </c>
      <c r="J11">
        <v>-706462.6</v>
      </c>
      <c r="K11">
        <v>61398.82</v>
      </c>
      <c r="L11">
        <v>2243800.1</v>
      </c>
      <c r="M11">
        <v>750</v>
      </c>
      <c r="O11">
        <v>108850</v>
      </c>
      <c r="Q11">
        <v>134977</v>
      </c>
      <c r="R11">
        <v>24132.799999999999</v>
      </c>
      <c r="S11">
        <v>4547.37</v>
      </c>
    </row>
    <row r="12" spans="1:19" x14ac:dyDescent="0.25">
      <c r="A12" t="s">
        <v>2536</v>
      </c>
      <c r="B12">
        <v>1017376.66</v>
      </c>
      <c r="C12">
        <v>5029.8</v>
      </c>
      <c r="D12">
        <v>197701.53</v>
      </c>
      <c r="E12">
        <v>3</v>
      </c>
      <c r="F12">
        <v>210166.38</v>
      </c>
      <c r="H12">
        <v>0</v>
      </c>
      <c r="J12">
        <v>-1196332.52</v>
      </c>
      <c r="K12">
        <v>130700.01</v>
      </c>
      <c r="L12">
        <v>2541297.98</v>
      </c>
      <c r="M12">
        <v>27064.97</v>
      </c>
      <c r="O12">
        <v>135110</v>
      </c>
      <c r="Q12">
        <v>164282</v>
      </c>
      <c r="R12">
        <v>53475.51</v>
      </c>
      <c r="S12">
        <v>1805.56</v>
      </c>
    </row>
    <row r="13" spans="1:19" x14ac:dyDescent="0.25">
      <c r="A13" t="s">
        <v>2537</v>
      </c>
      <c r="B13">
        <v>304948.23</v>
      </c>
      <c r="C13">
        <v>2593.75</v>
      </c>
      <c r="D13">
        <v>15003.39</v>
      </c>
      <c r="E13">
        <v>1770171.08</v>
      </c>
      <c r="F13">
        <v>222715.25</v>
      </c>
      <c r="H13">
        <v>0</v>
      </c>
      <c r="J13">
        <v>-155032.76</v>
      </c>
      <c r="K13">
        <v>63682.58</v>
      </c>
      <c r="L13">
        <v>2357450.56</v>
      </c>
      <c r="M13">
        <v>2340.75</v>
      </c>
      <c r="O13">
        <v>42070</v>
      </c>
      <c r="Q13">
        <v>59751</v>
      </c>
      <c r="R13">
        <v>11394.65</v>
      </c>
      <c r="S13">
        <v>9733.7800000000007</v>
      </c>
    </row>
    <row r="14" spans="1:19" x14ac:dyDescent="0.25">
      <c r="A14" t="s">
        <v>2538</v>
      </c>
      <c r="B14">
        <v>462943.87</v>
      </c>
      <c r="C14">
        <v>1669.8</v>
      </c>
      <c r="D14">
        <v>22356.74</v>
      </c>
      <c r="E14">
        <v>757455.95</v>
      </c>
      <c r="F14">
        <v>427304.13</v>
      </c>
      <c r="H14">
        <v>0</v>
      </c>
      <c r="J14">
        <v>-1807595.1</v>
      </c>
      <c r="K14">
        <v>62502.5</v>
      </c>
      <c r="L14">
        <v>3416597.09</v>
      </c>
      <c r="Q14">
        <v>1074</v>
      </c>
    </row>
    <row r="15" spans="1:19" x14ac:dyDescent="0.25">
      <c r="A15" t="s">
        <v>2539</v>
      </c>
      <c r="B15">
        <v>1056966.8999999999</v>
      </c>
      <c r="C15">
        <v>9571.43</v>
      </c>
      <c r="D15">
        <v>38882.74</v>
      </c>
      <c r="E15">
        <v>2088847.06</v>
      </c>
      <c r="F15">
        <v>298947.51</v>
      </c>
      <c r="H15">
        <v>0</v>
      </c>
      <c r="J15">
        <v>306020.83</v>
      </c>
      <c r="K15">
        <v>132942.98000000001</v>
      </c>
      <c r="L15">
        <v>3110817.16</v>
      </c>
      <c r="M15">
        <v>43137.98</v>
      </c>
      <c r="O15">
        <v>120760</v>
      </c>
      <c r="Q15">
        <v>169771</v>
      </c>
      <c r="R15">
        <v>38218.33</v>
      </c>
      <c r="S15">
        <v>13086.02</v>
      </c>
    </row>
    <row r="16" spans="1:19" x14ac:dyDescent="0.25">
      <c r="A16" t="s">
        <v>2540</v>
      </c>
      <c r="B16">
        <v>964026.05</v>
      </c>
      <c r="C16">
        <v>5534.03</v>
      </c>
      <c r="D16">
        <v>86600.02</v>
      </c>
      <c r="E16">
        <v>1384423.02</v>
      </c>
      <c r="F16">
        <v>547526.63</v>
      </c>
      <c r="H16">
        <v>0</v>
      </c>
      <c r="J16">
        <v>-1465393.28</v>
      </c>
      <c r="K16">
        <v>137732.82</v>
      </c>
      <c r="L16">
        <v>4381554.71</v>
      </c>
      <c r="M16">
        <v>24558.21</v>
      </c>
      <c r="O16">
        <v>193680</v>
      </c>
      <c r="Q16">
        <v>218203</v>
      </c>
      <c r="R16">
        <v>44490.91</v>
      </c>
      <c r="S16">
        <v>18628.8</v>
      </c>
    </row>
    <row r="17" spans="1:19" x14ac:dyDescent="0.25">
      <c r="A17" t="s">
        <v>2541</v>
      </c>
      <c r="B17">
        <v>1328290.6100000001</v>
      </c>
      <c r="C17">
        <v>451.8</v>
      </c>
      <c r="D17">
        <v>34660.959999999999</v>
      </c>
      <c r="E17">
        <v>27696.76</v>
      </c>
      <c r="F17">
        <v>205090.37</v>
      </c>
      <c r="H17">
        <v>0</v>
      </c>
      <c r="J17">
        <v>-1252991.06</v>
      </c>
      <c r="K17">
        <v>97481.69</v>
      </c>
      <c r="L17">
        <v>2824820.87</v>
      </c>
      <c r="M17">
        <v>13871.02</v>
      </c>
      <c r="O17">
        <v>137730</v>
      </c>
      <c r="Q17">
        <v>180685</v>
      </c>
      <c r="R17">
        <v>38624.910000000003</v>
      </c>
      <c r="S17">
        <v>11412.11</v>
      </c>
    </row>
    <row r="18" spans="1:19" x14ac:dyDescent="0.25">
      <c r="A18" t="s">
        <v>2542</v>
      </c>
      <c r="B18">
        <v>1087185.78</v>
      </c>
      <c r="C18">
        <v>2574.48</v>
      </c>
      <c r="D18">
        <v>46046.53</v>
      </c>
      <c r="E18">
        <v>5829.35</v>
      </c>
      <c r="F18">
        <v>349014.8</v>
      </c>
      <c r="H18">
        <v>0</v>
      </c>
      <c r="J18">
        <v>-886470.27</v>
      </c>
      <c r="K18">
        <v>148022.48000000001</v>
      </c>
      <c r="L18">
        <v>2287611.84</v>
      </c>
      <c r="M18">
        <v>65817.84</v>
      </c>
      <c r="O18">
        <v>114170</v>
      </c>
      <c r="Q18">
        <v>172878</v>
      </c>
      <c r="R18">
        <v>56688.51</v>
      </c>
      <c r="S18">
        <v>8934.44</v>
      </c>
    </row>
    <row r="19" spans="1:19" x14ac:dyDescent="0.25">
      <c r="A19" t="s">
        <v>2543</v>
      </c>
      <c r="B19">
        <v>843910.85</v>
      </c>
      <c r="C19">
        <v>2596.1999999999998</v>
      </c>
      <c r="D19">
        <v>56694.58</v>
      </c>
      <c r="E19">
        <v>10004</v>
      </c>
      <c r="F19">
        <v>126050.05</v>
      </c>
      <c r="H19">
        <v>0</v>
      </c>
      <c r="J19">
        <v>-1704007.85</v>
      </c>
      <c r="L19">
        <v>2658489.6</v>
      </c>
      <c r="M19">
        <v>135237.49</v>
      </c>
      <c r="O19">
        <v>219710</v>
      </c>
      <c r="P19">
        <v>3500</v>
      </c>
      <c r="Q19">
        <v>234536</v>
      </c>
      <c r="R19">
        <v>36847.160000000003</v>
      </c>
      <c r="S19">
        <v>990.4</v>
      </c>
    </row>
    <row r="20" spans="1:19" x14ac:dyDescent="0.25">
      <c r="A20" t="s">
        <v>2544</v>
      </c>
      <c r="B20">
        <v>975885.1</v>
      </c>
      <c r="C20">
        <v>4670.25</v>
      </c>
      <c r="D20">
        <v>51199.66</v>
      </c>
      <c r="E20">
        <v>4019167.67</v>
      </c>
      <c r="F20">
        <v>190228.43</v>
      </c>
      <c r="G20">
        <v>0</v>
      </c>
      <c r="H20">
        <v>0</v>
      </c>
      <c r="J20">
        <v>4501432.5199999996</v>
      </c>
      <c r="K20">
        <v>72211.88</v>
      </c>
      <c r="L20">
        <v>712043.8</v>
      </c>
      <c r="M20">
        <v>10975.77</v>
      </c>
      <c r="O20">
        <v>123490</v>
      </c>
      <c r="Q20">
        <v>141274</v>
      </c>
      <c r="R20">
        <v>12584.75</v>
      </c>
      <c r="S20">
        <v>14674.11</v>
      </c>
    </row>
    <row r="21" spans="1:19" x14ac:dyDescent="0.25">
      <c r="A21" t="s">
        <v>2545</v>
      </c>
      <c r="B21">
        <v>565117.67000000004</v>
      </c>
      <c r="C21">
        <v>6659.65</v>
      </c>
      <c r="D21">
        <v>34230.370000000003</v>
      </c>
      <c r="E21">
        <v>152030.44</v>
      </c>
      <c r="F21">
        <v>468243.75</v>
      </c>
      <c r="H21">
        <v>0</v>
      </c>
      <c r="J21">
        <v>-3086676.26</v>
      </c>
      <c r="K21">
        <v>84894.41</v>
      </c>
      <c r="L21">
        <v>4272663.5999999996</v>
      </c>
      <c r="M21">
        <v>8320.89</v>
      </c>
      <c r="O21">
        <v>148400</v>
      </c>
      <c r="Q21">
        <v>166996</v>
      </c>
      <c r="R21">
        <v>17703.41</v>
      </c>
      <c r="S21">
        <v>15083.95</v>
      </c>
    </row>
    <row r="22" spans="1:19" x14ac:dyDescent="0.25">
      <c r="A22" t="s">
        <v>2546</v>
      </c>
      <c r="B22">
        <v>950394.75</v>
      </c>
      <c r="C22">
        <v>1518.95</v>
      </c>
      <c r="D22">
        <v>20354.53</v>
      </c>
      <c r="E22">
        <v>1052629.1100000001</v>
      </c>
      <c r="F22">
        <v>318431.31</v>
      </c>
      <c r="H22">
        <v>0</v>
      </c>
      <c r="J22">
        <v>284081.45</v>
      </c>
      <c r="K22">
        <v>103334.83</v>
      </c>
      <c r="L22">
        <v>2054348.01</v>
      </c>
      <c r="M22">
        <v>28017.5</v>
      </c>
      <c r="O22">
        <v>118750</v>
      </c>
      <c r="Q22">
        <v>136312</v>
      </c>
      <c r="R22">
        <v>41200</v>
      </c>
      <c r="S22">
        <v>15351.14</v>
      </c>
    </row>
    <row r="23" spans="1:19" x14ac:dyDescent="0.25">
      <c r="A23" t="s">
        <v>2607</v>
      </c>
      <c r="B23">
        <v>1543633.69</v>
      </c>
      <c r="C23">
        <v>16493.98</v>
      </c>
      <c r="D23">
        <v>14816.72</v>
      </c>
      <c r="E23">
        <v>4</v>
      </c>
      <c r="F23">
        <v>66398.34</v>
      </c>
      <c r="H23">
        <v>0</v>
      </c>
      <c r="J23">
        <v>-641799.1</v>
      </c>
      <c r="K23">
        <v>143392.51</v>
      </c>
      <c r="L23">
        <v>2203520.5099999998</v>
      </c>
      <c r="M23">
        <v>10776.18</v>
      </c>
      <c r="O23">
        <v>78700</v>
      </c>
      <c r="Q23">
        <v>130996</v>
      </c>
      <c r="R23">
        <v>18485.41</v>
      </c>
      <c r="S23">
        <v>4937.6099999999997</v>
      </c>
    </row>
    <row r="24" spans="1:19" x14ac:dyDescent="0.25">
      <c r="A24" t="s">
        <v>2547</v>
      </c>
      <c r="B24">
        <v>1522144.33</v>
      </c>
      <c r="C24">
        <v>6240.4</v>
      </c>
      <c r="D24">
        <v>132764.47</v>
      </c>
      <c r="E24">
        <v>143184.74</v>
      </c>
      <c r="F24">
        <v>1254088.5</v>
      </c>
      <c r="H24">
        <v>0</v>
      </c>
      <c r="K24">
        <v>51919.73</v>
      </c>
      <c r="L24">
        <v>2350727.5299999998</v>
      </c>
      <c r="M24">
        <v>76478.77</v>
      </c>
      <c r="N24">
        <v>492000</v>
      </c>
      <c r="O24">
        <v>177605.2</v>
      </c>
      <c r="P24">
        <v>200000</v>
      </c>
      <c r="Q24">
        <v>214988.2</v>
      </c>
      <c r="R24">
        <v>46429.32</v>
      </c>
      <c r="S24">
        <v>30153.87</v>
      </c>
    </row>
    <row r="25" spans="1:19" x14ac:dyDescent="0.25">
      <c r="A25" t="s">
        <v>2548</v>
      </c>
      <c r="B25">
        <v>141697.49</v>
      </c>
      <c r="C25">
        <v>4345.8</v>
      </c>
      <c r="D25">
        <v>125178.08</v>
      </c>
      <c r="E25">
        <v>1071167.05</v>
      </c>
      <c r="F25">
        <v>430084.78</v>
      </c>
      <c r="H25">
        <v>0</v>
      </c>
      <c r="K25">
        <v>-1361035.66</v>
      </c>
      <c r="L25">
        <v>3163898.35</v>
      </c>
      <c r="M25">
        <v>58941.03</v>
      </c>
      <c r="O25">
        <v>135348.5</v>
      </c>
      <c r="Q25">
        <v>163238.5</v>
      </c>
      <c r="R25">
        <v>43550</v>
      </c>
      <c r="S25">
        <v>16390.52</v>
      </c>
    </row>
    <row r="26" spans="1:19" x14ac:dyDescent="0.25">
      <c r="A26" t="s">
        <v>2549</v>
      </c>
      <c r="B26">
        <v>512327.47</v>
      </c>
      <c r="C26">
        <v>5925</v>
      </c>
      <c r="D26">
        <v>53841.01</v>
      </c>
      <c r="E26">
        <v>1136126.44</v>
      </c>
      <c r="F26">
        <v>843457.27</v>
      </c>
      <c r="H26">
        <v>46.7</v>
      </c>
      <c r="K26">
        <v>4648045.92</v>
      </c>
      <c r="L26">
        <v>-2060186.09</v>
      </c>
      <c r="M26">
        <v>61030.15</v>
      </c>
      <c r="O26">
        <v>211054.5</v>
      </c>
      <c r="Q26">
        <v>237130.5</v>
      </c>
      <c r="R26">
        <v>40859.75</v>
      </c>
      <c r="S26">
        <v>31713.67</v>
      </c>
    </row>
    <row r="27" spans="1:19" x14ac:dyDescent="0.25">
      <c r="A27" t="s">
        <v>2550</v>
      </c>
      <c r="B27">
        <v>547622.71</v>
      </c>
      <c r="C27">
        <v>45279.94</v>
      </c>
      <c r="D27">
        <v>63408.91</v>
      </c>
      <c r="E27">
        <v>430624.71</v>
      </c>
      <c r="F27">
        <v>509552.51</v>
      </c>
      <c r="H27">
        <v>0</v>
      </c>
      <c r="K27">
        <v>-1283928.58</v>
      </c>
      <c r="L27">
        <v>2920599.11</v>
      </c>
      <c r="M27">
        <v>49386.11</v>
      </c>
      <c r="O27">
        <v>206843.9</v>
      </c>
      <c r="Q27">
        <v>236087.9</v>
      </c>
      <c r="R27">
        <v>41947.92</v>
      </c>
      <c r="S27">
        <v>18375.939999999999</v>
      </c>
    </row>
    <row r="28" spans="1:19" x14ac:dyDescent="0.25">
      <c r="A28" t="s">
        <v>2551</v>
      </c>
      <c r="B28">
        <v>440168.02</v>
      </c>
      <c r="C28">
        <v>1143.3599999999999</v>
      </c>
      <c r="D28">
        <v>34130.800000000003</v>
      </c>
      <c r="E28">
        <v>485409.42</v>
      </c>
      <c r="F28">
        <v>257172.35</v>
      </c>
      <c r="H28">
        <v>0</v>
      </c>
      <c r="K28">
        <v>25554.94</v>
      </c>
      <c r="L28">
        <v>1187021.07</v>
      </c>
      <c r="M28">
        <v>63456.99</v>
      </c>
      <c r="O28">
        <v>222939.5</v>
      </c>
      <c r="Q28">
        <v>247892.5</v>
      </c>
      <c r="R28">
        <v>21125.040000000001</v>
      </c>
      <c r="S28">
        <v>11931.01</v>
      </c>
    </row>
    <row r="29" spans="1:19" x14ac:dyDescent="0.25">
      <c r="A29" t="s">
        <v>2552</v>
      </c>
      <c r="B29">
        <v>250282.62</v>
      </c>
      <c r="C29">
        <v>2263.6999999999998</v>
      </c>
      <c r="D29">
        <v>83110.649999999994</v>
      </c>
      <c r="E29">
        <v>733238.89</v>
      </c>
      <c r="F29">
        <v>341574.38</v>
      </c>
      <c r="K29">
        <v>-1262167.81</v>
      </c>
      <c r="L29">
        <v>2650223.29</v>
      </c>
      <c r="M29">
        <v>55360.93</v>
      </c>
      <c r="O29">
        <v>149996</v>
      </c>
      <c r="P29">
        <v>7750</v>
      </c>
      <c r="Q29">
        <v>149996</v>
      </c>
      <c r="R29">
        <v>27918</v>
      </c>
      <c r="S29">
        <v>13416.47</v>
      </c>
    </row>
    <row r="30" spans="1:19" x14ac:dyDescent="0.25">
      <c r="A30" t="s">
        <v>2553</v>
      </c>
      <c r="B30">
        <v>392657.7</v>
      </c>
      <c r="C30">
        <v>6456.9</v>
      </c>
      <c r="D30">
        <v>140194.54</v>
      </c>
      <c r="E30">
        <v>1879413.47</v>
      </c>
      <c r="F30">
        <v>131229.68</v>
      </c>
      <c r="H30">
        <v>0</v>
      </c>
      <c r="K30">
        <v>842043.78</v>
      </c>
      <c r="L30">
        <v>1714501.17</v>
      </c>
      <c r="M30">
        <v>61647.74</v>
      </c>
      <c r="O30">
        <v>63290</v>
      </c>
      <c r="Q30">
        <v>81925</v>
      </c>
      <c r="R30">
        <v>35207.589999999997</v>
      </c>
      <c r="S30">
        <v>14397.81</v>
      </c>
    </row>
    <row r="31" spans="1:19" x14ac:dyDescent="0.25">
      <c r="A31" t="s">
        <v>2554</v>
      </c>
      <c r="B31">
        <v>478774.74</v>
      </c>
      <c r="C31">
        <v>943.2</v>
      </c>
      <c r="D31">
        <v>46059.18</v>
      </c>
      <c r="E31">
        <v>657234.43999999994</v>
      </c>
      <c r="F31">
        <v>616384.6</v>
      </c>
      <c r="H31">
        <v>0</v>
      </c>
      <c r="K31">
        <v>-665106.57999999996</v>
      </c>
      <c r="L31">
        <v>2482860.59</v>
      </c>
      <c r="M31">
        <v>51013.48</v>
      </c>
      <c r="Q31">
        <v>17579</v>
      </c>
      <c r="R31">
        <v>32123.26</v>
      </c>
      <c r="S31">
        <v>20402.02</v>
      </c>
    </row>
    <row r="32" spans="1:19" x14ac:dyDescent="0.25">
      <c r="A32" t="s">
        <v>2555</v>
      </c>
      <c r="B32">
        <v>264570.53000000003</v>
      </c>
      <c r="C32">
        <v>949</v>
      </c>
      <c r="D32">
        <v>50313.81</v>
      </c>
      <c r="E32">
        <v>517090.09</v>
      </c>
      <c r="F32">
        <v>259541.11</v>
      </c>
      <c r="H32">
        <v>3660</v>
      </c>
      <c r="K32">
        <v>-1024908.52</v>
      </c>
      <c r="L32">
        <v>2102364.12</v>
      </c>
      <c r="M32">
        <v>40539.31</v>
      </c>
      <c r="O32">
        <v>130263</v>
      </c>
      <c r="Q32">
        <v>140534</v>
      </c>
      <c r="R32">
        <v>15935.64</v>
      </c>
      <c r="S32">
        <v>10783.73</v>
      </c>
    </row>
    <row r="33" spans="1:19" x14ac:dyDescent="0.25">
      <c r="A33" t="s">
        <v>2556</v>
      </c>
      <c r="B33">
        <v>117031.06</v>
      </c>
      <c r="C33">
        <v>4831.04</v>
      </c>
      <c r="D33">
        <v>115706.56</v>
      </c>
      <c r="E33">
        <v>498859.67</v>
      </c>
      <c r="F33">
        <v>549630.14</v>
      </c>
      <c r="K33">
        <v>365462.93</v>
      </c>
      <c r="L33">
        <v>923152.19</v>
      </c>
      <c r="M33">
        <v>67224.38</v>
      </c>
      <c r="O33">
        <v>206002.6</v>
      </c>
      <c r="Q33">
        <v>206002.6</v>
      </c>
      <c r="R33">
        <v>39403.11</v>
      </c>
      <c r="S33">
        <v>17162.03</v>
      </c>
    </row>
    <row r="34" spans="1:19" x14ac:dyDescent="0.25">
      <c r="A34" t="s">
        <v>2557</v>
      </c>
      <c r="B34">
        <v>548331.52000000002</v>
      </c>
      <c r="C34">
        <v>703.56</v>
      </c>
      <c r="D34">
        <v>76840.94</v>
      </c>
      <c r="E34">
        <v>1134552.7</v>
      </c>
      <c r="F34">
        <v>412216.3</v>
      </c>
      <c r="H34">
        <v>0</v>
      </c>
      <c r="K34">
        <v>-500627.94</v>
      </c>
      <c r="L34">
        <v>2548141.21</v>
      </c>
      <c r="M34">
        <v>71136.28</v>
      </c>
      <c r="N34">
        <v>144000</v>
      </c>
      <c r="O34">
        <v>146593.5</v>
      </c>
      <c r="Q34">
        <v>177230.5</v>
      </c>
      <c r="R34">
        <v>44126.15</v>
      </c>
      <c r="S34">
        <v>15241.38</v>
      </c>
    </row>
    <row r="35" spans="1:19" x14ac:dyDescent="0.25">
      <c r="A35" t="s">
        <v>2610</v>
      </c>
      <c r="B35">
        <v>397552.02</v>
      </c>
      <c r="C35">
        <v>1551</v>
      </c>
      <c r="D35">
        <v>156701.49</v>
      </c>
      <c r="E35">
        <v>588817.66</v>
      </c>
      <c r="F35">
        <v>414053.64</v>
      </c>
      <c r="H35">
        <v>0</v>
      </c>
      <c r="K35">
        <v>-54090.05</v>
      </c>
      <c r="L35">
        <v>1650244.41</v>
      </c>
      <c r="M35">
        <v>48312.85</v>
      </c>
      <c r="O35">
        <v>127913.5</v>
      </c>
      <c r="Q35">
        <v>137866.5</v>
      </c>
      <c r="R35">
        <v>60554.86</v>
      </c>
      <c r="S35">
        <v>15283.54</v>
      </c>
    </row>
    <row r="36" spans="1:19" x14ac:dyDescent="0.25">
      <c r="A36" t="s">
        <v>2558</v>
      </c>
      <c r="B36">
        <v>316009.3</v>
      </c>
      <c r="C36">
        <v>2141.04</v>
      </c>
      <c r="D36">
        <v>39186.51</v>
      </c>
      <c r="E36">
        <v>51305.54</v>
      </c>
      <c r="F36">
        <v>331130.08</v>
      </c>
      <c r="H36">
        <v>0</v>
      </c>
      <c r="K36">
        <v>-1192470.8400000001</v>
      </c>
      <c r="L36">
        <v>1948644.79</v>
      </c>
      <c r="M36">
        <v>21708.6</v>
      </c>
      <c r="Q36">
        <v>17487</v>
      </c>
      <c r="R36">
        <v>9559.68</v>
      </c>
      <c r="S36">
        <v>5663.4</v>
      </c>
    </row>
    <row r="37" spans="1:19" x14ac:dyDescent="0.25">
      <c r="A37" t="s">
        <v>2559</v>
      </c>
      <c r="B37">
        <v>495262.09</v>
      </c>
      <c r="C37">
        <v>8605.59</v>
      </c>
      <c r="D37">
        <v>83509.399999999994</v>
      </c>
      <c r="E37">
        <v>135983.60999999999</v>
      </c>
      <c r="F37">
        <v>936451.19</v>
      </c>
      <c r="H37">
        <v>0</v>
      </c>
      <c r="J37">
        <v>-425491.18</v>
      </c>
      <c r="L37">
        <v>2125603</v>
      </c>
      <c r="M37">
        <v>54040.1</v>
      </c>
      <c r="Q37">
        <v>23822</v>
      </c>
      <c r="R37">
        <v>40423.94</v>
      </c>
      <c r="S37">
        <v>3244.1</v>
      </c>
    </row>
    <row r="38" spans="1:19" x14ac:dyDescent="0.25">
      <c r="A38" t="s">
        <v>2560</v>
      </c>
      <c r="B38">
        <v>434405.46</v>
      </c>
      <c r="C38">
        <v>1008</v>
      </c>
      <c r="D38">
        <v>15090.96</v>
      </c>
      <c r="E38">
        <v>6886.5</v>
      </c>
      <c r="F38">
        <v>272354.55</v>
      </c>
      <c r="H38">
        <v>0</v>
      </c>
      <c r="K38">
        <v>-1156596.79</v>
      </c>
      <c r="L38">
        <v>1917883.16</v>
      </c>
      <c r="M38">
        <v>11166.25</v>
      </c>
      <c r="N38">
        <v>48000</v>
      </c>
      <c r="Q38">
        <v>46958</v>
      </c>
      <c r="R38">
        <v>24765.57</v>
      </c>
      <c r="S38">
        <v>3653.58</v>
      </c>
    </row>
    <row r="39" spans="1:19" x14ac:dyDescent="0.25">
      <c r="A39" t="s">
        <v>2561</v>
      </c>
      <c r="B39">
        <v>1257543.79</v>
      </c>
      <c r="C39">
        <v>10416.5</v>
      </c>
      <c r="D39">
        <v>75060.759999999995</v>
      </c>
      <c r="E39">
        <v>240828.54</v>
      </c>
      <c r="F39">
        <v>1103492.47</v>
      </c>
      <c r="H39">
        <v>0</v>
      </c>
      <c r="K39">
        <v>232299.17</v>
      </c>
      <c r="L39">
        <v>2205072.4900000002</v>
      </c>
      <c r="M39">
        <v>28368.73</v>
      </c>
      <c r="N39">
        <v>246000</v>
      </c>
      <c r="Q39">
        <v>17733</v>
      </c>
      <c r="R39">
        <v>17325.150000000001</v>
      </c>
      <c r="S39">
        <v>17500.18</v>
      </c>
    </row>
    <row r="40" spans="1:19" x14ac:dyDescent="0.25">
      <c r="A40" t="s">
        <v>2562</v>
      </c>
      <c r="B40">
        <v>951605.2</v>
      </c>
      <c r="C40">
        <v>6924.65</v>
      </c>
      <c r="D40">
        <v>124080.98</v>
      </c>
      <c r="E40">
        <v>975527.33</v>
      </c>
      <c r="F40">
        <v>612639.92000000004</v>
      </c>
      <c r="H40">
        <v>0</v>
      </c>
      <c r="K40">
        <v>854899.53</v>
      </c>
      <c r="L40">
        <v>1879861.02</v>
      </c>
      <c r="M40">
        <v>30220.37</v>
      </c>
      <c r="Q40">
        <v>29858</v>
      </c>
      <c r="R40">
        <v>34220.67</v>
      </c>
      <c r="S40">
        <v>10924.17</v>
      </c>
    </row>
    <row r="41" spans="1:19" x14ac:dyDescent="0.25">
      <c r="A41" t="s">
        <v>2563</v>
      </c>
      <c r="B41">
        <v>962473.84</v>
      </c>
      <c r="C41">
        <v>5159.8</v>
      </c>
      <c r="D41">
        <v>102372.49</v>
      </c>
      <c r="E41">
        <v>546281.57999999996</v>
      </c>
      <c r="F41">
        <v>-25516.11</v>
      </c>
      <c r="H41">
        <v>0</v>
      </c>
      <c r="K41">
        <v>-2231512.4500000002</v>
      </c>
      <c r="L41">
        <v>3832429.73</v>
      </c>
      <c r="M41">
        <v>35514.21</v>
      </c>
      <c r="Q41">
        <v>17651</v>
      </c>
      <c r="R41">
        <v>16853.78</v>
      </c>
      <c r="S41">
        <v>11155.11</v>
      </c>
    </row>
    <row r="42" spans="1:19" x14ac:dyDescent="0.25">
      <c r="A42" t="s">
        <v>2564</v>
      </c>
      <c r="B42">
        <v>480633.73</v>
      </c>
      <c r="C42">
        <v>4428.63</v>
      </c>
      <c r="D42">
        <v>60153.73</v>
      </c>
      <c r="E42">
        <v>69420.37</v>
      </c>
      <c r="F42">
        <v>1508256.02</v>
      </c>
      <c r="H42">
        <v>0</v>
      </c>
      <c r="K42">
        <v>178726.14</v>
      </c>
      <c r="L42">
        <v>1975418.72</v>
      </c>
      <c r="M42">
        <v>21130.46</v>
      </c>
      <c r="Q42">
        <v>17918</v>
      </c>
      <c r="R42">
        <v>17906.32</v>
      </c>
      <c r="S42">
        <v>16558.52</v>
      </c>
    </row>
    <row r="43" spans="1:19" x14ac:dyDescent="0.25">
      <c r="A43" t="s">
        <v>2565</v>
      </c>
      <c r="B43">
        <v>496843.23</v>
      </c>
      <c r="C43">
        <v>1700.1</v>
      </c>
      <c r="D43">
        <v>40962.620000000003</v>
      </c>
      <c r="E43">
        <v>135695.5</v>
      </c>
      <c r="F43">
        <v>253589.4</v>
      </c>
      <c r="K43">
        <v>-632740.78</v>
      </c>
      <c r="L43">
        <v>1580455.21</v>
      </c>
      <c r="M43">
        <v>8405.2000000000007</v>
      </c>
      <c r="Q43">
        <v>12690</v>
      </c>
      <c r="R43">
        <v>9749.44</v>
      </c>
      <c r="S43">
        <v>4889.34</v>
      </c>
    </row>
    <row r="44" spans="1:19" x14ac:dyDescent="0.25">
      <c r="A44" t="s">
        <v>2566</v>
      </c>
      <c r="B44">
        <v>775944.49</v>
      </c>
      <c r="C44">
        <v>4730.5</v>
      </c>
      <c r="D44">
        <v>93485.97</v>
      </c>
      <c r="E44">
        <v>290406.92</v>
      </c>
      <c r="F44">
        <v>589069.38</v>
      </c>
      <c r="H44">
        <v>0</v>
      </c>
      <c r="K44">
        <v>-806757</v>
      </c>
      <c r="L44">
        <v>2583577.5299999998</v>
      </c>
      <c r="M44">
        <v>30316.22</v>
      </c>
      <c r="Q44">
        <v>14782</v>
      </c>
      <c r="R44">
        <v>24481.49</v>
      </c>
      <c r="S44">
        <v>16736</v>
      </c>
    </row>
    <row r="45" spans="1:19" x14ac:dyDescent="0.25">
      <c r="A45" t="s">
        <v>2567</v>
      </c>
      <c r="B45">
        <v>421958.52</v>
      </c>
      <c r="C45">
        <v>8005.51</v>
      </c>
      <c r="D45">
        <v>34121.379999999997</v>
      </c>
      <c r="E45">
        <v>173893.51</v>
      </c>
      <c r="F45">
        <v>565561.66</v>
      </c>
      <c r="H45">
        <v>0</v>
      </c>
      <c r="K45">
        <v>-597802.64</v>
      </c>
      <c r="L45">
        <v>1850667.12</v>
      </c>
      <c r="M45">
        <v>8395.51</v>
      </c>
      <c r="Q45">
        <v>25906</v>
      </c>
      <c r="R45">
        <v>7632.13</v>
      </c>
      <c r="S45">
        <v>4831.28</v>
      </c>
    </row>
    <row r="46" spans="1:19" x14ac:dyDescent="0.25">
      <c r="A46" t="s">
        <v>2568</v>
      </c>
      <c r="B46">
        <v>286582.32</v>
      </c>
      <c r="C46">
        <v>1585.13</v>
      </c>
      <c r="D46">
        <v>73641.240000000005</v>
      </c>
      <c r="E46">
        <v>219562.8</v>
      </c>
      <c r="F46">
        <v>71565.820000000007</v>
      </c>
      <c r="H46">
        <v>0</v>
      </c>
      <c r="K46">
        <v>-2437920.06</v>
      </c>
      <c r="L46">
        <v>3139393.79</v>
      </c>
      <c r="M46">
        <v>37662.86</v>
      </c>
      <c r="Q46">
        <v>24181</v>
      </c>
      <c r="R46">
        <v>30930</v>
      </c>
      <c r="S46">
        <v>10838.28</v>
      </c>
    </row>
    <row r="47" spans="1:19" x14ac:dyDescent="0.25">
      <c r="A47" t="s">
        <v>2569</v>
      </c>
      <c r="B47">
        <v>124302.18</v>
      </c>
      <c r="C47">
        <v>93684.5</v>
      </c>
      <c r="D47">
        <v>79102.559999999998</v>
      </c>
      <c r="E47">
        <v>119689.53</v>
      </c>
      <c r="F47">
        <v>774325.44</v>
      </c>
      <c r="H47">
        <v>0</v>
      </c>
      <c r="K47">
        <v>-1471123.4</v>
      </c>
      <c r="L47">
        <v>2592803.14</v>
      </c>
      <c r="M47">
        <v>127375.63</v>
      </c>
      <c r="O47">
        <v>117000</v>
      </c>
      <c r="Q47">
        <v>138126</v>
      </c>
      <c r="R47">
        <v>2263.48</v>
      </c>
      <c r="S47">
        <v>14511.68</v>
      </c>
    </row>
    <row r="48" spans="1:19" x14ac:dyDescent="0.25">
      <c r="A48" t="s">
        <v>2570</v>
      </c>
      <c r="B48">
        <v>381516.26</v>
      </c>
      <c r="C48">
        <v>41450</v>
      </c>
      <c r="D48">
        <v>89968.24</v>
      </c>
      <c r="E48">
        <v>107467.66</v>
      </c>
      <c r="F48">
        <v>276615.78999999998</v>
      </c>
      <c r="H48">
        <v>0</v>
      </c>
      <c r="K48">
        <v>-1312356.77</v>
      </c>
      <c r="L48">
        <v>2213150.63</v>
      </c>
      <c r="M48">
        <v>21093.040000000001</v>
      </c>
      <c r="O48">
        <v>87270</v>
      </c>
      <c r="P48">
        <v>1500</v>
      </c>
      <c r="Q48">
        <v>96827</v>
      </c>
      <c r="R48">
        <v>11309.11</v>
      </c>
      <c r="S48">
        <v>4302.84</v>
      </c>
    </row>
    <row r="49" spans="1:19" x14ac:dyDescent="0.25">
      <c r="A49" t="s">
        <v>2571</v>
      </c>
      <c r="B49">
        <v>622330.81000000006</v>
      </c>
      <c r="D49">
        <v>11170.37</v>
      </c>
      <c r="E49">
        <v>1375744.06</v>
      </c>
      <c r="F49">
        <v>522552.94</v>
      </c>
      <c r="H49">
        <v>0</v>
      </c>
      <c r="K49">
        <v>449672.36</v>
      </c>
      <c r="L49">
        <v>2118686.35</v>
      </c>
      <c r="M49">
        <v>13023.47</v>
      </c>
      <c r="Q49">
        <v>8057</v>
      </c>
      <c r="R49">
        <v>5805.64</v>
      </c>
      <c r="S49">
        <v>14171.36</v>
      </c>
    </row>
    <row r="50" spans="1:19" x14ac:dyDescent="0.25">
      <c r="A50" t="s">
        <v>2572</v>
      </c>
      <c r="B50">
        <v>720262.75</v>
      </c>
      <c r="C50">
        <v>0</v>
      </c>
      <c r="D50">
        <v>16441.52</v>
      </c>
      <c r="E50">
        <v>752384.09</v>
      </c>
      <c r="F50">
        <v>358154.33</v>
      </c>
      <c r="H50">
        <v>0</v>
      </c>
      <c r="K50">
        <v>-1516994.6</v>
      </c>
      <c r="L50">
        <v>3206691.97</v>
      </c>
      <c r="M50">
        <v>240978.96</v>
      </c>
      <c r="O50">
        <v>224672</v>
      </c>
      <c r="Q50">
        <v>263963</v>
      </c>
      <c r="R50">
        <v>26495.47</v>
      </c>
      <c r="S50">
        <v>20601.64</v>
      </c>
    </row>
    <row r="51" spans="1:19" x14ac:dyDescent="0.25">
      <c r="A51" t="s">
        <v>2573</v>
      </c>
      <c r="B51">
        <v>1262823.76</v>
      </c>
      <c r="C51">
        <v>0</v>
      </c>
      <c r="D51">
        <v>112537.67</v>
      </c>
      <c r="E51">
        <v>4</v>
      </c>
      <c r="F51">
        <v>1010874.92</v>
      </c>
      <c r="H51">
        <v>0</v>
      </c>
      <c r="K51">
        <v>-305371.67</v>
      </c>
      <c r="L51">
        <v>2598703.46</v>
      </c>
      <c r="M51">
        <v>245376.27</v>
      </c>
      <c r="O51">
        <v>223275.5</v>
      </c>
      <c r="Q51">
        <v>290373.09999999998</v>
      </c>
      <c r="R51">
        <v>47213.03</v>
      </c>
      <c r="S51">
        <v>38157.08</v>
      </c>
    </row>
    <row r="52" spans="1:19" x14ac:dyDescent="0.25">
      <c r="A52" t="s">
        <v>2574</v>
      </c>
      <c r="B52">
        <v>676514.45</v>
      </c>
      <c r="C52">
        <v>1032.18</v>
      </c>
      <c r="D52">
        <v>53746.69</v>
      </c>
      <c r="E52">
        <v>84310.95</v>
      </c>
      <c r="F52">
        <v>338963.69</v>
      </c>
      <c r="H52">
        <v>0</v>
      </c>
      <c r="K52">
        <v>-1239132.3899999999</v>
      </c>
      <c r="L52">
        <v>2341456.5299999998</v>
      </c>
      <c r="M52">
        <v>135204.76999999999</v>
      </c>
      <c r="O52">
        <v>68113.5</v>
      </c>
      <c r="Q52">
        <v>111132.3</v>
      </c>
      <c r="R52">
        <v>24175.9</v>
      </c>
      <c r="S52">
        <v>18466.25</v>
      </c>
    </row>
    <row r="53" spans="1:19" x14ac:dyDescent="0.25">
      <c r="A53" t="s">
        <v>2575</v>
      </c>
      <c r="B53">
        <v>1030604.43</v>
      </c>
      <c r="C53">
        <v>0</v>
      </c>
      <c r="D53">
        <v>145791.1</v>
      </c>
      <c r="E53">
        <v>1635596.13</v>
      </c>
      <c r="F53">
        <v>563207.07999999996</v>
      </c>
      <c r="H53">
        <v>0</v>
      </c>
      <c r="K53">
        <v>1591516.98</v>
      </c>
      <c r="L53">
        <v>1574485.41</v>
      </c>
      <c r="M53">
        <v>416398.19</v>
      </c>
      <c r="O53">
        <v>124514.2</v>
      </c>
      <c r="Q53">
        <v>209257.2</v>
      </c>
      <c r="R53">
        <v>95479.12</v>
      </c>
      <c r="S53">
        <v>33179.72</v>
      </c>
    </row>
    <row r="54" spans="1:19" x14ac:dyDescent="0.25">
      <c r="A54" t="s">
        <v>2576</v>
      </c>
      <c r="B54">
        <v>713232.66</v>
      </c>
      <c r="C54">
        <v>0</v>
      </c>
      <c r="D54">
        <v>13502.42</v>
      </c>
      <c r="E54">
        <v>2</v>
      </c>
      <c r="F54">
        <v>237325.84</v>
      </c>
      <c r="H54">
        <v>0</v>
      </c>
      <c r="K54">
        <v>-658340.94999999995</v>
      </c>
      <c r="L54">
        <v>1566508.7</v>
      </c>
      <c r="M54">
        <v>94390.42</v>
      </c>
      <c r="O54">
        <v>150543</v>
      </c>
      <c r="Q54">
        <v>171177</v>
      </c>
      <c r="R54">
        <v>8869.39</v>
      </c>
      <c r="S54">
        <v>8991.86</v>
      </c>
    </row>
    <row r="55" spans="1:19" x14ac:dyDescent="0.25">
      <c r="A55" t="s">
        <v>2577</v>
      </c>
      <c r="B55">
        <v>420983.99</v>
      </c>
      <c r="C55">
        <v>0</v>
      </c>
      <c r="D55">
        <v>32029.360000000001</v>
      </c>
      <c r="E55">
        <v>10810.64</v>
      </c>
      <c r="F55">
        <v>217838.42</v>
      </c>
      <c r="H55">
        <v>0</v>
      </c>
      <c r="K55">
        <v>-1961778.62</v>
      </c>
      <c r="L55">
        <v>2534998.48</v>
      </c>
      <c r="M55">
        <v>78608.86</v>
      </c>
      <c r="N55">
        <v>102000</v>
      </c>
      <c r="O55">
        <v>233067</v>
      </c>
      <c r="Q55">
        <v>270349</v>
      </c>
      <c r="R55">
        <v>24671.86</v>
      </c>
      <c r="S55">
        <v>11212.45</v>
      </c>
    </row>
    <row r="56" spans="1:19" x14ac:dyDescent="0.25">
      <c r="A56" t="s">
        <v>2578</v>
      </c>
      <c r="B56">
        <v>1134845.6299999999</v>
      </c>
      <c r="C56">
        <v>0</v>
      </c>
      <c r="D56">
        <v>50006.35</v>
      </c>
      <c r="E56">
        <v>143613.17000000001</v>
      </c>
      <c r="F56">
        <v>320443.58</v>
      </c>
      <c r="H56">
        <v>0</v>
      </c>
      <c r="K56">
        <v>-1442957.02</v>
      </c>
      <c r="L56">
        <v>2415193.5099999998</v>
      </c>
      <c r="M56">
        <v>226924.61</v>
      </c>
      <c r="N56">
        <v>552000</v>
      </c>
      <c r="O56">
        <v>141477</v>
      </c>
      <c r="Q56">
        <v>193500</v>
      </c>
      <c r="R56">
        <v>37976.589999999997</v>
      </c>
      <c r="S56">
        <v>10752.78</v>
      </c>
    </row>
    <row r="57" spans="1:19" x14ac:dyDescent="0.25">
      <c r="A57" t="s">
        <v>2579</v>
      </c>
      <c r="B57">
        <v>391267.55</v>
      </c>
      <c r="C57">
        <v>0</v>
      </c>
      <c r="D57">
        <v>9208.07</v>
      </c>
      <c r="E57">
        <v>137480.84</v>
      </c>
      <c r="F57">
        <v>194641.43</v>
      </c>
      <c r="H57">
        <v>0</v>
      </c>
      <c r="K57">
        <v>-736954.99</v>
      </c>
      <c r="L57">
        <v>1430245.31</v>
      </c>
      <c r="M57">
        <v>102869.94</v>
      </c>
      <c r="O57">
        <v>155333</v>
      </c>
      <c r="Q57">
        <v>181995</v>
      </c>
      <c r="R57">
        <v>17950.88</v>
      </c>
      <c r="S57">
        <v>18949.490000000002</v>
      </c>
    </row>
    <row r="58" spans="1:19" x14ac:dyDescent="0.25">
      <c r="A58" t="s">
        <v>2580</v>
      </c>
      <c r="B58">
        <v>191166.05</v>
      </c>
      <c r="C58">
        <v>0</v>
      </c>
      <c r="D58">
        <v>77847</v>
      </c>
      <c r="E58">
        <v>3</v>
      </c>
      <c r="F58">
        <v>1380417.72</v>
      </c>
      <c r="H58">
        <v>0</v>
      </c>
      <c r="K58">
        <v>-1115672.76</v>
      </c>
      <c r="L58">
        <v>2897338.69</v>
      </c>
      <c r="M58">
        <v>241217.63</v>
      </c>
      <c r="O58">
        <v>157377.5</v>
      </c>
      <c r="Q58">
        <v>186806.5</v>
      </c>
      <c r="R58">
        <v>311893.71999999997</v>
      </c>
      <c r="S58">
        <v>32127.07</v>
      </c>
    </row>
    <row r="59" spans="1:19" x14ac:dyDescent="0.25">
      <c r="A59" t="s">
        <v>2581</v>
      </c>
      <c r="B59">
        <v>550737.36</v>
      </c>
      <c r="C59">
        <v>0</v>
      </c>
      <c r="D59">
        <v>134078.07</v>
      </c>
      <c r="E59">
        <v>2</v>
      </c>
      <c r="F59">
        <v>278405.21999999997</v>
      </c>
      <c r="H59">
        <v>0</v>
      </c>
      <c r="K59">
        <v>-2546398.81</v>
      </c>
      <c r="L59">
        <v>3457082.1</v>
      </c>
      <c r="M59">
        <v>136800.1</v>
      </c>
      <c r="O59">
        <v>140890.5</v>
      </c>
      <c r="Q59">
        <v>165122</v>
      </c>
      <c r="R59">
        <v>54544.37</v>
      </c>
      <c r="S59">
        <v>5484.87</v>
      </c>
    </row>
    <row r="60" spans="1:19" x14ac:dyDescent="0.25">
      <c r="A60" t="s">
        <v>2582</v>
      </c>
      <c r="B60">
        <v>204096.79</v>
      </c>
      <c r="C60">
        <v>0</v>
      </c>
      <c r="D60">
        <v>6010</v>
      </c>
      <c r="E60">
        <v>856719.54</v>
      </c>
      <c r="F60">
        <v>222251.11</v>
      </c>
      <c r="H60">
        <v>0</v>
      </c>
      <c r="K60">
        <v>895830.26</v>
      </c>
      <c r="L60">
        <v>339109.18</v>
      </c>
      <c r="M60">
        <v>121490.57</v>
      </c>
      <c r="O60">
        <v>88875.5</v>
      </c>
      <c r="Q60">
        <v>138496.5</v>
      </c>
      <c r="R60">
        <v>9900</v>
      </c>
      <c r="S60">
        <v>7831.57</v>
      </c>
    </row>
    <row r="61" spans="1:19" x14ac:dyDescent="0.25">
      <c r="A61" t="s">
        <v>2583</v>
      </c>
      <c r="B61">
        <v>406901.52</v>
      </c>
      <c r="C61">
        <v>0</v>
      </c>
      <c r="D61">
        <v>89527.73</v>
      </c>
      <c r="E61">
        <v>1012140.5</v>
      </c>
      <c r="F61">
        <v>72389.41</v>
      </c>
      <c r="H61">
        <v>0</v>
      </c>
      <c r="K61">
        <v>-149423.48000000001</v>
      </c>
      <c r="L61">
        <v>1695206.85</v>
      </c>
      <c r="M61">
        <v>91862.19</v>
      </c>
      <c r="O61">
        <v>96341</v>
      </c>
      <c r="Q61">
        <v>137286.95000000001</v>
      </c>
      <c r="R61">
        <v>6947.93</v>
      </c>
      <c r="S61">
        <v>8792.52</v>
      </c>
    </row>
    <row r="62" spans="1:19" x14ac:dyDescent="0.25">
      <c r="A62" t="s">
        <v>2584</v>
      </c>
      <c r="B62">
        <v>656197.71</v>
      </c>
      <c r="C62">
        <v>0</v>
      </c>
      <c r="D62">
        <v>67708.89</v>
      </c>
      <c r="E62">
        <v>70614</v>
      </c>
      <c r="F62">
        <v>354300.75</v>
      </c>
      <c r="H62">
        <v>0</v>
      </c>
      <c r="K62">
        <v>-1672131.34</v>
      </c>
      <c r="L62">
        <v>2729343.72</v>
      </c>
      <c r="M62">
        <v>178538.7</v>
      </c>
      <c r="O62">
        <v>135126</v>
      </c>
      <c r="Q62">
        <v>179905.4</v>
      </c>
      <c r="R62">
        <v>27088.400000000001</v>
      </c>
      <c r="S62">
        <v>15061.93</v>
      </c>
    </row>
    <row r="63" spans="1:19" x14ac:dyDescent="0.25">
      <c r="A63" t="s">
        <v>2585</v>
      </c>
      <c r="B63">
        <v>1079562.6399999999</v>
      </c>
      <c r="C63">
        <v>0</v>
      </c>
      <c r="D63">
        <v>77944.44</v>
      </c>
      <c r="E63">
        <v>3</v>
      </c>
      <c r="F63">
        <v>506922.93</v>
      </c>
      <c r="H63">
        <v>0</v>
      </c>
      <c r="K63">
        <v>-1672022.51</v>
      </c>
      <c r="L63">
        <v>3207310.61</v>
      </c>
      <c r="M63">
        <v>213257.33</v>
      </c>
      <c r="O63">
        <v>245413</v>
      </c>
      <c r="Q63">
        <v>275694.2</v>
      </c>
      <c r="R63">
        <v>43361.59</v>
      </c>
      <c r="S63">
        <v>11250.63</v>
      </c>
    </row>
    <row r="64" spans="1:19" x14ac:dyDescent="0.25">
      <c r="A64" t="s">
        <v>2586</v>
      </c>
      <c r="B64">
        <v>1089989.57</v>
      </c>
      <c r="C64">
        <v>0</v>
      </c>
      <c r="D64">
        <v>132100.42000000001</v>
      </c>
      <c r="E64">
        <v>1071264.6200000001</v>
      </c>
      <c r="F64">
        <v>397728.02</v>
      </c>
      <c r="H64">
        <v>0</v>
      </c>
      <c r="K64">
        <v>-22224.27</v>
      </c>
      <c r="L64">
        <v>2601971.02</v>
      </c>
      <c r="M64">
        <v>200904.28</v>
      </c>
      <c r="O64">
        <v>136724</v>
      </c>
      <c r="Q64">
        <v>172603</v>
      </c>
      <c r="R64">
        <v>37826.089999999997</v>
      </c>
      <c r="S64">
        <v>15863.31</v>
      </c>
    </row>
    <row r="65" spans="1:19" x14ac:dyDescent="0.25">
      <c r="A65" t="s">
        <v>2587</v>
      </c>
      <c r="B65">
        <v>684395.99</v>
      </c>
      <c r="C65">
        <v>0</v>
      </c>
      <c r="D65">
        <v>51312.88</v>
      </c>
      <c r="E65">
        <v>781690.77</v>
      </c>
      <c r="F65">
        <v>216442.82</v>
      </c>
      <c r="H65">
        <v>0</v>
      </c>
      <c r="K65">
        <v>-1398038.26</v>
      </c>
      <c r="L65">
        <v>3048211.32</v>
      </c>
      <c r="M65">
        <v>152296.54999999999</v>
      </c>
      <c r="O65">
        <v>174056</v>
      </c>
      <c r="Q65">
        <v>206282</v>
      </c>
      <c r="R65">
        <v>24389.95</v>
      </c>
      <c r="S65">
        <v>12011.2</v>
      </c>
    </row>
    <row r="66" spans="1:19" x14ac:dyDescent="0.25">
      <c r="A66" t="s">
        <v>2608</v>
      </c>
      <c r="B66">
        <v>937480.85</v>
      </c>
      <c r="C66">
        <v>0</v>
      </c>
      <c r="D66">
        <v>28246.59</v>
      </c>
      <c r="E66">
        <v>278046.15999999997</v>
      </c>
      <c r="F66">
        <v>253733.81</v>
      </c>
      <c r="H66">
        <v>0</v>
      </c>
      <c r="K66">
        <v>79704.56</v>
      </c>
      <c r="L66">
        <v>1312112.72</v>
      </c>
      <c r="M66">
        <v>181391.45</v>
      </c>
      <c r="O66">
        <v>95921</v>
      </c>
      <c r="Q66">
        <v>136101</v>
      </c>
      <c r="R66">
        <v>11201.52</v>
      </c>
      <c r="S66">
        <v>24319.8</v>
      </c>
    </row>
    <row r="67" spans="1:19" x14ac:dyDescent="0.25">
      <c r="A67" t="s">
        <v>2588</v>
      </c>
      <c r="B67">
        <v>829333.34</v>
      </c>
      <c r="C67">
        <v>10955.49</v>
      </c>
      <c r="D67">
        <v>54996.43</v>
      </c>
      <c r="E67">
        <v>204969.52</v>
      </c>
      <c r="F67">
        <v>602769.57999999996</v>
      </c>
      <c r="K67">
        <v>1528941.92</v>
      </c>
      <c r="L67">
        <v>63741.19</v>
      </c>
      <c r="M67">
        <v>46674.51</v>
      </c>
      <c r="O67">
        <v>216020</v>
      </c>
      <c r="Q67">
        <v>216020</v>
      </c>
      <c r="R67">
        <v>18332.14</v>
      </c>
      <c r="S67">
        <v>9701.1200000000008</v>
      </c>
    </row>
    <row r="68" spans="1:19" x14ac:dyDescent="0.25">
      <c r="A68" t="s">
        <v>2589</v>
      </c>
      <c r="B68">
        <v>348242.23</v>
      </c>
      <c r="C68">
        <v>3344.24</v>
      </c>
      <c r="D68">
        <v>35299.74</v>
      </c>
      <c r="E68">
        <v>-1102592.7</v>
      </c>
      <c r="F68">
        <v>-103245.54</v>
      </c>
      <c r="G68">
        <v>1670</v>
      </c>
      <c r="K68">
        <v>-2735364.35</v>
      </c>
      <c r="L68">
        <v>1896116.26</v>
      </c>
      <c r="M68">
        <v>11913.4</v>
      </c>
      <c r="O68">
        <v>102230</v>
      </c>
      <c r="Q68">
        <v>102230</v>
      </c>
      <c r="R68">
        <v>11766.29</v>
      </c>
      <c r="S68">
        <v>7921.05</v>
      </c>
    </row>
    <row r="69" spans="1:19" x14ac:dyDescent="0.25">
      <c r="A69" t="s">
        <v>2590</v>
      </c>
      <c r="B69">
        <v>829333.34</v>
      </c>
      <c r="C69">
        <v>10955.49</v>
      </c>
      <c r="D69">
        <v>54996.43</v>
      </c>
      <c r="E69">
        <v>204969.52</v>
      </c>
      <c r="F69">
        <v>602769.57999999996</v>
      </c>
      <c r="K69">
        <v>1528941.92</v>
      </c>
      <c r="L69">
        <v>63741.19</v>
      </c>
      <c r="M69">
        <v>46674.51</v>
      </c>
      <c r="O69">
        <v>216020</v>
      </c>
      <c r="Q69">
        <v>216020</v>
      </c>
      <c r="R69">
        <v>18332.14</v>
      </c>
      <c r="S69">
        <v>9701.1200000000008</v>
      </c>
    </row>
    <row r="70" spans="1:19" x14ac:dyDescent="0.25">
      <c r="A70" t="s">
        <v>2591</v>
      </c>
      <c r="B70">
        <v>568096.71</v>
      </c>
      <c r="C70">
        <v>15477.04</v>
      </c>
      <c r="D70">
        <v>66066.600000000006</v>
      </c>
      <c r="E70">
        <v>374873.18</v>
      </c>
      <c r="F70">
        <v>192976.49</v>
      </c>
      <c r="K70">
        <v>-829128.51</v>
      </c>
      <c r="L70">
        <v>1909993.72</v>
      </c>
      <c r="M70">
        <v>18174.599999999999</v>
      </c>
      <c r="O70">
        <v>106380</v>
      </c>
      <c r="Q70">
        <v>106380</v>
      </c>
      <c r="R70">
        <v>21401.71</v>
      </c>
      <c r="S70">
        <v>12173.08</v>
      </c>
    </row>
    <row r="71" spans="1:19" x14ac:dyDescent="0.25">
      <c r="A71" t="s">
        <v>2592</v>
      </c>
      <c r="B71">
        <v>581740.78</v>
      </c>
      <c r="C71">
        <v>0</v>
      </c>
      <c r="D71">
        <v>40665.42</v>
      </c>
      <c r="E71">
        <v>71544.81</v>
      </c>
      <c r="F71">
        <v>993350.94</v>
      </c>
      <c r="K71">
        <v>-2738270.77</v>
      </c>
      <c r="L71">
        <v>4452109.82</v>
      </c>
      <c r="M71">
        <v>24810.11</v>
      </c>
      <c r="O71">
        <v>237300</v>
      </c>
      <c r="Q71">
        <v>237300</v>
      </c>
      <c r="R71">
        <v>12218.47</v>
      </c>
      <c r="S71">
        <v>39128.74</v>
      </c>
    </row>
    <row r="72" spans="1:19" x14ac:dyDescent="0.25">
      <c r="A72" t="s">
        <v>2593</v>
      </c>
      <c r="B72">
        <v>568096.71</v>
      </c>
      <c r="C72">
        <v>15477.04</v>
      </c>
      <c r="D72">
        <v>66066.600000000006</v>
      </c>
      <c r="E72">
        <v>374873.18</v>
      </c>
      <c r="F72">
        <v>192976.49</v>
      </c>
      <c r="K72">
        <v>-829128.51</v>
      </c>
      <c r="L72">
        <v>1909993.72</v>
      </c>
      <c r="M72">
        <v>18174.599999999999</v>
      </c>
      <c r="O72">
        <v>106380</v>
      </c>
      <c r="Q72">
        <v>106380</v>
      </c>
      <c r="R72">
        <v>21401.71</v>
      </c>
      <c r="S72">
        <v>12173.08</v>
      </c>
    </row>
    <row r="73" spans="1:19" x14ac:dyDescent="0.25">
      <c r="A73" t="s">
        <v>2594</v>
      </c>
      <c r="B73">
        <v>568096.71</v>
      </c>
      <c r="C73">
        <v>15477.04</v>
      </c>
      <c r="D73">
        <v>66066.600000000006</v>
      </c>
      <c r="E73">
        <v>374873.18</v>
      </c>
      <c r="F73">
        <v>192976.49</v>
      </c>
      <c r="K73">
        <v>-829128.51</v>
      </c>
      <c r="L73">
        <v>1909993.72</v>
      </c>
      <c r="M73">
        <v>18174.599999999999</v>
      </c>
      <c r="O73">
        <v>106380</v>
      </c>
      <c r="Q73">
        <v>106380</v>
      </c>
      <c r="R73">
        <v>21401.71</v>
      </c>
      <c r="S73">
        <v>12173.08</v>
      </c>
    </row>
    <row r="74" spans="1:19" x14ac:dyDescent="0.25">
      <c r="A74" t="s">
        <v>2595</v>
      </c>
      <c r="B74">
        <v>578444.53</v>
      </c>
      <c r="C74">
        <v>3972.96</v>
      </c>
      <c r="D74">
        <v>63583.71</v>
      </c>
      <c r="E74">
        <v>762334.01</v>
      </c>
      <c r="F74">
        <v>237424.33</v>
      </c>
      <c r="K74">
        <v>-3320369.32</v>
      </c>
      <c r="L74">
        <v>4971323.6399999997</v>
      </c>
      <c r="M74">
        <v>26934.14</v>
      </c>
      <c r="O74">
        <v>155510</v>
      </c>
      <c r="Q74">
        <v>155510</v>
      </c>
      <c r="R74">
        <v>21194.57</v>
      </c>
      <c r="S74">
        <v>10934.35</v>
      </c>
    </row>
    <row r="75" spans="1:19" x14ac:dyDescent="0.25">
      <c r="A75" t="s">
        <v>2596</v>
      </c>
      <c r="B75">
        <v>289480.74</v>
      </c>
      <c r="C75">
        <v>0</v>
      </c>
      <c r="D75">
        <v>69589.22</v>
      </c>
      <c r="E75">
        <v>128279.84</v>
      </c>
      <c r="F75">
        <v>110166.69</v>
      </c>
      <c r="K75">
        <v>282674.23</v>
      </c>
      <c r="L75">
        <v>318970.07</v>
      </c>
      <c r="M75">
        <v>25809.3</v>
      </c>
      <c r="O75">
        <v>133140</v>
      </c>
      <c r="Q75">
        <v>133140</v>
      </c>
      <c r="R75">
        <v>23196.33</v>
      </c>
      <c r="S75">
        <v>6740.78</v>
      </c>
    </row>
    <row r="76" spans="1:19" x14ac:dyDescent="0.25">
      <c r="A76" t="s">
        <v>2597</v>
      </c>
      <c r="B76">
        <v>61296.99</v>
      </c>
      <c r="C76">
        <v>0</v>
      </c>
      <c r="D76">
        <v>26034.36</v>
      </c>
      <c r="E76">
        <v>122112.62</v>
      </c>
      <c r="F76">
        <v>131128.09</v>
      </c>
      <c r="K76">
        <v>-2831361.3</v>
      </c>
      <c r="L76">
        <v>3125887.14</v>
      </c>
      <c r="M76">
        <v>13344.13</v>
      </c>
      <c r="O76">
        <v>155220</v>
      </c>
      <c r="Q76">
        <v>155220</v>
      </c>
      <c r="R76">
        <v>8511.4599999999991</v>
      </c>
      <c r="S76">
        <v>11714.46</v>
      </c>
    </row>
    <row r="77" spans="1:19" x14ac:dyDescent="0.25">
      <c r="A77" t="s">
        <v>2598</v>
      </c>
      <c r="B77">
        <v>579094.32999999996</v>
      </c>
      <c r="C77">
        <v>12464.12</v>
      </c>
      <c r="D77">
        <v>41529.75</v>
      </c>
      <c r="E77">
        <v>397333.63</v>
      </c>
      <c r="F77">
        <v>148174.46</v>
      </c>
      <c r="K77">
        <v>-1319614.56</v>
      </c>
      <c r="L77">
        <v>2488810.16</v>
      </c>
      <c r="M77">
        <v>28339.23</v>
      </c>
      <c r="O77">
        <v>197800</v>
      </c>
      <c r="Q77">
        <v>197800</v>
      </c>
      <c r="R77">
        <v>13843.26</v>
      </c>
      <c r="S77">
        <v>5095.28</v>
      </c>
    </row>
    <row r="78" spans="1:19" x14ac:dyDescent="0.25">
      <c r="A78" t="s">
        <v>2606</v>
      </c>
      <c r="B78">
        <v>568096.71</v>
      </c>
      <c r="C78">
        <v>15477.04</v>
      </c>
      <c r="D78">
        <v>66066.600000000006</v>
      </c>
      <c r="E78">
        <v>374873.18</v>
      </c>
      <c r="F78">
        <v>192976.49</v>
      </c>
      <c r="K78">
        <v>-829128.51</v>
      </c>
      <c r="L78">
        <v>1909993.72</v>
      </c>
      <c r="M78">
        <v>18174.599999999999</v>
      </c>
      <c r="O78">
        <v>106380</v>
      </c>
      <c r="Q78">
        <v>106380</v>
      </c>
      <c r="R78">
        <v>21401.71</v>
      </c>
      <c r="S78">
        <v>12173.08</v>
      </c>
    </row>
    <row r="79" spans="1:19" x14ac:dyDescent="0.25">
      <c r="A79" t="s">
        <v>2609</v>
      </c>
      <c r="B79">
        <v>365866.74</v>
      </c>
      <c r="C79">
        <v>0</v>
      </c>
      <c r="D79">
        <v>60763.49</v>
      </c>
      <c r="E79">
        <v>402432.96</v>
      </c>
      <c r="F79">
        <v>16442.16</v>
      </c>
      <c r="K79">
        <v>-1431006.14</v>
      </c>
      <c r="L79">
        <v>2288777.11</v>
      </c>
      <c r="M79">
        <v>18755.23</v>
      </c>
      <c r="O79">
        <v>175540</v>
      </c>
      <c r="Q79">
        <v>175540</v>
      </c>
      <c r="R79">
        <v>20254.18</v>
      </c>
      <c r="S79">
        <v>10766.67</v>
      </c>
    </row>
    <row r="80" spans="1:19" x14ac:dyDescent="0.25">
      <c r="A80" t="s">
        <v>2599</v>
      </c>
      <c r="B80">
        <v>683313</v>
      </c>
      <c r="C80">
        <v>7067.8</v>
      </c>
      <c r="D80">
        <v>20177.46</v>
      </c>
      <c r="E80">
        <v>348781.78</v>
      </c>
      <c r="F80">
        <v>394660.69</v>
      </c>
      <c r="H80">
        <v>-815</v>
      </c>
      <c r="I80">
        <v>20500</v>
      </c>
      <c r="K80">
        <v>-1005958.99</v>
      </c>
      <c r="L80">
        <v>2500428.33</v>
      </c>
      <c r="M80">
        <v>23423.53</v>
      </c>
      <c r="N80">
        <v>250</v>
      </c>
      <c r="O80">
        <v>166100</v>
      </c>
      <c r="Q80">
        <v>203060</v>
      </c>
      <c r="R80">
        <v>20277.349999999999</v>
      </c>
      <c r="S80">
        <v>17589.79</v>
      </c>
    </row>
    <row r="81" spans="1:19" x14ac:dyDescent="0.25">
      <c r="A81" t="s">
        <v>2600</v>
      </c>
      <c r="B81">
        <v>430705.72</v>
      </c>
      <c r="C81">
        <v>2072.81</v>
      </c>
      <c r="D81">
        <v>38091.19</v>
      </c>
      <c r="E81">
        <v>5</v>
      </c>
      <c r="F81">
        <v>165627.01</v>
      </c>
      <c r="H81">
        <v>0</v>
      </c>
      <c r="K81">
        <v>-1461658.49</v>
      </c>
      <c r="L81">
        <v>2140561.41</v>
      </c>
      <c r="M81">
        <v>8697.57</v>
      </c>
      <c r="O81">
        <v>113904</v>
      </c>
      <c r="Q81">
        <v>149697</v>
      </c>
      <c r="R81">
        <v>8756.25</v>
      </c>
      <c r="S81">
        <v>6549.51</v>
      </c>
    </row>
    <row r="82" spans="1:19" x14ac:dyDescent="0.25">
      <c r="A82" t="s">
        <v>2601</v>
      </c>
      <c r="B82">
        <v>983575.59</v>
      </c>
      <c r="C82">
        <v>3247.2</v>
      </c>
      <c r="D82">
        <v>60870.64</v>
      </c>
      <c r="E82">
        <v>616899.15</v>
      </c>
      <c r="F82">
        <v>551487.07999999996</v>
      </c>
      <c r="H82">
        <v>0</v>
      </c>
      <c r="K82">
        <v>58732.34</v>
      </c>
      <c r="L82">
        <v>2191938.59</v>
      </c>
      <c r="M82">
        <v>16035.92</v>
      </c>
      <c r="O82">
        <v>70528.5</v>
      </c>
      <c r="Q82">
        <v>88681.5</v>
      </c>
      <c r="R82">
        <v>14741.94</v>
      </c>
      <c r="S82">
        <v>20732.25</v>
      </c>
    </row>
    <row r="83" spans="1:19" x14ac:dyDescent="0.25">
      <c r="A83" t="s">
        <v>2602</v>
      </c>
      <c r="B83">
        <v>984437.14</v>
      </c>
      <c r="C83">
        <v>6930.55</v>
      </c>
      <c r="D83">
        <v>36530.68</v>
      </c>
      <c r="E83">
        <v>767441.31</v>
      </c>
      <c r="F83">
        <v>236743.97</v>
      </c>
      <c r="G83">
        <v>3000</v>
      </c>
      <c r="H83">
        <v>0</v>
      </c>
      <c r="K83">
        <v>-2101271.3199999998</v>
      </c>
      <c r="L83">
        <v>4194803.6500000004</v>
      </c>
      <c r="M83">
        <v>18303.46</v>
      </c>
      <c r="O83">
        <v>151740.5</v>
      </c>
      <c r="Q83">
        <v>183771.5</v>
      </c>
      <c r="R83">
        <v>29098.03</v>
      </c>
      <c r="S83">
        <v>22254.41</v>
      </c>
    </row>
    <row r="84" spans="1:19" x14ac:dyDescent="0.25">
      <c r="A84" t="s">
        <v>2603</v>
      </c>
      <c r="B84">
        <v>194095.96</v>
      </c>
      <c r="C84">
        <v>2562.7600000000002</v>
      </c>
      <c r="D84">
        <v>26664.33</v>
      </c>
      <c r="E84">
        <v>435686.11</v>
      </c>
      <c r="F84">
        <v>106634.23</v>
      </c>
      <c r="H84">
        <v>0</v>
      </c>
      <c r="K84">
        <v>-1321215.21</v>
      </c>
      <c r="L84">
        <v>2119139.65</v>
      </c>
      <c r="M84">
        <v>11677.11</v>
      </c>
      <c r="O84">
        <v>115520</v>
      </c>
      <c r="Q84">
        <v>142416</v>
      </c>
      <c r="R84">
        <v>11578.15</v>
      </c>
      <c r="S84">
        <v>6684.01</v>
      </c>
    </row>
    <row r="85" spans="1:19" x14ac:dyDescent="0.25">
      <c r="A85" t="s">
        <v>2604</v>
      </c>
      <c r="B85">
        <v>543778.54</v>
      </c>
      <c r="C85">
        <v>1520</v>
      </c>
      <c r="D85">
        <v>85856.57</v>
      </c>
      <c r="E85">
        <v>148221.5</v>
      </c>
      <c r="F85">
        <v>125839.8</v>
      </c>
      <c r="H85">
        <v>0</v>
      </c>
      <c r="K85">
        <v>-129379.33</v>
      </c>
      <c r="L85">
        <v>1096893.17</v>
      </c>
      <c r="M85">
        <v>15325.87</v>
      </c>
      <c r="O85">
        <v>133670</v>
      </c>
      <c r="Q85">
        <v>180648</v>
      </c>
      <c r="R85">
        <v>21228.639999999999</v>
      </c>
      <c r="S85">
        <v>7916.66</v>
      </c>
    </row>
    <row r="86" spans="1:19" x14ac:dyDescent="0.25">
      <c r="A86" t="s">
        <v>2605</v>
      </c>
      <c r="B86">
        <v>1007622</v>
      </c>
      <c r="C86">
        <v>2419.4</v>
      </c>
      <c r="D86">
        <v>60878.48</v>
      </c>
      <c r="E86">
        <v>216638.18</v>
      </c>
      <c r="F86">
        <v>194180.94</v>
      </c>
      <c r="H86">
        <v>0</v>
      </c>
      <c r="K86">
        <v>-1690527.9</v>
      </c>
      <c r="L86">
        <v>3207738.11</v>
      </c>
      <c r="M86">
        <v>22167.17</v>
      </c>
      <c r="O86">
        <v>110320</v>
      </c>
      <c r="Q86">
        <v>123417</v>
      </c>
      <c r="R86">
        <v>35755.480000000003</v>
      </c>
      <c r="S86">
        <v>7285.95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C86"/>
  <sheetViews>
    <sheetView topLeftCell="R1" zoomScale="60" zoomScaleNormal="60" workbookViewId="0">
      <selection activeCell="AB4" sqref="AB4"/>
    </sheetView>
  </sheetViews>
  <sheetFormatPr defaultColWidth="2.69921875" defaultRowHeight="13.8" x14ac:dyDescent="0.25"/>
  <cols>
    <col min="1" max="1" width="5.5" style="250" bestFit="1" customWidth="1"/>
    <col min="2" max="2" width="14.69921875" style="250" customWidth="1"/>
    <col min="3" max="3" width="7.5" style="260" bestFit="1" customWidth="1"/>
    <col min="4" max="4" width="44.59765625" style="260" bestFit="1" customWidth="1"/>
    <col min="5" max="5" width="40.89843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8.296875" bestFit="1" customWidth="1"/>
    <col min="12" max="12" width="19.5" bestFit="1" customWidth="1"/>
    <col min="13" max="13" width="21.5" bestFit="1" customWidth="1"/>
    <col min="14" max="14" width="25.796875" bestFit="1" customWidth="1"/>
    <col min="15" max="15" width="25.8984375" bestFit="1" customWidth="1"/>
    <col min="16" max="16" width="14.5" bestFit="1" customWidth="1"/>
    <col min="17" max="17" width="41.8984375" bestFit="1" customWidth="1"/>
    <col min="18" max="18" width="42.5" bestFit="1" customWidth="1"/>
    <col min="19" max="19" width="52" bestFit="1" customWidth="1"/>
    <col min="20" max="20" width="14.5" bestFit="1" customWidth="1"/>
    <col min="21" max="21" width="18.59765625" bestFit="1" customWidth="1"/>
    <col min="22" max="22" width="39.796875" bestFit="1" customWidth="1"/>
    <col min="23" max="23" width="28.796875" bestFit="1" customWidth="1"/>
    <col min="24" max="24" width="16.3984375" style="244" customWidth="1"/>
    <col min="25" max="25" width="15.8984375" style="267" bestFit="1" customWidth="1"/>
    <col min="26" max="26" width="17.3984375" style="261" bestFit="1" customWidth="1"/>
    <col min="27" max="27" width="17.59765625" style="263" bestFit="1" customWidth="1"/>
    <col min="28" max="28" width="19.09765625" style="264" bestFit="1" customWidth="1"/>
    <col min="29" max="29" width="14.59765625" style="268" bestFit="1" customWidth="1"/>
    <col min="30" max="16384" width="2.69921875" style="250"/>
  </cols>
  <sheetData>
    <row r="1" spans="1:29" x14ac:dyDescent="0.25">
      <c r="E1" t="s">
        <v>2456</v>
      </c>
      <c r="F1" t="s">
        <v>2457</v>
      </c>
      <c r="G1" t="s">
        <v>2458</v>
      </c>
      <c r="H1" t="s">
        <v>2459</v>
      </c>
      <c r="I1" t="s">
        <v>2461</v>
      </c>
      <c r="J1" t="s">
        <v>2462</v>
      </c>
      <c r="K1" t="s">
        <v>2465</v>
      </c>
      <c r="L1" t="s">
        <v>2469</v>
      </c>
      <c r="M1" t="s">
        <v>2470</v>
      </c>
      <c r="N1" t="s">
        <v>2471</v>
      </c>
      <c r="O1" t="s">
        <v>2472</v>
      </c>
      <c r="P1" t="s">
        <v>2473</v>
      </c>
      <c r="Q1" t="s">
        <v>2475</v>
      </c>
      <c r="R1" t="s">
        <v>2476</v>
      </c>
      <c r="S1" t="s">
        <v>2479</v>
      </c>
      <c r="T1" t="s">
        <v>2480</v>
      </c>
      <c r="U1" t="s">
        <v>2481</v>
      </c>
      <c r="V1" t="s">
        <v>2484</v>
      </c>
      <c r="W1" t="s">
        <v>2485</v>
      </c>
      <c r="X1" s="244" t="s">
        <v>6</v>
      </c>
      <c r="Y1" s="245" t="s">
        <v>7</v>
      </c>
      <c r="Z1" s="261" t="s">
        <v>8</v>
      </c>
      <c r="AA1" s="262" t="s">
        <v>9</v>
      </c>
      <c r="AB1" s="247" t="s">
        <v>10</v>
      </c>
      <c r="AC1" s="249" t="s">
        <v>11</v>
      </c>
    </row>
    <row r="2" spans="1:29" x14ac:dyDescent="0.25">
      <c r="B2" s="250" t="s">
        <v>55</v>
      </c>
      <c r="C2" s="260" t="s">
        <v>166</v>
      </c>
      <c r="E2" t="s">
        <v>2489</v>
      </c>
      <c r="F2" t="s">
        <v>2490</v>
      </c>
      <c r="G2" t="s">
        <v>2491</v>
      </c>
      <c r="H2" t="s">
        <v>2492</v>
      </c>
      <c r="I2" t="s">
        <v>2494</v>
      </c>
      <c r="J2" t="s">
        <v>2495</v>
      </c>
      <c r="K2" t="s">
        <v>2498</v>
      </c>
      <c r="L2" t="s">
        <v>2502</v>
      </c>
      <c r="M2" t="s">
        <v>2503</v>
      </c>
      <c r="N2" t="s">
        <v>2504</v>
      </c>
      <c r="O2" t="s">
        <v>2505</v>
      </c>
      <c r="P2" t="s">
        <v>2506</v>
      </c>
      <c r="Q2" t="s">
        <v>2508</v>
      </c>
      <c r="R2" t="s">
        <v>2509</v>
      </c>
      <c r="S2" t="s">
        <v>2512</v>
      </c>
      <c r="T2" t="s">
        <v>2513</v>
      </c>
      <c r="U2" t="s">
        <v>2514</v>
      </c>
      <c r="V2" t="s">
        <v>2517</v>
      </c>
      <c r="W2" t="s">
        <v>2518</v>
      </c>
      <c r="Y2" s="245"/>
      <c r="AC2" s="246"/>
    </row>
    <row r="3" spans="1:29" x14ac:dyDescent="0.25">
      <c r="E3" t="s">
        <v>2522</v>
      </c>
      <c r="F3">
        <v>54852539.439999998</v>
      </c>
      <c r="G3">
        <v>510381.93</v>
      </c>
      <c r="H3">
        <v>5278642.92</v>
      </c>
      <c r="I3">
        <v>42635552.590000004</v>
      </c>
      <c r="J3">
        <v>33478213.079999998</v>
      </c>
      <c r="K3">
        <v>4670</v>
      </c>
      <c r="L3">
        <v>2891.7</v>
      </c>
      <c r="M3">
        <v>20500</v>
      </c>
      <c r="N3">
        <v>-6494209.3799999999</v>
      </c>
      <c r="O3">
        <v>-44195587.729999997</v>
      </c>
      <c r="P3">
        <v>185340382.65000001</v>
      </c>
      <c r="Q3">
        <v>5231226.9400000004</v>
      </c>
      <c r="R3">
        <v>1584250</v>
      </c>
      <c r="S3">
        <v>9754602.9000000004</v>
      </c>
      <c r="T3">
        <v>212750</v>
      </c>
      <c r="U3">
        <v>11813678.35</v>
      </c>
      <c r="V3">
        <v>2619652</v>
      </c>
      <c r="W3">
        <v>1102427.48</v>
      </c>
      <c r="X3" s="244">
        <f t="shared" ref="X3:AC3" si="0">SUM(X4:X86)</f>
        <v>60641564.289999999</v>
      </c>
      <c r="Y3" s="245">
        <f t="shared" si="0"/>
        <v>7561.7</v>
      </c>
      <c r="Z3" s="261">
        <f t="shared" si="0"/>
        <v>60634002.589999996</v>
      </c>
      <c r="AA3" s="263">
        <f t="shared" si="0"/>
        <v>16824899.839999996</v>
      </c>
      <c r="AB3" s="264">
        <f t="shared" si="0"/>
        <v>15535757.829999998</v>
      </c>
      <c r="AC3" s="246">
        <f t="shared" si="0"/>
        <v>1289142.0100000002</v>
      </c>
    </row>
    <row r="4" spans="1:29" x14ac:dyDescent="0.25">
      <c r="A4" s="250" t="s">
        <v>279</v>
      </c>
      <c r="B4" s="250" t="s">
        <v>0</v>
      </c>
      <c r="C4" s="260">
        <v>5737</v>
      </c>
      <c r="D4" s="260" t="s">
        <v>600</v>
      </c>
      <c r="E4" t="s">
        <v>2528</v>
      </c>
      <c r="F4">
        <v>810192.63</v>
      </c>
      <c r="G4">
        <v>2834</v>
      </c>
      <c r="H4">
        <v>47416.01</v>
      </c>
      <c r="I4">
        <v>2586845.27</v>
      </c>
      <c r="J4">
        <v>156453.35</v>
      </c>
      <c r="L4">
        <v>0</v>
      </c>
      <c r="N4">
        <v>3303680.37</v>
      </c>
      <c r="O4">
        <v>138040.44</v>
      </c>
      <c r="P4">
        <v>198336.84</v>
      </c>
      <c r="Q4">
        <v>66531.02</v>
      </c>
      <c r="S4">
        <v>113270</v>
      </c>
      <c r="U4">
        <v>166694</v>
      </c>
      <c r="V4">
        <v>46790.31</v>
      </c>
      <c r="W4">
        <v>14764.5</v>
      </c>
      <c r="X4" s="244">
        <f>SUM(F4:H4)</f>
        <v>860442.64</v>
      </c>
      <c r="Y4" s="251">
        <f>SUM(K4:L4)</f>
        <v>0</v>
      </c>
      <c r="Z4" s="265">
        <f>X4-Y4</f>
        <v>860442.64</v>
      </c>
      <c r="AA4" s="266">
        <f>SUM(Q4:T4)</f>
        <v>179801.02000000002</v>
      </c>
      <c r="AB4" s="266">
        <f>SUM(U4:W4)</f>
        <v>228248.81</v>
      </c>
      <c r="AC4" s="246">
        <f>AA4-AB4</f>
        <v>-48447.789999999979</v>
      </c>
    </row>
    <row r="5" spans="1:29" x14ac:dyDescent="0.25">
      <c r="A5" s="250" t="s">
        <v>279</v>
      </c>
      <c r="B5" s="250" t="s">
        <v>0</v>
      </c>
      <c r="C5" s="260">
        <v>4213</v>
      </c>
      <c r="D5" s="260" t="s">
        <v>601</v>
      </c>
      <c r="E5" t="s">
        <v>2529</v>
      </c>
      <c r="F5">
        <v>873860.97</v>
      </c>
      <c r="G5">
        <v>16620.099999999999</v>
      </c>
      <c r="H5">
        <v>103340.02</v>
      </c>
      <c r="I5">
        <v>411580.88</v>
      </c>
      <c r="J5">
        <v>207895.13</v>
      </c>
      <c r="L5">
        <v>0</v>
      </c>
      <c r="N5">
        <v>-614134.56000000006</v>
      </c>
      <c r="O5">
        <v>94025.97</v>
      </c>
      <c r="P5">
        <v>2159407.13</v>
      </c>
      <c r="Q5">
        <v>42809.84</v>
      </c>
      <c r="S5">
        <v>113800</v>
      </c>
      <c r="U5">
        <v>134167</v>
      </c>
      <c r="V5">
        <v>57878.62</v>
      </c>
      <c r="W5">
        <v>14615.66</v>
      </c>
      <c r="X5" s="244">
        <f t="shared" ref="X5:X68" si="1">SUM(F5:H5)</f>
        <v>993821.09</v>
      </c>
      <c r="Y5" s="251">
        <f t="shared" ref="Y5:Y68" si="2">SUM(K5:L5)</f>
        <v>0</v>
      </c>
      <c r="Z5" s="265">
        <f t="shared" ref="Z5:Z68" si="3">X5-Y5</f>
        <v>993821.09</v>
      </c>
      <c r="AA5" s="266">
        <f t="shared" ref="AA5:AA68" si="4">SUM(Q5:T5)</f>
        <v>156609.84</v>
      </c>
      <c r="AB5" s="266">
        <f t="shared" ref="AB5:AB68" si="5">SUM(U5:W5)</f>
        <v>206661.28</v>
      </c>
      <c r="AC5" s="246">
        <f t="shared" ref="AC5:AC68" si="6">AA5-AB5</f>
        <v>-50051.44</v>
      </c>
    </row>
    <row r="6" spans="1:29" x14ac:dyDescent="0.25">
      <c r="A6" s="250" t="s">
        <v>279</v>
      </c>
      <c r="B6" s="250" t="s">
        <v>0</v>
      </c>
      <c r="C6" s="260">
        <v>4949</v>
      </c>
      <c r="D6" s="260" t="s">
        <v>602</v>
      </c>
      <c r="E6" t="s">
        <v>2530</v>
      </c>
      <c r="F6">
        <v>744512.45</v>
      </c>
      <c r="G6">
        <v>5320.89</v>
      </c>
      <c r="H6">
        <v>51666.879999999997</v>
      </c>
      <c r="I6">
        <v>736366.58</v>
      </c>
      <c r="J6">
        <v>800471.09</v>
      </c>
      <c r="L6">
        <v>0</v>
      </c>
      <c r="N6">
        <v>-813218.3</v>
      </c>
      <c r="O6">
        <v>110032.87</v>
      </c>
      <c r="P6">
        <v>3104237.14</v>
      </c>
      <c r="Q6">
        <v>24776.99</v>
      </c>
      <c r="S6">
        <v>206280</v>
      </c>
      <c r="U6">
        <v>231269</v>
      </c>
      <c r="V6">
        <v>49639.69</v>
      </c>
      <c r="W6">
        <v>10162.120000000001</v>
      </c>
      <c r="X6" s="244">
        <f t="shared" si="1"/>
        <v>801500.22</v>
      </c>
      <c r="Y6" s="251">
        <f t="shared" si="2"/>
        <v>0</v>
      </c>
      <c r="Z6" s="265">
        <f t="shared" si="3"/>
        <v>801500.22</v>
      </c>
      <c r="AA6" s="266">
        <f t="shared" si="4"/>
        <v>231056.99</v>
      </c>
      <c r="AB6" s="266">
        <f t="shared" si="5"/>
        <v>291070.81</v>
      </c>
      <c r="AC6" s="246">
        <f t="shared" si="6"/>
        <v>-60013.820000000007</v>
      </c>
    </row>
    <row r="7" spans="1:29" x14ac:dyDescent="0.25">
      <c r="A7" s="250" t="s">
        <v>279</v>
      </c>
      <c r="B7" s="250" t="s">
        <v>0</v>
      </c>
      <c r="C7" s="260">
        <v>7233</v>
      </c>
      <c r="D7" s="260" t="s">
        <v>603</v>
      </c>
      <c r="E7" t="s">
        <v>2531</v>
      </c>
      <c r="F7">
        <v>938177.64</v>
      </c>
      <c r="G7">
        <v>11413.3</v>
      </c>
      <c r="H7">
        <v>14427.65</v>
      </c>
      <c r="I7">
        <v>3</v>
      </c>
      <c r="J7">
        <v>253280.18</v>
      </c>
      <c r="L7">
        <v>0</v>
      </c>
      <c r="N7">
        <v>-301857.08</v>
      </c>
      <c r="O7">
        <v>199217.34</v>
      </c>
      <c r="P7">
        <v>1481598.18</v>
      </c>
      <c r="Q7">
        <v>31038.639999999999</v>
      </c>
      <c r="U7">
        <v>50577</v>
      </c>
      <c r="V7">
        <v>123424.25</v>
      </c>
      <c r="W7">
        <v>994.06</v>
      </c>
      <c r="X7" s="244">
        <f t="shared" si="1"/>
        <v>964018.59000000008</v>
      </c>
      <c r="Y7" s="251">
        <f t="shared" si="2"/>
        <v>0</v>
      </c>
      <c r="Z7" s="265">
        <f t="shared" si="3"/>
        <v>964018.59000000008</v>
      </c>
      <c r="AA7" s="266">
        <f t="shared" si="4"/>
        <v>31038.639999999999</v>
      </c>
      <c r="AB7" s="266">
        <f t="shared" si="5"/>
        <v>174995.31</v>
      </c>
      <c r="AC7" s="246">
        <f t="shared" si="6"/>
        <v>-143956.66999999998</v>
      </c>
    </row>
    <row r="8" spans="1:29" x14ac:dyDescent="0.25">
      <c r="A8" s="250" t="s">
        <v>279</v>
      </c>
      <c r="B8" s="250" t="s">
        <v>0</v>
      </c>
      <c r="C8" s="260">
        <v>5081</v>
      </c>
      <c r="D8" s="260" t="s">
        <v>604</v>
      </c>
      <c r="E8" t="s">
        <v>2532</v>
      </c>
      <c r="F8">
        <v>922503.9</v>
      </c>
      <c r="G8">
        <v>7852.31</v>
      </c>
      <c r="H8">
        <v>46583.7</v>
      </c>
      <c r="I8">
        <v>3</v>
      </c>
      <c r="J8">
        <v>928629.22</v>
      </c>
      <c r="L8">
        <v>0</v>
      </c>
      <c r="N8">
        <v>-1615883.46</v>
      </c>
      <c r="P8">
        <v>3577514.61</v>
      </c>
      <c r="Q8">
        <v>29163.95</v>
      </c>
      <c r="S8">
        <v>109180</v>
      </c>
      <c r="U8">
        <v>165691</v>
      </c>
      <c r="V8">
        <v>32871.230000000003</v>
      </c>
      <c r="W8">
        <v>4690.74</v>
      </c>
      <c r="X8" s="244">
        <f t="shared" si="1"/>
        <v>976939.91</v>
      </c>
      <c r="Y8" s="251">
        <f t="shared" si="2"/>
        <v>0</v>
      </c>
      <c r="Z8" s="265">
        <f t="shared" si="3"/>
        <v>976939.91</v>
      </c>
      <c r="AA8" s="266">
        <f t="shared" si="4"/>
        <v>138343.95000000001</v>
      </c>
      <c r="AB8" s="266">
        <f t="shared" si="5"/>
        <v>203252.97</v>
      </c>
      <c r="AC8" s="246">
        <f t="shared" si="6"/>
        <v>-64909.01999999999</v>
      </c>
    </row>
    <row r="9" spans="1:29" x14ac:dyDescent="0.25">
      <c r="A9" s="250" t="s">
        <v>279</v>
      </c>
      <c r="B9" s="250" t="s">
        <v>0</v>
      </c>
      <c r="C9" s="260">
        <v>1868</v>
      </c>
      <c r="D9" s="260" t="s">
        <v>605</v>
      </c>
      <c r="E9" t="s">
        <v>2533</v>
      </c>
      <c r="F9">
        <v>496127.64</v>
      </c>
      <c r="G9">
        <v>550.4</v>
      </c>
      <c r="H9">
        <v>40245.93</v>
      </c>
      <c r="I9">
        <v>196628.51</v>
      </c>
      <c r="J9">
        <v>218655.21</v>
      </c>
      <c r="L9">
        <v>0</v>
      </c>
      <c r="N9">
        <v>859141.36</v>
      </c>
      <c r="O9">
        <v>50809.37</v>
      </c>
      <c r="P9">
        <v>80851.62</v>
      </c>
      <c r="Q9">
        <v>2252.5</v>
      </c>
      <c r="S9">
        <v>43210</v>
      </c>
      <c r="U9">
        <v>59321</v>
      </c>
      <c r="V9">
        <v>14217.86</v>
      </c>
      <c r="W9">
        <v>10574.6</v>
      </c>
      <c r="X9" s="244">
        <f t="shared" si="1"/>
        <v>536923.97000000009</v>
      </c>
      <c r="Y9" s="251">
        <f t="shared" si="2"/>
        <v>0</v>
      </c>
      <c r="Z9" s="265">
        <f t="shared" si="3"/>
        <v>536923.97000000009</v>
      </c>
      <c r="AA9" s="266">
        <f t="shared" si="4"/>
        <v>45462.5</v>
      </c>
      <c r="AB9" s="266">
        <f t="shared" si="5"/>
        <v>84113.46</v>
      </c>
      <c r="AC9" s="246">
        <f t="shared" si="6"/>
        <v>-38650.960000000006</v>
      </c>
    </row>
    <row r="10" spans="1:29" x14ac:dyDescent="0.25">
      <c r="A10" s="250" t="s">
        <v>279</v>
      </c>
      <c r="B10" s="250" t="s">
        <v>0</v>
      </c>
      <c r="C10" s="260">
        <v>7126</v>
      </c>
      <c r="D10" s="260" t="s">
        <v>606</v>
      </c>
      <c r="E10" t="s">
        <v>2534</v>
      </c>
      <c r="F10">
        <v>987872.5</v>
      </c>
      <c r="G10">
        <v>4396.6000000000004</v>
      </c>
      <c r="H10">
        <v>195656.27</v>
      </c>
      <c r="I10">
        <v>939711.61</v>
      </c>
      <c r="J10">
        <v>1296462.49</v>
      </c>
      <c r="L10">
        <v>0</v>
      </c>
      <c r="N10">
        <v>924779.47</v>
      </c>
      <c r="O10">
        <v>190121.32</v>
      </c>
      <c r="P10">
        <v>2359303.7200000002</v>
      </c>
      <c r="Q10">
        <v>20742.32</v>
      </c>
      <c r="S10">
        <v>177520</v>
      </c>
      <c r="U10">
        <v>215722</v>
      </c>
      <c r="V10">
        <v>13899.32</v>
      </c>
      <c r="W10">
        <v>30746.04</v>
      </c>
      <c r="X10" s="244">
        <f t="shared" si="1"/>
        <v>1187925.3699999999</v>
      </c>
      <c r="Y10" s="251">
        <f t="shared" si="2"/>
        <v>0</v>
      </c>
      <c r="Z10" s="265">
        <f t="shared" si="3"/>
        <v>1187925.3699999999</v>
      </c>
      <c r="AA10" s="266">
        <f t="shared" si="4"/>
        <v>198262.32</v>
      </c>
      <c r="AB10" s="266">
        <f t="shared" si="5"/>
        <v>260367.36000000002</v>
      </c>
      <c r="AC10" s="246">
        <f t="shared" si="6"/>
        <v>-62105.040000000008</v>
      </c>
    </row>
    <row r="11" spans="1:29" x14ac:dyDescent="0.25">
      <c r="A11" s="250" t="s">
        <v>279</v>
      </c>
      <c r="B11" s="250" t="s">
        <v>0</v>
      </c>
      <c r="C11" s="260">
        <v>2671</v>
      </c>
      <c r="D11" s="260" t="s">
        <v>607</v>
      </c>
      <c r="E11" t="s">
        <v>2535</v>
      </c>
      <c r="F11">
        <v>644228.61</v>
      </c>
      <c r="G11">
        <v>1104.2</v>
      </c>
      <c r="H11">
        <v>21767.54</v>
      </c>
      <c r="I11">
        <v>712504.2</v>
      </c>
      <c r="J11">
        <v>165074.6</v>
      </c>
      <c r="L11">
        <v>0</v>
      </c>
      <c r="N11">
        <v>-706462.6</v>
      </c>
      <c r="O11">
        <v>61398.82</v>
      </c>
      <c r="P11">
        <v>2243800.1</v>
      </c>
      <c r="Q11">
        <v>750</v>
      </c>
      <c r="S11">
        <v>108850</v>
      </c>
      <c r="U11">
        <v>134977</v>
      </c>
      <c r="V11">
        <v>24132.799999999999</v>
      </c>
      <c r="W11">
        <v>4547.37</v>
      </c>
      <c r="X11" s="244">
        <f t="shared" si="1"/>
        <v>667100.35</v>
      </c>
      <c r="Y11" s="251">
        <f t="shared" si="2"/>
        <v>0</v>
      </c>
      <c r="Z11" s="265">
        <f t="shared" si="3"/>
        <v>667100.35</v>
      </c>
      <c r="AA11" s="266">
        <f t="shared" si="4"/>
        <v>109600</v>
      </c>
      <c r="AB11" s="266">
        <f t="shared" si="5"/>
        <v>163657.16999999998</v>
      </c>
      <c r="AC11" s="246">
        <f t="shared" si="6"/>
        <v>-54057.169999999984</v>
      </c>
    </row>
    <row r="12" spans="1:29" ht="13.5" customHeight="1" x14ac:dyDescent="0.25">
      <c r="A12" s="250" t="s">
        <v>279</v>
      </c>
      <c r="B12" s="250" t="s">
        <v>0</v>
      </c>
      <c r="C12" s="260">
        <v>4454</v>
      </c>
      <c r="D12" s="260" t="s">
        <v>608</v>
      </c>
      <c r="E12" t="s">
        <v>2536</v>
      </c>
      <c r="F12">
        <v>1017376.66</v>
      </c>
      <c r="G12">
        <v>5029.8</v>
      </c>
      <c r="H12">
        <v>197701.53</v>
      </c>
      <c r="I12">
        <v>3</v>
      </c>
      <c r="J12">
        <v>210166.38</v>
      </c>
      <c r="L12">
        <v>0</v>
      </c>
      <c r="N12">
        <v>-1196332.52</v>
      </c>
      <c r="O12">
        <v>130700.01</v>
      </c>
      <c r="P12">
        <v>2541297.98</v>
      </c>
      <c r="Q12">
        <v>27064.97</v>
      </c>
      <c r="S12">
        <v>135110</v>
      </c>
      <c r="U12">
        <v>164282</v>
      </c>
      <c r="V12">
        <v>53475.51</v>
      </c>
      <c r="W12">
        <v>1805.56</v>
      </c>
      <c r="X12" s="244">
        <f t="shared" si="1"/>
        <v>1220107.99</v>
      </c>
      <c r="Y12" s="251">
        <f t="shared" si="2"/>
        <v>0</v>
      </c>
      <c r="Z12" s="265">
        <f t="shared" si="3"/>
        <v>1220107.99</v>
      </c>
      <c r="AA12" s="266">
        <f t="shared" si="4"/>
        <v>162174.97</v>
      </c>
      <c r="AB12" s="266">
        <f t="shared" si="5"/>
        <v>219563.07</v>
      </c>
      <c r="AC12" s="246">
        <f t="shared" si="6"/>
        <v>-57388.100000000006</v>
      </c>
    </row>
    <row r="13" spans="1:29" x14ac:dyDescent="0.25">
      <c r="A13" s="250" t="s">
        <v>279</v>
      </c>
      <c r="B13" s="250" t="s">
        <v>0</v>
      </c>
      <c r="C13" s="260">
        <v>3077</v>
      </c>
      <c r="D13" s="260" t="s">
        <v>609</v>
      </c>
      <c r="E13" t="s">
        <v>2537</v>
      </c>
      <c r="F13">
        <v>304948.23</v>
      </c>
      <c r="G13">
        <v>2593.75</v>
      </c>
      <c r="H13">
        <v>15003.39</v>
      </c>
      <c r="I13">
        <v>1770171.08</v>
      </c>
      <c r="J13">
        <v>222715.25</v>
      </c>
      <c r="L13">
        <v>0</v>
      </c>
      <c r="N13">
        <v>-155032.76</v>
      </c>
      <c r="O13">
        <v>63682.58</v>
      </c>
      <c r="P13">
        <v>2357450.56</v>
      </c>
      <c r="Q13">
        <v>2340.75</v>
      </c>
      <c r="S13">
        <v>42070</v>
      </c>
      <c r="U13">
        <v>59751</v>
      </c>
      <c r="V13">
        <v>11394.65</v>
      </c>
      <c r="W13">
        <v>9733.7800000000007</v>
      </c>
      <c r="X13" s="244">
        <f t="shared" si="1"/>
        <v>322545.37</v>
      </c>
      <c r="Y13" s="251">
        <f t="shared" si="2"/>
        <v>0</v>
      </c>
      <c r="Z13" s="265">
        <f t="shared" si="3"/>
        <v>322545.37</v>
      </c>
      <c r="AA13" s="266">
        <f t="shared" si="4"/>
        <v>44410.75</v>
      </c>
      <c r="AB13" s="266">
        <f t="shared" si="5"/>
        <v>80879.429999999993</v>
      </c>
      <c r="AC13" s="246">
        <f t="shared" si="6"/>
        <v>-36468.679999999993</v>
      </c>
    </row>
    <row r="14" spans="1:29" x14ac:dyDescent="0.25">
      <c r="A14" s="250" t="s">
        <v>279</v>
      </c>
      <c r="B14" s="250" t="s">
        <v>0</v>
      </c>
      <c r="C14" s="260">
        <v>2778</v>
      </c>
      <c r="D14" s="260" t="s">
        <v>610</v>
      </c>
      <c r="E14" t="s">
        <v>2538</v>
      </c>
      <c r="F14">
        <v>462943.87</v>
      </c>
      <c r="G14">
        <v>1669.8</v>
      </c>
      <c r="H14">
        <v>22356.74</v>
      </c>
      <c r="I14">
        <v>757455.95</v>
      </c>
      <c r="J14">
        <v>427304.13</v>
      </c>
      <c r="L14">
        <v>0</v>
      </c>
      <c r="N14">
        <v>-1807595.1</v>
      </c>
      <c r="O14">
        <v>62502.5</v>
      </c>
      <c r="P14">
        <v>3416597.09</v>
      </c>
      <c r="S14">
        <v>42070</v>
      </c>
      <c r="U14">
        <v>1074</v>
      </c>
      <c r="X14" s="244">
        <f t="shared" si="1"/>
        <v>486970.41</v>
      </c>
      <c r="Y14" s="251">
        <f t="shared" si="2"/>
        <v>0</v>
      </c>
      <c r="Z14" s="265">
        <f t="shared" si="3"/>
        <v>486970.41</v>
      </c>
      <c r="AA14" s="266">
        <f t="shared" si="4"/>
        <v>42070</v>
      </c>
      <c r="AB14" s="266">
        <f t="shared" si="5"/>
        <v>1074</v>
      </c>
      <c r="AC14" s="246">
        <f t="shared" si="6"/>
        <v>40996</v>
      </c>
    </row>
    <row r="15" spans="1:29" x14ac:dyDescent="0.25">
      <c r="A15" s="250" t="s">
        <v>279</v>
      </c>
      <c r="B15" s="250" t="s">
        <v>0</v>
      </c>
      <c r="C15" s="260">
        <v>4143</v>
      </c>
      <c r="D15" s="260" t="s">
        <v>611</v>
      </c>
      <c r="E15" t="s">
        <v>2539</v>
      </c>
      <c r="F15">
        <v>1056966.8999999999</v>
      </c>
      <c r="G15">
        <v>9571.43</v>
      </c>
      <c r="H15">
        <v>38882.74</v>
      </c>
      <c r="I15">
        <v>2088847.06</v>
      </c>
      <c r="J15">
        <v>298947.51</v>
      </c>
      <c r="L15">
        <v>0</v>
      </c>
      <c r="N15">
        <v>306020.83</v>
      </c>
      <c r="O15">
        <v>132942.98000000001</v>
      </c>
      <c r="P15">
        <v>3110817.16</v>
      </c>
      <c r="Q15">
        <v>43137.98</v>
      </c>
      <c r="S15">
        <v>120760</v>
      </c>
      <c r="U15">
        <v>169771</v>
      </c>
      <c r="V15">
        <v>38218.33</v>
      </c>
      <c r="W15">
        <v>13086.02</v>
      </c>
      <c r="X15" s="244">
        <f t="shared" si="1"/>
        <v>1105421.0699999998</v>
      </c>
      <c r="Y15" s="251">
        <f t="shared" si="2"/>
        <v>0</v>
      </c>
      <c r="Z15" s="265">
        <f t="shared" si="3"/>
        <v>1105421.0699999998</v>
      </c>
      <c r="AA15" s="266">
        <f t="shared" si="4"/>
        <v>163897.98000000001</v>
      </c>
      <c r="AB15" s="266">
        <f t="shared" si="5"/>
        <v>221075.35</v>
      </c>
      <c r="AC15" s="246">
        <f t="shared" si="6"/>
        <v>-57177.369999999995</v>
      </c>
    </row>
    <row r="16" spans="1:29" x14ac:dyDescent="0.25">
      <c r="A16" s="250" t="s">
        <v>279</v>
      </c>
      <c r="B16" s="250" t="s">
        <v>0</v>
      </c>
      <c r="C16" s="260">
        <v>5018</v>
      </c>
      <c r="D16" s="260" t="s">
        <v>612</v>
      </c>
      <c r="E16" t="s">
        <v>2540</v>
      </c>
      <c r="F16">
        <v>964026.05</v>
      </c>
      <c r="G16">
        <v>5534.03</v>
      </c>
      <c r="H16">
        <v>86600.02</v>
      </c>
      <c r="I16">
        <v>1384423.02</v>
      </c>
      <c r="J16">
        <v>547526.63</v>
      </c>
      <c r="L16">
        <v>0</v>
      </c>
      <c r="N16">
        <v>-1465393.28</v>
      </c>
      <c r="O16">
        <v>137732.82</v>
      </c>
      <c r="P16">
        <v>4381554.71</v>
      </c>
      <c r="Q16">
        <v>24558.21</v>
      </c>
      <c r="S16">
        <v>193680</v>
      </c>
      <c r="U16">
        <v>218203</v>
      </c>
      <c r="V16">
        <v>44490.91</v>
      </c>
      <c r="W16">
        <v>18628.8</v>
      </c>
      <c r="X16" s="244">
        <f t="shared" si="1"/>
        <v>1056160.1000000001</v>
      </c>
      <c r="Y16" s="251">
        <f t="shared" si="2"/>
        <v>0</v>
      </c>
      <c r="Z16" s="265">
        <f t="shared" si="3"/>
        <v>1056160.1000000001</v>
      </c>
      <c r="AA16" s="266">
        <f t="shared" si="4"/>
        <v>218238.21</v>
      </c>
      <c r="AB16" s="266">
        <f t="shared" si="5"/>
        <v>281322.71000000002</v>
      </c>
      <c r="AC16" s="246">
        <f t="shared" si="6"/>
        <v>-63084.500000000029</v>
      </c>
    </row>
    <row r="17" spans="1:29" x14ac:dyDescent="0.25">
      <c r="A17" s="250" t="s">
        <v>279</v>
      </c>
      <c r="B17" s="250" t="s">
        <v>0</v>
      </c>
      <c r="C17" s="260">
        <v>3532</v>
      </c>
      <c r="D17" s="260" t="s">
        <v>613</v>
      </c>
      <c r="E17" t="s">
        <v>2541</v>
      </c>
      <c r="F17">
        <v>1328290.6100000001</v>
      </c>
      <c r="G17">
        <v>451.8</v>
      </c>
      <c r="H17">
        <v>34660.959999999999</v>
      </c>
      <c r="I17">
        <v>27696.76</v>
      </c>
      <c r="J17">
        <v>205090.37</v>
      </c>
      <c r="L17">
        <v>0</v>
      </c>
      <c r="N17">
        <v>-1252991.06</v>
      </c>
      <c r="O17">
        <v>97481.69</v>
      </c>
      <c r="P17">
        <v>2824820.87</v>
      </c>
      <c r="Q17">
        <v>13871.02</v>
      </c>
      <c r="S17">
        <v>137730</v>
      </c>
      <c r="U17">
        <v>180685</v>
      </c>
      <c r="V17">
        <v>38624.910000000003</v>
      </c>
      <c r="W17">
        <v>11412.11</v>
      </c>
      <c r="X17" s="244">
        <f t="shared" si="1"/>
        <v>1363403.37</v>
      </c>
      <c r="Y17" s="251">
        <f t="shared" si="2"/>
        <v>0</v>
      </c>
      <c r="Z17" s="265">
        <f t="shared" si="3"/>
        <v>1363403.37</v>
      </c>
      <c r="AA17" s="266">
        <f t="shared" si="4"/>
        <v>151601.01999999999</v>
      </c>
      <c r="AB17" s="266">
        <f t="shared" si="5"/>
        <v>230722.02000000002</v>
      </c>
      <c r="AC17" s="246">
        <f t="shared" si="6"/>
        <v>-79121.000000000029</v>
      </c>
    </row>
    <row r="18" spans="1:29" x14ac:dyDescent="0.25">
      <c r="A18" s="250" t="s">
        <v>279</v>
      </c>
      <c r="B18" s="250" t="s">
        <v>0</v>
      </c>
      <c r="C18" s="260">
        <v>5707</v>
      </c>
      <c r="D18" s="260" t="s">
        <v>614</v>
      </c>
      <c r="E18" t="s">
        <v>2542</v>
      </c>
      <c r="F18">
        <v>1087185.78</v>
      </c>
      <c r="G18">
        <v>2574.48</v>
      </c>
      <c r="H18">
        <v>46046.53</v>
      </c>
      <c r="I18">
        <v>5829.35</v>
      </c>
      <c r="J18">
        <v>349014.8</v>
      </c>
      <c r="L18">
        <v>0</v>
      </c>
      <c r="N18">
        <v>-886470.27</v>
      </c>
      <c r="O18">
        <v>148022.48000000001</v>
      </c>
      <c r="P18">
        <v>2287611.84</v>
      </c>
      <c r="Q18">
        <v>65817.84</v>
      </c>
      <c r="S18">
        <v>114170</v>
      </c>
      <c r="U18">
        <v>172878</v>
      </c>
      <c r="V18">
        <v>56688.51</v>
      </c>
      <c r="W18">
        <v>8934.44</v>
      </c>
      <c r="X18" s="244">
        <f t="shared" si="1"/>
        <v>1135806.79</v>
      </c>
      <c r="Y18" s="251">
        <f t="shared" si="2"/>
        <v>0</v>
      </c>
      <c r="Z18" s="265">
        <f t="shared" si="3"/>
        <v>1135806.79</v>
      </c>
      <c r="AA18" s="266">
        <f t="shared" si="4"/>
        <v>179987.84</v>
      </c>
      <c r="AB18" s="266">
        <f t="shared" si="5"/>
        <v>238500.95</v>
      </c>
      <c r="AC18" s="246">
        <f t="shared" si="6"/>
        <v>-58513.110000000015</v>
      </c>
    </row>
    <row r="19" spans="1:29" x14ac:dyDescent="0.25">
      <c r="A19" s="250" t="s">
        <v>279</v>
      </c>
      <c r="B19" s="250" t="s">
        <v>0</v>
      </c>
      <c r="C19" s="260">
        <v>3845</v>
      </c>
      <c r="D19" s="260" t="s">
        <v>615</v>
      </c>
      <c r="E19" t="s">
        <v>2543</v>
      </c>
      <c r="F19">
        <v>843910.85</v>
      </c>
      <c r="G19">
        <v>2596.1999999999998</v>
      </c>
      <c r="H19">
        <v>56694.58</v>
      </c>
      <c r="I19">
        <v>10004</v>
      </c>
      <c r="J19">
        <v>126050.05</v>
      </c>
      <c r="L19">
        <v>0</v>
      </c>
      <c r="N19">
        <v>-1704007.85</v>
      </c>
      <c r="P19">
        <v>2658489.6</v>
      </c>
      <c r="Q19">
        <v>135237.49</v>
      </c>
      <c r="S19">
        <v>219710</v>
      </c>
      <c r="T19">
        <v>3500</v>
      </c>
      <c r="U19">
        <v>234536</v>
      </c>
      <c r="V19">
        <v>36847.160000000003</v>
      </c>
      <c r="W19">
        <v>990.4</v>
      </c>
      <c r="X19" s="244">
        <f t="shared" si="1"/>
        <v>903201.62999999989</v>
      </c>
      <c r="Y19" s="251">
        <f t="shared" si="2"/>
        <v>0</v>
      </c>
      <c r="Z19" s="265">
        <f t="shared" si="3"/>
        <v>903201.62999999989</v>
      </c>
      <c r="AA19" s="266">
        <f t="shared" si="4"/>
        <v>358447.49</v>
      </c>
      <c r="AB19" s="266">
        <f t="shared" si="5"/>
        <v>272373.56000000006</v>
      </c>
      <c r="AC19" s="246">
        <f t="shared" si="6"/>
        <v>86073.929999999935</v>
      </c>
    </row>
    <row r="20" spans="1:29" x14ac:dyDescent="0.25">
      <c r="A20" s="250" t="s">
        <v>279</v>
      </c>
      <c r="B20" s="250" t="s">
        <v>0</v>
      </c>
      <c r="C20" s="260">
        <v>2875</v>
      </c>
      <c r="D20" s="260" t="s">
        <v>616</v>
      </c>
      <c r="E20" t="s">
        <v>2544</v>
      </c>
      <c r="F20">
        <v>975885.1</v>
      </c>
      <c r="G20">
        <v>4670.25</v>
      </c>
      <c r="H20">
        <v>51199.66</v>
      </c>
      <c r="I20">
        <v>4019167.67</v>
      </c>
      <c r="J20">
        <v>190228.43</v>
      </c>
      <c r="K20">
        <v>0</v>
      </c>
      <c r="L20">
        <v>0</v>
      </c>
      <c r="N20">
        <v>4501432.5199999996</v>
      </c>
      <c r="O20">
        <v>72211.88</v>
      </c>
      <c r="P20">
        <v>712043.8</v>
      </c>
      <c r="Q20">
        <v>10975.77</v>
      </c>
      <c r="S20">
        <v>123490</v>
      </c>
      <c r="U20">
        <v>141274</v>
      </c>
      <c r="V20">
        <v>12584.75</v>
      </c>
      <c r="W20">
        <v>14674.11</v>
      </c>
      <c r="X20" s="244">
        <f t="shared" si="1"/>
        <v>1031755.01</v>
      </c>
      <c r="Y20" s="251">
        <f t="shared" si="2"/>
        <v>0</v>
      </c>
      <c r="Z20" s="265">
        <f t="shared" si="3"/>
        <v>1031755.01</v>
      </c>
      <c r="AA20" s="266">
        <f t="shared" si="4"/>
        <v>134465.76999999999</v>
      </c>
      <c r="AB20" s="266">
        <f t="shared" si="5"/>
        <v>168532.86</v>
      </c>
      <c r="AC20" s="246">
        <f t="shared" si="6"/>
        <v>-34067.089999999997</v>
      </c>
    </row>
    <row r="21" spans="1:29" x14ac:dyDescent="0.25">
      <c r="A21" s="250" t="s">
        <v>279</v>
      </c>
      <c r="B21" s="250" t="s">
        <v>0</v>
      </c>
      <c r="C21" s="260">
        <v>3123</v>
      </c>
      <c r="D21" s="260" t="s">
        <v>617</v>
      </c>
      <c r="E21" t="s">
        <v>2545</v>
      </c>
      <c r="F21">
        <v>565117.67000000004</v>
      </c>
      <c r="G21">
        <v>6659.65</v>
      </c>
      <c r="H21">
        <v>34230.370000000003</v>
      </c>
      <c r="I21">
        <v>152030.44</v>
      </c>
      <c r="J21">
        <v>468243.75</v>
      </c>
      <c r="L21">
        <v>0</v>
      </c>
      <c r="N21">
        <v>-3086676.26</v>
      </c>
      <c r="O21">
        <v>84894.41</v>
      </c>
      <c r="P21">
        <v>4272663.5999999996</v>
      </c>
      <c r="Q21">
        <v>8320.89</v>
      </c>
      <c r="S21">
        <v>148400</v>
      </c>
      <c r="U21">
        <v>166996</v>
      </c>
      <c r="V21">
        <v>17703.41</v>
      </c>
      <c r="W21">
        <v>15083.95</v>
      </c>
      <c r="X21" s="244">
        <f t="shared" si="1"/>
        <v>606007.69000000006</v>
      </c>
      <c r="Y21" s="251">
        <f t="shared" si="2"/>
        <v>0</v>
      </c>
      <c r="Z21" s="265">
        <f t="shared" si="3"/>
        <v>606007.69000000006</v>
      </c>
      <c r="AA21" s="266">
        <f t="shared" si="4"/>
        <v>156720.89000000001</v>
      </c>
      <c r="AB21" s="266">
        <f t="shared" si="5"/>
        <v>199783.36000000002</v>
      </c>
      <c r="AC21" s="246">
        <f t="shared" si="6"/>
        <v>-43062.47</v>
      </c>
    </row>
    <row r="22" spans="1:29" x14ac:dyDescent="0.25">
      <c r="A22" s="250" t="s">
        <v>279</v>
      </c>
      <c r="B22" s="250" t="s">
        <v>0</v>
      </c>
      <c r="C22" s="260">
        <v>3601</v>
      </c>
      <c r="D22" s="260" t="s">
        <v>618</v>
      </c>
      <c r="E22" t="s">
        <v>2546</v>
      </c>
      <c r="F22">
        <v>950394.75</v>
      </c>
      <c r="G22">
        <v>1518.95</v>
      </c>
      <c r="H22">
        <v>20354.53</v>
      </c>
      <c r="I22">
        <v>1052629.1100000001</v>
      </c>
      <c r="J22">
        <v>318431.31</v>
      </c>
      <c r="L22">
        <v>0</v>
      </c>
      <c r="N22">
        <v>284081.45</v>
      </c>
      <c r="O22">
        <v>103334.83</v>
      </c>
      <c r="P22">
        <v>2054348.01</v>
      </c>
      <c r="Q22">
        <v>28017.5</v>
      </c>
      <c r="S22">
        <v>118750</v>
      </c>
      <c r="U22">
        <v>136312</v>
      </c>
      <c r="V22">
        <v>41200</v>
      </c>
      <c r="W22">
        <v>15351.14</v>
      </c>
      <c r="X22" s="244">
        <f t="shared" si="1"/>
        <v>972268.23</v>
      </c>
      <c r="Y22" s="251">
        <f t="shared" si="2"/>
        <v>0</v>
      </c>
      <c r="Z22" s="265">
        <f t="shared" si="3"/>
        <v>972268.23</v>
      </c>
      <c r="AA22" s="266">
        <f t="shared" si="4"/>
        <v>146767.5</v>
      </c>
      <c r="AB22" s="266">
        <f t="shared" si="5"/>
        <v>192863.14</v>
      </c>
      <c r="AC22" s="246">
        <f t="shared" si="6"/>
        <v>-46095.640000000014</v>
      </c>
    </row>
    <row r="23" spans="1:29" x14ac:dyDescent="0.25">
      <c r="A23" s="250" t="s">
        <v>279</v>
      </c>
      <c r="B23" s="250" t="s">
        <v>0</v>
      </c>
      <c r="C23" s="260">
        <v>3870</v>
      </c>
      <c r="D23" s="260" t="s">
        <v>619</v>
      </c>
      <c r="E23" t="s">
        <v>2607</v>
      </c>
      <c r="F23">
        <v>1543633.69</v>
      </c>
      <c r="G23">
        <v>16493.98</v>
      </c>
      <c r="H23">
        <v>14816.72</v>
      </c>
      <c r="I23">
        <v>4</v>
      </c>
      <c r="J23">
        <v>66398.34</v>
      </c>
      <c r="L23">
        <v>0</v>
      </c>
      <c r="N23">
        <v>-641799.1</v>
      </c>
      <c r="O23">
        <v>143392.51</v>
      </c>
      <c r="P23">
        <v>2203520.5099999998</v>
      </c>
      <c r="Q23">
        <v>10776.18</v>
      </c>
      <c r="S23">
        <v>78700</v>
      </c>
      <c r="U23">
        <v>130996</v>
      </c>
      <c r="V23">
        <v>18485.41</v>
      </c>
      <c r="W23">
        <v>4937.6099999999997</v>
      </c>
      <c r="X23" s="244">
        <f t="shared" si="1"/>
        <v>1574944.39</v>
      </c>
      <c r="Y23" s="251">
        <f t="shared" si="2"/>
        <v>0</v>
      </c>
      <c r="Z23" s="265">
        <f t="shared" si="3"/>
        <v>1574944.39</v>
      </c>
      <c r="AA23" s="266">
        <f t="shared" si="4"/>
        <v>89476.18</v>
      </c>
      <c r="AB23" s="266">
        <f t="shared" si="5"/>
        <v>154419.01999999999</v>
      </c>
      <c r="AC23" s="246">
        <f t="shared" si="6"/>
        <v>-64942.84</v>
      </c>
    </row>
    <row r="24" spans="1:29" x14ac:dyDescent="0.25">
      <c r="A24" s="250" t="s">
        <v>283</v>
      </c>
      <c r="B24" s="250" t="s">
        <v>1</v>
      </c>
      <c r="C24" s="260">
        <v>7346</v>
      </c>
      <c r="D24" s="260" t="s">
        <v>620</v>
      </c>
      <c r="E24" t="s">
        <v>2547</v>
      </c>
      <c r="F24">
        <v>1522144.33</v>
      </c>
      <c r="G24">
        <v>6240.4</v>
      </c>
      <c r="H24">
        <v>132764.47</v>
      </c>
      <c r="I24">
        <v>143184.74</v>
      </c>
      <c r="J24">
        <v>1254088.5</v>
      </c>
      <c r="L24">
        <v>0</v>
      </c>
      <c r="O24">
        <v>51919.73</v>
      </c>
      <c r="P24">
        <v>2350727.5299999998</v>
      </c>
      <c r="Q24">
        <v>76478.77</v>
      </c>
      <c r="R24">
        <v>492000</v>
      </c>
      <c r="S24">
        <v>177605.2</v>
      </c>
      <c r="T24">
        <v>200000</v>
      </c>
      <c r="U24">
        <v>214988.2</v>
      </c>
      <c r="V24">
        <v>46429.32</v>
      </c>
      <c r="W24">
        <v>30153.87</v>
      </c>
      <c r="X24" s="244">
        <f t="shared" si="1"/>
        <v>1661149.2</v>
      </c>
      <c r="Y24" s="251">
        <f t="shared" si="2"/>
        <v>0</v>
      </c>
      <c r="Z24" s="265">
        <f t="shared" si="3"/>
        <v>1661149.2</v>
      </c>
      <c r="AA24" s="266">
        <f t="shared" si="4"/>
        <v>946083.97</v>
      </c>
      <c r="AB24" s="266">
        <f t="shared" si="5"/>
        <v>291571.39</v>
      </c>
      <c r="AC24" s="246">
        <f t="shared" si="6"/>
        <v>654512.57999999996</v>
      </c>
    </row>
    <row r="25" spans="1:29" x14ac:dyDescent="0.25">
      <c r="A25" s="250" t="s">
        <v>283</v>
      </c>
      <c r="B25" s="250" t="s">
        <v>1</v>
      </c>
      <c r="C25" s="260">
        <v>4269</v>
      </c>
      <c r="D25" s="260" t="s">
        <v>621</v>
      </c>
      <c r="E25" t="s">
        <v>2548</v>
      </c>
      <c r="F25">
        <v>141697.49</v>
      </c>
      <c r="G25">
        <v>4345.8</v>
      </c>
      <c r="H25">
        <v>125178.08</v>
      </c>
      <c r="I25">
        <v>1071167.05</v>
      </c>
      <c r="J25">
        <v>430084.78</v>
      </c>
      <c r="L25">
        <v>0</v>
      </c>
      <c r="O25">
        <v>-1361035.66</v>
      </c>
      <c r="P25">
        <v>3163898.35</v>
      </c>
      <c r="Q25">
        <v>58941.03</v>
      </c>
      <c r="S25">
        <v>135348.5</v>
      </c>
      <c r="U25">
        <v>163238.5</v>
      </c>
      <c r="V25">
        <v>43550</v>
      </c>
      <c r="W25">
        <v>16390.52</v>
      </c>
      <c r="X25" s="244">
        <f t="shared" si="1"/>
        <v>271221.37</v>
      </c>
      <c r="Y25" s="251">
        <f t="shared" si="2"/>
        <v>0</v>
      </c>
      <c r="Z25" s="265">
        <f t="shared" si="3"/>
        <v>271221.37</v>
      </c>
      <c r="AA25" s="266">
        <f t="shared" si="4"/>
        <v>194289.53</v>
      </c>
      <c r="AB25" s="266">
        <f t="shared" si="5"/>
        <v>223179.02</v>
      </c>
      <c r="AC25" s="246">
        <f t="shared" si="6"/>
        <v>-28889.489999999991</v>
      </c>
    </row>
    <row r="26" spans="1:29" x14ac:dyDescent="0.25">
      <c r="A26" s="250" t="s">
        <v>283</v>
      </c>
      <c r="B26" s="250" t="s">
        <v>1</v>
      </c>
      <c r="C26" s="260">
        <v>7452</v>
      </c>
      <c r="D26" s="260" t="s">
        <v>622</v>
      </c>
      <c r="E26" t="s">
        <v>2549</v>
      </c>
      <c r="F26">
        <v>512327.47</v>
      </c>
      <c r="G26">
        <v>5925</v>
      </c>
      <c r="H26">
        <v>53841.01</v>
      </c>
      <c r="I26">
        <v>1136126.44</v>
      </c>
      <c r="J26">
        <v>843457.27</v>
      </c>
      <c r="L26">
        <v>46.7</v>
      </c>
      <c r="O26">
        <v>4648045.92</v>
      </c>
      <c r="P26">
        <v>-2060186.09</v>
      </c>
      <c r="Q26">
        <v>61030.15</v>
      </c>
      <c r="S26">
        <v>211054.5</v>
      </c>
      <c r="U26">
        <v>237130.5</v>
      </c>
      <c r="V26">
        <v>40859.75</v>
      </c>
      <c r="W26">
        <v>31713.67</v>
      </c>
      <c r="X26" s="244">
        <f t="shared" si="1"/>
        <v>572093.48</v>
      </c>
      <c r="Y26" s="251">
        <f t="shared" si="2"/>
        <v>46.7</v>
      </c>
      <c r="Z26" s="265">
        <f t="shared" si="3"/>
        <v>572046.78</v>
      </c>
      <c r="AA26" s="266">
        <f t="shared" si="4"/>
        <v>272084.65000000002</v>
      </c>
      <c r="AB26" s="266">
        <f t="shared" si="5"/>
        <v>309703.92</v>
      </c>
      <c r="AC26" s="246">
        <f t="shared" si="6"/>
        <v>-37619.26999999996</v>
      </c>
    </row>
    <row r="27" spans="1:29" x14ac:dyDescent="0.25">
      <c r="A27" s="250" t="s">
        <v>283</v>
      </c>
      <c r="B27" s="250" t="s">
        <v>1</v>
      </c>
      <c r="C27" s="260">
        <v>5116</v>
      </c>
      <c r="D27" s="260" t="s">
        <v>623</v>
      </c>
      <c r="E27" t="s">
        <v>2550</v>
      </c>
      <c r="F27">
        <v>547622.71</v>
      </c>
      <c r="G27">
        <v>45279.94</v>
      </c>
      <c r="H27">
        <v>63408.91</v>
      </c>
      <c r="I27">
        <v>430624.71</v>
      </c>
      <c r="J27">
        <v>509552.51</v>
      </c>
      <c r="L27">
        <v>0</v>
      </c>
      <c r="O27">
        <v>-1283928.58</v>
      </c>
      <c r="P27">
        <v>2920599.11</v>
      </c>
      <c r="Q27">
        <v>49386.11</v>
      </c>
      <c r="S27">
        <v>206843.9</v>
      </c>
      <c r="U27">
        <v>236087.9</v>
      </c>
      <c r="V27">
        <v>41947.92</v>
      </c>
      <c r="W27">
        <v>18375.939999999999</v>
      </c>
      <c r="X27" s="244">
        <f t="shared" si="1"/>
        <v>656311.55999999994</v>
      </c>
      <c r="Y27" s="251">
        <f t="shared" si="2"/>
        <v>0</v>
      </c>
      <c r="Z27" s="265">
        <f t="shared" si="3"/>
        <v>656311.55999999994</v>
      </c>
      <c r="AA27" s="266">
        <f t="shared" si="4"/>
        <v>256230.01</v>
      </c>
      <c r="AB27" s="266">
        <f t="shared" si="5"/>
        <v>296411.76</v>
      </c>
      <c r="AC27" s="246">
        <f t="shared" si="6"/>
        <v>-40181.75</v>
      </c>
    </row>
    <row r="28" spans="1:29" x14ac:dyDescent="0.25">
      <c r="A28" s="250" t="s">
        <v>283</v>
      </c>
      <c r="B28" s="250" t="s">
        <v>1</v>
      </c>
      <c r="C28" s="260">
        <v>3330</v>
      </c>
      <c r="D28" s="260" t="s">
        <v>624</v>
      </c>
      <c r="E28" t="s">
        <v>2551</v>
      </c>
      <c r="F28">
        <v>440168.02</v>
      </c>
      <c r="G28">
        <v>1143.3599999999999</v>
      </c>
      <c r="H28">
        <v>34130.800000000003</v>
      </c>
      <c r="I28">
        <v>485409.42</v>
      </c>
      <c r="J28">
        <v>257172.35</v>
      </c>
      <c r="L28">
        <v>0</v>
      </c>
      <c r="O28">
        <v>25554.94</v>
      </c>
      <c r="P28">
        <v>1187021.07</v>
      </c>
      <c r="Q28">
        <v>63456.99</v>
      </c>
      <c r="S28">
        <v>222939.5</v>
      </c>
      <c r="U28">
        <v>247892.5</v>
      </c>
      <c r="V28">
        <v>21125.040000000001</v>
      </c>
      <c r="W28">
        <v>11931.01</v>
      </c>
      <c r="X28" s="244">
        <f t="shared" si="1"/>
        <v>475442.18</v>
      </c>
      <c r="Y28" s="251">
        <f t="shared" si="2"/>
        <v>0</v>
      </c>
      <c r="Z28" s="265">
        <f t="shared" si="3"/>
        <v>475442.18</v>
      </c>
      <c r="AA28" s="266">
        <f t="shared" si="4"/>
        <v>286396.49</v>
      </c>
      <c r="AB28" s="266">
        <f t="shared" si="5"/>
        <v>280948.55</v>
      </c>
      <c r="AC28" s="246">
        <f t="shared" si="6"/>
        <v>5447.9400000000023</v>
      </c>
    </row>
    <row r="29" spans="1:29" x14ac:dyDescent="0.25">
      <c r="A29" s="250" t="s">
        <v>283</v>
      </c>
      <c r="B29" s="250" t="s">
        <v>1</v>
      </c>
      <c r="C29" s="260">
        <v>3774</v>
      </c>
      <c r="D29" s="260" t="s">
        <v>625</v>
      </c>
      <c r="E29" t="s">
        <v>2552</v>
      </c>
      <c r="F29">
        <v>250282.62</v>
      </c>
      <c r="G29">
        <v>2263.6999999999998</v>
      </c>
      <c r="H29">
        <v>83110.649999999994</v>
      </c>
      <c r="I29">
        <v>733238.89</v>
      </c>
      <c r="J29">
        <v>341574.38</v>
      </c>
      <c r="O29">
        <v>-1262167.81</v>
      </c>
      <c r="P29">
        <v>2650223.29</v>
      </c>
      <c r="Q29">
        <v>55360.93</v>
      </c>
      <c r="S29">
        <v>149996</v>
      </c>
      <c r="T29">
        <v>7750</v>
      </c>
      <c r="U29">
        <v>149996</v>
      </c>
      <c r="V29">
        <v>27918</v>
      </c>
      <c r="W29">
        <v>13416.47</v>
      </c>
      <c r="X29" s="244">
        <f t="shared" si="1"/>
        <v>335656.97</v>
      </c>
      <c r="Y29" s="251">
        <f t="shared" si="2"/>
        <v>0</v>
      </c>
      <c r="Z29" s="265">
        <f t="shared" si="3"/>
        <v>335656.97</v>
      </c>
      <c r="AA29" s="266">
        <f t="shared" si="4"/>
        <v>213106.93</v>
      </c>
      <c r="AB29" s="266">
        <f t="shared" si="5"/>
        <v>191330.47</v>
      </c>
      <c r="AC29" s="246">
        <f t="shared" si="6"/>
        <v>21776.459999999992</v>
      </c>
    </row>
    <row r="30" spans="1:29" x14ac:dyDescent="0.25">
      <c r="A30" s="250" t="s">
        <v>283</v>
      </c>
      <c r="B30" s="250" t="s">
        <v>1</v>
      </c>
      <c r="C30" s="260">
        <v>2996</v>
      </c>
      <c r="D30" s="260" t="s">
        <v>626</v>
      </c>
      <c r="E30" t="s">
        <v>2553</v>
      </c>
      <c r="F30">
        <v>392657.7</v>
      </c>
      <c r="G30">
        <v>6456.9</v>
      </c>
      <c r="H30">
        <v>140194.54</v>
      </c>
      <c r="I30">
        <v>1879413.47</v>
      </c>
      <c r="J30">
        <v>131229.68</v>
      </c>
      <c r="L30">
        <v>0</v>
      </c>
      <c r="O30">
        <v>842043.78</v>
      </c>
      <c r="P30">
        <v>1714501.17</v>
      </c>
      <c r="Q30">
        <v>61647.74</v>
      </c>
      <c r="S30">
        <v>63290</v>
      </c>
      <c r="U30">
        <v>81925</v>
      </c>
      <c r="V30">
        <v>35207.589999999997</v>
      </c>
      <c r="W30">
        <v>14397.81</v>
      </c>
      <c r="X30" s="244">
        <f t="shared" si="1"/>
        <v>539309.14</v>
      </c>
      <c r="Y30" s="251">
        <f t="shared" si="2"/>
        <v>0</v>
      </c>
      <c r="Z30" s="265">
        <f t="shared" si="3"/>
        <v>539309.14</v>
      </c>
      <c r="AA30" s="266">
        <f t="shared" si="4"/>
        <v>124937.73999999999</v>
      </c>
      <c r="AB30" s="266">
        <f t="shared" si="5"/>
        <v>131530.4</v>
      </c>
      <c r="AC30" s="246">
        <f t="shared" si="6"/>
        <v>-6592.6600000000035</v>
      </c>
    </row>
    <row r="31" spans="1:29" x14ac:dyDescent="0.25">
      <c r="A31" s="250" t="s">
        <v>283</v>
      </c>
      <c r="B31" s="250" t="s">
        <v>1</v>
      </c>
      <c r="C31" s="260">
        <v>6600</v>
      </c>
      <c r="D31" s="260" t="s">
        <v>627</v>
      </c>
      <c r="E31" t="s">
        <v>2554</v>
      </c>
      <c r="F31">
        <v>478774.74</v>
      </c>
      <c r="G31">
        <v>943.2</v>
      </c>
      <c r="H31">
        <v>46059.18</v>
      </c>
      <c r="I31">
        <v>657234.43999999994</v>
      </c>
      <c r="J31">
        <v>616384.6</v>
      </c>
      <c r="L31">
        <v>0</v>
      </c>
      <c r="O31">
        <v>-665106.57999999996</v>
      </c>
      <c r="P31">
        <v>2482860.59</v>
      </c>
      <c r="Q31">
        <v>51013.48</v>
      </c>
      <c r="U31">
        <v>17579</v>
      </c>
      <c r="V31">
        <v>32123.26</v>
      </c>
      <c r="W31">
        <v>20402.02</v>
      </c>
      <c r="X31" s="244">
        <f t="shared" si="1"/>
        <v>525777.12</v>
      </c>
      <c r="Y31" s="251">
        <f t="shared" si="2"/>
        <v>0</v>
      </c>
      <c r="Z31" s="265">
        <f t="shared" si="3"/>
        <v>525777.12</v>
      </c>
      <c r="AA31" s="266">
        <f t="shared" si="4"/>
        <v>51013.48</v>
      </c>
      <c r="AB31" s="266">
        <f t="shared" si="5"/>
        <v>70104.28</v>
      </c>
      <c r="AC31" s="246">
        <f t="shared" si="6"/>
        <v>-19090.799999999996</v>
      </c>
    </row>
    <row r="32" spans="1:29" x14ac:dyDescent="0.25">
      <c r="A32" s="250" t="s">
        <v>283</v>
      </c>
      <c r="B32" s="250" t="s">
        <v>1</v>
      </c>
      <c r="C32" s="260">
        <v>2814</v>
      </c>
      <c r="D32" s="260" t="s">
        <v>628</v>
      </c>
      <c r="E32" t="s">
        <v>2555</v>
      </c>
      <c r="F32">
        <v>264570.53000000003</v>
      </c>
      <c r="G32">
        <v>949</v>
      </c>
      <c r="H32">
        <v>50313.81</v>
      </c>
      <c r="I32">
        <v>517090.09</v>
      </c>
      <c r="J32">
        <v>259541.11</v>
      </c>
      <c r="L32">
        <v>3660</v>
      </c>
      <c r="O32">
        <v>-1024908.52</v>
      </c>
      <c r="P32">
        <v>2102364.12</v>
      </c>
      <c r="Q32">
        <v>40539.31</v>
      </c>
      <c r="S32">
        <v>130263</v>
      </c>
      <c r="U32">
        <v>140534</v>
      </c>
      <c r="V32">
        <v>15935.64</v>
      </c>
      <c r="W32">
        <v>10783.73</v>
      </c>
      <c r="X32" s="244">
        <f t="shared" si="1"/>
        <v>315833.34000000003</v>
      </c>
      <c r="Y32" s="251">
        <f t="shared" si="2"/>
        <v>3660</v>
      </c>
      <c r="Z32" s="265">
        <f t="shared" si="3"/>
        <v>312173.34000000003</v>
      </c>
      <c r="AA32" s="266">
        <f t="shared" si="4"/>
        <v>170802.31</v>
      </c>
      <c r="AB32" s="266">
        <f t="shared" si="5"/>
        <v>167253.37000000002</v>
      </c>
      <c r="AC32" s="246">
        <f t="shared" si="6"/>
        <v>3548.9399999999732</v>
      </c>
    </row>
    <row r="33" spans="1:29" x14ac:dyDescent="0.25">
      <c r="A33" s="250" t="s">
        <v>283</v>
      </c>
      <c r="B33" s="250" t="s">
        <v>1</v>
      </c>
      <c r="C33" s="260">
        <v>5791</v>
      </c>
      <c r="D33" s="260" t="s">
        <v>629</v>
      </c>
      <c r="E33" t="s">
        <v>2556</v>
      </c>
      <c r="F33">
        <v>117031.06</v>
      </c>
      <c r="G33">
        <v>4831.04</v>
      </c>
      <c r="H33">
        <v>115706.56</v>
      </c>
      <c r="I33">
        <v>498859.67</v>
      </c>
      <c r="J33">
        <v>549630.14</v>
      </c>
      <c r="O33">
        <v>365462.93</v>
      </c>
      <c r="P33">
        <v>923152.19</v>
      </c>
      <c r="Q33">
        <v>67224.38</v>
      </c>
      <c r="S33">
        <v>206002.6</v>
      </c>
      <c r="U33">
        <v>206002.6</v>
      </c>
      <c r="V33">
        <v>39403.11</v>
      </c>
      <c r="W33">
        <v>17162.03</v>
      </c>
      <c r="X33" s="244">
        <f t="shared" si="1"/>
        <v>237568.65999999997</v>
      </c>
      <c r="Y33" s="251">
        <f t="shared" si="2"/>
        <v>0</v>
      </c>
      <c r="Z33" s="265">
        <f t="shared" si="3"/>
        <v>237568.65999999997</v>
      </c>
      <c r="AA33" s="266">
        <f t="shared" si="4"/>
        <v>273226.98</v>
      </c>
      <c r="AB33" s="266">
        <f t="shared" si="5"/>
        <v>262567.74</v>
      </c>
      <c r="AC33" s="246">
        <f t="shared" si="6"/>
        <v>10659.239999999991</v>
      </c>
    </row>
    <row r="34" spans="1:29" x14ac:dyDescent="0.25">
      <c r="A34" s="250" t="s">
        <v>283</v>
      </c>
      <c r="B34" s="250" t="s">
        <v>1</v>
      </c>
      <c r="C34" s="260">
        <v>5865</v>
      </c>
      <c r="D34" s="260" t="s">
        <v>630</v>
      </c>
      <c r="E34" t="s">
        <v>2557</v>
      </c>
      <c r="F34">
        <v>548331.52000000002</v>
      </c>
      <c r="G34">
        <v>703.56</v>
      </c>
      <c r="H34">
        <v>76840.94</v>
      </c>
      <c r="I34">
        <v>1134552.7</v>
      </c>
      <c r="J34">
        <v>412216.3</v>
      </c>
      <c r="L34">
        <v>0</v>
      </c>
      <c r="O34">
        <v>-500627.94</v>
      </c>
      <c r="P34">
        <v>2548141.21</v>
      </c>
      <c r="Q34">
        <v>71136.28</v>
      </c>
      <c r="R34">
        <v>144000</v>
      </c>
      <c r="S34">
        <v>146593.5</v>
      </c>
      <c r="U34">
        <v>177230.5</v>
      </c>
      <c r="V34">
        <v>44126.15</v>
      </c>
      <c r="W34">
        <v>15241.38</v>
      </c>
      <c r="X34" s="244">
        <f t="shared" si="1"/>
        <v>625876.02</v>
      </c>
      <c r="Y34" s="251">
        <f t="shared" si="2"/>
        <v>0</v>
      </c>
      <c r="Z34" s="265">
        <f t="shared" si="3"/>
        <v>625876.02</v>
      </c>
      <c r="AA34" s="266">
        <f t="shared" si="4"/>
        <v>361729.78</v>
      </c>
      <c r="AB34" s="266">
        <f t="shared" si="5"/>
        <v>236598.03</v>
      </c>
      <c r="AC34" s="246">
        <f t="shared" si="6"/>
        <v>125131.75000000003</v>
      </c>
    </row>
    <row r="35" spans="1:29" x14ac:dyDescent="0.25">
      <c r="A35" s="250" t="s">
        <v>283</v>
      </c>
      <c r="B35" s="250" t="s">
        <v>1</v>
      </c>
      <c r="C35" s="260">
        <v>4329</v>
      </c>
      <c r="D35" s="260" t="s">
        <v>631</v>
      </c>
      <c r="E35" t="s">
        <v>2610</v>
      </c>
      <c r="F35">
        <v>397552.02</v>
      </c>
      <c r="G35">
        <v>1551</v>
      </c>
      <c r="H35">
        <v>156701.49</v>
      </c>
      <c r="I35">
        <v>588817.66</v>
      </c>
      <c r="J35">
        <v>414053.64</v>
      </c>
      <c r="L35">
        <v>0</v>
      </c>
      <c r="O35">
        <v>-54090.05</v>
      </c>
      <c r="P35">
        <v>1650244.41</v>
      </c>
      <c r="Q35">
        <v>48312.85</v>
      </c>
      <c r="S35">
        <v>127913.5</v>
      </c>
      <c r="U35">
        <v>137866.5</v>
      </c>
      <c r="V35">
        <v>60554.86</v>
      </c>
      <c r="W35">
        <v>15283.54</v>
      </c>
      <c r="X35" s="244">
        <f t="shared" si="1"/>
        <v>555804.51</v>
      </c>
      <c r="Y35" s="251">
        <f t="shared" si="2"/>
        <v>0</v>
      </c>
      <c r="Z35" s="265">
        <f t="shared" si="3"/>
        <v>555804.51</v>
      </c>
      <c r="AA35" s="266">
        <f t="shared" si="4"/>
        <v>176226.35</v>
      </c>
      <c r="AB35" s="266">
        <f t="shared" si="5"/>
        <v>213704.9</v>
      </c>
      <c r="AC35" s="246">
        <f t="shared" si="6"/>
        <v>-37478.549999999988</v>
      </c>
    </row>
    <row r="36" spans="1:29" x14ac:dyDescent="0.25">
      <c r="A36" s="250" t="s">
        <v>286</v>
      </c>
      <c r="B36" s="250" t="s">
        <v>2</v>
      </c>
      <c r="C36" s="260">
        <v>1955</v>
      </c>
      <c r="D36" s="260" t="s">
        <v>632</v>
      </c>
      <c r="E36" t="s">
        <v>2558</v>
      </c>
      <c r="F36">
        <v>316009.3</v>
      </c>
      <c r="G36">
        <v>2141.04</v>
      </c>
      <c r="H36">
        <v>39186.51</v>
      </c>
      <c r="I36">
        <v>51305.54</v>
      </c>
      <c r="J36">
        <v>331130.08</v>
      </c>
      <c r="L36">
        <v>0</v>
      </c>
      <c r="O36">
        <v>-1192470.8400000001</v>
      </c>
      <c r="P36">
        <v>1948644.79</v>
      </c>
      <c r="Q36">
        <v>21708.6</v>
      </c>
      <c r="U36">
        <v>17487</v>
      </c>
      <c r="V36">
        <v>9559.68</v>
      </c>
      <c r="W36">
        <v>5663.4</v>
      </c>
      <c r="X36" s="244">
        <f t="shared" si="1"/>
        <v>357336.85</v>
      </c>
      <c r="Y36" s="251">
        <f t="shared" si="2"/>
        <v>0</v>
      </c>
      <c r="Z36" s="265">
        <f t="shared" si="3"/>
        <v>357336.85</v>
      </c>
      <c r="AA36" s="266">
        <f t="shared" si="4"/>
        <v>21708.6</v>
      </c>
      <c r="AB36" s="266">
        <f t="shared" si="5"/>
        <v>32710.080000000002</v>
      </c>
      <c r="AC36" s="246">
        <f t="shared" si="6"/>
        <v>-11001.480000000003</v>
      </c>
    </row>
    <row r="37" spans="1:29" x14ac:dyDescent="0.25">
      <c r="A37" s="250" t="s">
        <v>286</v>
      </c>
      <c r="B37" s="250" t="s">
        <v>2</v>
      </c>
      <c r="C37" s="260">
        <v>4228</v>
      </c>
      <c r="D37" s="260" t="s">
        <v>633</v>
      </c>
      <c r="E37" t="s">
        <v>2559</v>
      </c>
      <c r="F37">
        <v>495262.09</v>
      </c>
      <c r="G37">
        <v>8605.59</v>
      </c>
      <c r="H37">
        <v>83509.399999999994</v>
      </c>
      <c r="I37">
        <v>135983.60999999999</v>
      </c>
      <c r="J37">
        <v>936451.19</v>
      </c>
      <c r="L37">
        <v>0</v>
      </c>
      <c r="N37">
        <v>-425491.18</v>
      </c>
      <c r="P37">
        <v>2125603</v>
      </c>
      <c r="Q37">
        <v>54040.1</v>
      </c>
      <c r="U37">
        <v>23822</v>
      </c>
      <c r="V37">
        <v>40423.94</v>
      </c>
      <c r="W37">
        <v>3244.1</v>
      </c>
      <c r="X37" s="244">
        <f t="shared" si="1"/>
        <v>587377.08000000007</v>
      </c>
      <c r="Y37" s="251">
        <f t="shared" si="2"/>
        <v>0</v>
      </c>
      <c r="Z37" s="265">
        <f t="shared" si="3"/>
        <v>587377.08000000007</v>
      </c>
      <c r="AA37" s="266">
        <f t="shared" si="4"/>
        <v>54040.1</v>
      </c>
      <c r="AB37" s="266">
        <f t="shared" si="5"/>
        <v>67490.040000000008</v>
      </c>
      <c r="AC37" s="246">
        <f t="shared" si="6"/>
        <v>-13449.94000000001</v>
      </c>
    </row>
    <row r="38" spans="1:29" x14ac:dyDescent="0.25">
      <c r="A38" s="250" t="s">
        <v>286</v>
      </c>
      <c r="B38" s="250" t="s">
        <v>2</v>
      </c>
      <c r="C38" s="260">
        <v>1245</v>
      </c>
      <c r="D38" s="260" t="s">
        <v>634</v>
      </c>
      <c r="E38" t="s">
        <v>2560</v>
      </c>
      <c r="F38">
        <v>434405.46</v>
      </c>
      <c r="G38">
        <v>1008</v>
      </c>
      <c r="H38">
        <v>15090.96</v>
      </c>
      <c r="I38">
        <v>6886.5</v>
      </c>
      <c r="J38">
        <v>272354.55</v>
      </c>
      <c r="L38">
        <v>0</v>
      </c>
      <c r="O38">
        <v>-1156596.79</v>
      </c>
      <c r="P38">
        <v>1917883.16</v>
      </c>
      <c r="Q38">
        <v>11166.25</v>
      </c>
      <c r="R38">
        <v>48000</v>
      </c>
      <c r="U38">
        <v>46958</v>
      </c>
      <c r="V38">
        <v>24765.57</v>
      </c>
      <c r="W38">
        <v>3653.58</v>
      </c>
      <c r="X38" s="244">
        <f t="shared" si="1"/>
        <v>450504.42000000004</v>
      </c>
      <c r="Y38" s="251">
        <f t="shared" si="2"/>
        <v>0</v>
      </c>
      <c r="Z38" s="265">
        <f t="shared" si="3"/>
        <v>450504.42000000004</v>
      </c>
      <c r="AA38" s="266">
        <f t="shared" si="4"/>
        <v>59166.25</v>
      </c>
      <c r="AB38" s="266">
        <f t="shared" si="5"/>
        <v>75377.150000000009</v>
      </c>
      <c r="AC38" s="246">
        <f t="shared" si="6"/>
        <v>-16210.900000000009</v>
      </c>
    </row>
    <row r="39" spans="1:29" x14ac:dyDescent="0.25">
      <c r="A39" s="250" t="s">
        <v>286</v>
      </c>
      <c r="B39" s="250" t="s">
        <v>2</v>
      </c>
      <c r="C39" s="260">
        <v>5421</v>
      </c>
      <c r="D39" s="260" t="s">
        <v>635</v>
      </c>
      <c r="E39" t="s">
        <v>2561</v>
      </c>
      <c r="F39">
        <v>1257543.79</v>
      </c>
      <c r="G39">
        <v>10416.5</v>
      </c>
      <c r="H39">
        <v>75060.759999999995</v>
      </c>
      <c r="I39">
        <v>240828.54</v>
      </c>
      <c r="J39">
        <v>1103492.47</v>
      </c>
      <c r="L39">
        <v>0</v>
      </c>
      <c r="O39">
        <v>232299.17</v>
      </c>
      <c r="P39">
        <v>2205072.4900000002</v>
      </c>
      <c r="Q39">
        <v>28368.73</v>
      </c>
      <c r="R39">
        <v>246000</v>
      </c>
      <c r="U39">
        <v>17733</v>
      </c>
      <c r="V39">
        <v>17325.150000000001</v>
      </c>
      <c r="W39">
        <v>17500.18</v>
      </c>
      <c r="X39" s="244">
        <f t="shared" si="1"/>
        <v>1343021.05</v>
      </c>
      <c r="Y39" s="251">
        <f t="shared" si="2"/>
        <v>0</v>
      </c>
      <c r="Z39" s="265">
        <f t="shared" si="3"/>
        <v>1343021.05</v>
      </c>
      <c r="AA39" s="266">
        <f t="shared" si="4"/>
        <v>274368.73</v>
      </c>
      <c r="AB39" s="266">
        <f t="shared" si="5"/>
        <v>52558.33</v>
      </c>
      <c r="AC39" s="246">
        <f t="shared" si="6"/>
        <v>221810.39999999997</v>
      </c>
    </row>
    <row r="40" spans="1:29" x14ac:dyDescent="0.25">
      <c r="A40" s="250" t="s">
        <v>286</v>
      </c>
      <c r="B40" s="250" t="s">
        <v>2</v>
      </c>
      <c r="C40" s="260">
        <v>3481</v>
      </c>
      <c r="D40" s="260" t="s">
        <v>636</v>
      </c>
      <c r="E40" t="s">
        <v>2562</v>
      </c>
      <c r="F40">
        <v>951605.2</v>
      </c>
      <c r="G40">
        <v>6924.65</v>
      </c>
      <c r="H40">
        <v>124080.98</v>
      </c>
      <c r="I40">
        <v>975527.33</v>
      </c>
      <c r="J40">
        <v>612639.92000000004</v>
      </c>
      <c r="L40">
        <v>0</v>
      </c>
      <c r="O40">
        <v>854899.53</v>
      </c>
      <c r="P40">
        <v>1879861.02</v>
      </c>
      <c r="Q40">
        <v>30220.37</v>
      </c>
      <c r="U40">
        <v>29858</v>
      </c>
      <c r="V40">
        <v>34220.67</v>
      </c>
      <c r="W40">
        <v>10924.17</v>
      </c>
      <c r="X40" s="244">
        <f t="shared" si="1"/>
        <v>1082610.83</v>
      </c>
      <c r="Y40" s="251">
        <f t="shared" si="2"/>
        <v>0</v>
      </c>
      <c r="Z40" s="265">
        <f t="shared" si="3"/>
        <v>1082610.83</v>
      </c>
      <c r="AA40" s="266">
        <f t="shared" si="4"/>
        <v>30220.37</v>
      </c>
      <c r="AB40" s="266">
        <f t="shared" si="5"/>
        <v>75002.84</v>
      </c>
      <c r="AC40" s="246">
        <f t="shared" si="6"/>
        <v>-44782.47</v>
      </c>
    </row>
    <row r="41" spans="1:29" x14ac:dyDescent="0.25">
      <c r="A41" s="250" t="s">
        <v>286</v>
      </c>
      <c r="B41" s="250" t="s">
        <v>2</v>
      </c>
      <c r="C41" s="260">
        <v>3499</v>
      </c>
      <c r="D41" s="260" t="s">
        <v>637</v>
      </c>
      <c r="E41" t="s">
        <v>2563</v>
      </c>
      <c r="F41">
        <v>962473.84</v>
      </c>
      <c r="G41">
        <v>5159.8</v>
      </c>
      <c r="H41">
        <v>102372.49</v>
      </c>
      <c r="I41">
        <v>546281.57999999996</v>
      </c>
      <c r="J41">
        <v>-25516.11</v>
      </c>
      <c r="L41">
        <v>0</v>
      </c>
      <c r="O41">
        <v>-2231512.4500000002</v>
      </c>
      <c r="P41">
        <v>3832429.73</v>
      </c>
      <c r="Q41">
        <v>35514.21</v>
      </c>
      <c r="U41">
        <v>17651</v>
      </c>
      <c r="V41">
        <v>16853.78</v>
      </c>
      <c r="W41">
        <v>11155.11</v>
      </c>
      <c r="X41" s="244">
        <f t="shared" si="1"/>
        <v>1070006.1300000001</v>
      </c>
      <c r="Y41" s="251">
        <f t="shared" si="2"/>
        <v>0</v>
      </c>
      <c r="Z41" s="265">
        <f t="shared" si="3"/>
        <v>1070006.1300000001</v>
      </c>
      <c r="AA41" s="266">
        <f t="shared" si="4"/>
        <v>35514.21</v>
      </c>
      <c r="AB41" s="266">
        <f t="shared" si="5"/>
        <v>45659.89</v>
      </c>
      <c r="AC41" s="246">
        <f t="shared" si="6"/>
        <v>-10145.68</v>
      </c>
    </row>
    <row r="42" spans="1:29" x14ac:dyDescent="0.25">
      <c r="A42" s="250" t="s">
        <v>286</v>
      </c>
      <c r="B42" s="250" t="s">
        <v>2</v>
      </c>
      <c r="C42" s="260">
        <v>1888</v>
      </c>
      <c r="D42" s="260" t="s">
        <v>638</v>
      </c>
      <c r="E42" t="s">
        <v>2564</v>
      </c>
      <c r="F42">
        <v>480633.73</v>
      </c>
      <c r="G42">
        <v>4428.63</v>
      </c>
      <c r="H42">
        <v>60153.73</v>
      </c>
      <c r="I42">
        <v>69420.37</v>
      </c>
      <c r="J42">
        <v>1508256.02</v>
      </c>
      <c r="L42">
        <v>0</v>
      </c>
      <c r="O42">
        <v>178726.14</v>
      </c>
      <c r="P42">
        <v>1975418.72</v>
      </c>
      <c r="Q42">
        <v>21130.46</v>
      </c>
      <c r="U42">
        <v>17918</v>
      </c>
      <c r="V42">
        <v>17906.32</v>
      </c>
      <c r="W42">
        <v>16558.52</v>
      </c>
      <c r="X42" s="244">
        <f t="shared" si="1"/>
        <v>545216.09</v>
      </c>
      <c r="Y42" s="251">
        <f t="shared" si="2"/>
        <v>0</v>
      </c>
      <c r="Z42" s="265">
        <f t="shared" si="3"/>
        <v>545216.09</v>
      </c>
      <c r="AA42" s="266">
        <f t="shared" si="4"/>
        <v>21130.46</v>
      </c>
      <c r="AB42" s="266">
        <f t="shared" si="5"/>
        <v>52382.84</v>
      </c>
      <c r="AC42" s="246">
        <f t="shared" si="6"/>
        <v>-31252.379999999997</v>
      </c>
    </row>
    <row r="43" spans="1:29" x14ac:dyDescent="0.25">
      <c r="A43" s="250" t="s">
        <v>286</v>
      </c>
      <c r="B43" s="250" t="s">
        <v>2</v>
      </c>
      <c r="C43" s="260">
        <v>1651</v>
      </c>
      <c r="D43" s="260" t="s">
        <v>639</v>
      </c>
      <c r="E43" t="s">
        <v>2565</v>
      </c>
      <c r="F43">
        <v>496843.23</v>
      </c>
      <c r="G43">
        <v>1700.1</v>
      </c>
      <c r="H43">
        <v>40962.620000000003</v>
      </c>
      <c r="I43">
        <v>135695.5</v>
      </c>
      <c r="J43">
        <v>253589.4</v>
      </c>
      <c r="O43">
        <v>-632740.78</v>
      </c>
      <c r="P43">
        <v>1580455.21</v>
      </c>
      <c r="Q43">
        <v>8405.2000000000007</v>
      </c>
      <c r="U43">
        <v>12690</v>
      </c>
      <c r="V43">
        <v>9749.44</v>
      </c>
      <c r="W43">
        <v>4889.34</v>
      </c>
      <c r="X43" s="244">
        <f t="shared" si="1"/>
        <v>539505.94999999995</v>
      </c>
      <c r="Y43" s="251">
        <f t="shared" si="2"/>
        <v>0</v>
      </c>
      <c r="Z43" s="265">
        <f t="shared" si="3"/>
        <v>539505.94999999995</v>
      </c>
      <c r="AA43" s="266">
        <f t="shared" si="4"/>
        <v>8405.2000000000007</v>
      </c>
      <c r="AB43" s="266">
        <f t="shared" si="5"/>
        <v>27328.780000000002</v>
      </c>
      <c r="AC43" s="246">
        <f t="shared" si="6"/>
        <v>-18923.580000000002</v>
      </c>
    </row>
    <row r="44" spans="1:29" x14ac:dyDescent="0.25">
      <c r="A44" s="250" t="s">
        <v>286</v>
      </c>
      <c r="B44" s="250" t="s">
        <v>2</v>
      </c>
      <c r="C44" s="260">
        <v>3959</v>
      </c>
      <c r="D44" s="260" t="s">
        <v>640</v>
      </c>
      <c r="E44" t="s">
        <v>2566</v>
      </c>
      <c r="F44">
        <v>775944.49</v>
      </c>
      <c r="G44">
        <v>4730.5</v>
      </c>
      <c r="H44">
        <v>93485.97</v>
      </c>
      <c r="I44">
        <v>290406.92</v>
      </c>
      <c r="J44">
        <v>589069.38</v>
      </c>
      <c r="L44">
        <v>0</v>
      </c>
      <c r="O44">
        <v>-806757</v>
      </c>
      <c r="P44">
        <v>2583577.5299999998</v>
      </c>
      <c r="Q44">
        <v>30316.22</v>
      </c>
      <c r="U44">
        <v>14782</v>
      </c>
      <c r="V44">
        <v>24481.49</v>
      </c>
      <c r="W44">
        <v>16736</v>
      </c>
      <c r="X44" s="244">
        <f t="shared" si="1"/>
        <v>874160.96</v>
      </c>
      <c r="Y44" s="251">
        <f t="shared" si="2"/>
        <v>0</v>
      </c>
      <c r="Z44" s="265">
        <f t="shared" si="3"/>
        <v>874160.96</v>
      </c>
      <c r="AA44" s="266">
        <f t="shared" si="4"/>
        <v>30316.22</v>
      </c>
      <c r="AB44" s="266">
        <f t="shared" si="5"/>
        <v>55999.490000000005</v>
      </c>
      <c r="AC44" s="246">
        <f t="shared" si="6"/>
        <v>-25683.270000000004</v>
      </c>
    </row>
    <row r="45" spans="1:29" x14ac:dyDescent="0.25">
      <c r="A45" s="250" t="s">
        <v>286</v>
      </c>
      <c r="B45" s="250" t="s">
        <v>2</v>
      </c>
      <c r="C45" s="260">
        <v>2503</v>
      </c>
      <c r="D45" s="260" t="s">
        <v>641</v>
      </c>
      <c r="E45" t="s">
        <v>2567</v>
      </c>
      <c r="F45">
        <v>421958.52</v>
      </c>
      <c r="G45">
        <v>8005.51</v>
      </c>
      <c r="H45">
        <v>34121.379999999997</v>
      </c>
      <c r="I45">
        <v>173893.51</v>
      </c>
      <c r="J45">
        <v>565561.66</v>
      </c>
      <c r="L45">
        <v>0</v>
      </c>
      <c r="O45">
        <v>-597802.64</v>
      </c>
      <c r="P45">
        <v>1850667.12</v>
      </c>
      <c r="Q45">
        <v>8395.51</v>
      </c>
      <c r="U45">
        <v>25906</v>
      </c>
      <c r="V45">
        <v>7632.13</v>
      </c>
      <c r="W45">
        <v>4831.28</v>
      </c>
      <c r="X45" s="244">
        <f t="shared" si="1"/>
        <v>464085.41000000003</v>
      </c>
      <c r="Y45" s="251">
        <f t="shared" si="2"/>
        <v>0</v>
      </c>
      <c r="Z45" s="265">
        <f t="shared" si="3"/>
        <v>464085.41000000003</v>
      </c>
      <c r="AA45" s="266">
        <f t="shared" si="4"/>
        <v>8395.51</v>
      </c>
      <c r="AB45" s="266">
        <f t="shared" si="5"/>
        <v>38369.409999999996</v>
      </c>
      <c r="AC45" s="246">
        <f t="shared" si="6"/>
        <v>-29973.899999999994</v>
      </c>
    </row>
    <row r="46" spans="1:29" x14ac:dyDescent="0.25">
      <c r="A46" s="250" t="s">
        <v>286</v>
      </c>
      <c r="B46" s="250" t="s">
        <v>2</v>
      </c>
      <c r="C46" s="260">
        <v>3619</v>
      </c>
      <c r="D46" s="260" t="s">
        <v>642</v>
      </c>
      <c r="E46" t="s">
        <v>2568</v>
      </c>
      <c r="F46">
        <v>286582.32</v>
      </c>
      <c r="G46">
        <v>1585.13</v>
      </c>
      <c r="H46">
        <v>73641.240000000005</v>
      </c>
      <c r="I46">
        <v>219562.8</v>
      </c>
      <c r="J46">
        <v>71565.820000000007</v>
      </c>
      <c r="L46">
        <v>0</v>
      </c>
      <c r="O46">
        <v>-2437920.06</v>
      </c>
      <c r="P46">
        <v>3139393.79</v>
      </c>
      <c r="Q46">
        <v>37662.86</v>
      </c>
      <c r="U46">
        <v>24181</v>
      </c>
      <c r="V46">
        <v>30930</v>
      </c>
      <c r="W46">
        <v>10838.28</v>
      </c>
      <c r="X46" s="244">
        <f t="shared" si="1"/>
        <v>361808.69</v>
      </c>
      <c r="Y46" s="251">
        <f t="shared" si="2"/>
        <v>0</v>
      </c>
      <c r="Z46" s="265">
        <f t="shared" si="3"/>
        <v>361808.69</v>
      </c>
      <c r="AA46" s="266">
        <f t="shared" si="4"/>
        <v>37662.86</v>
      </c>
      <c r="AB46" s="266">
        <f t="shared" si="5"/>
        <v>65949.279999999999</v>
      </c>
      <c r="AC46" s="246">
        <f t="shared" si="6"/>
        <v>-28286.42</v>
      </c>
    </row>
    <row r="47" spans="1:29" x14ac:dyDescent="0.25">
      <c r="A47" s="250" t="s">
        <v>286</v>
      </c>
      <c r="B47" s="250" t="s">
        <v>2</v>
      </c>
      <c r="C47" s="260">
        <v>2593</v>
      </c>
      <c r="D47" s="260" t="s">
        <v>643</v>
      </c>
      <c r="E47" t="s">
        <v>2569</v>
      </c>
      <c r="F47">
        <v>124302.18</v>
      </c>
      <c r="G47">
        <v>93684.5</v>
      </c>
      <c r="H47">
        <v>79102.559999999998</v>
      </c>
      <c r="I47">
        <v>119689.53</v>
      </c>
      <c r="J47">
        <v>774325.44</v>
      </c>
      <c r="L47">
        <v>0</v>
      </c>
      <c r="O47">
        <v>-1471123.4</v>
      </c>
      <c r="P47">
        <v>2592803.14</v>
      </c>
      <c r="Q47">
        <v>127375.63</v>
      </c>
      <c r="S47">
        <v>117000</v>
      </c>
      <c r="U47">
        <v>138126</v>
      </c>
      <c r="V47">
        <v>2263.48</v>
      </c>
      <c r="W47">
        <v>14511.68</v>
      </c>
      <c r="X47" s="244">
        <f t="shared" si="1"/>
        <v>297089.24</v>
      </c>
      <c r="Y47" s="251">
        <f t="shared" si="2"/>
        <v>0</v>
      </c>
      <c r="Z47" s="265">
        <f t="shared" si="3"/>
        <v>297089.24</v>
      </c>
      <c r="AA47" s="266">
        <f t="shared" si="4"/>
        <v>244375.63</v>
      </c>
      <c r="AB47" s="266">
        <f t="shared" si="5"/>
        <v>154901.16</v>
      </c>
      <c r="AC47" s="246">
        <f t="shared" si="6"/>
        <v>89474.47</v>
      </c>
    </row>
    <row r="48" spans="1:29" x14ac:dyDescent="0.25">
      <c r="A48" s="250" t="s">
        <v>286</v>
      </c>
      <c r="B48" s="250" t="s">
        <v>2</v>
      </c>
      <c r="C48" s="260">
        <v>1622</v>
      </c>
      <c r="D48" s="260" t="s">
        <v>644</v>
      </c>
      <c r="E48" t="s">
        <v>2570</v>
      </c>
      <c r="F48">
        <v>381516.26</v>
      </c>
      <c r="G48">
        <v>41450</v>
      </c>
      <c r="H48">
        <v>89968.24</v>
      </c>
      <c r="I48">
        <v>107467.66</v>
      </c>
      <c r="J48">
        <v>276615.78999999998</v>
      </c>
      <c r="L48">
        <v>0</v>
      </c>
      <c r="O48">
        <v>-1312356.77</v>
      </c>
      <c r="P48">
        <v>2213150.63</v>
      </c>
      <c r="Q48">
        <v>21093.040000000001</v>
      </c>
      <c r="S48">
        <v>87270</v>
      </c>
      <c r="T48">
        <v>1500</v>
      </c>
      <c r="U48">
        <v>96827</v>
      </c>
      <c r="V48">
        <v>11309.11</v>
      </c>
      <c r="W48">
        <v>4302.84</v>
      </c>
      <c r="X48" s="244">
        <f t="shared" si="1"/>
        <v>512934.5</v>
      </c>
      <c r="Y48" s="251">
        <f t="shared" si="2"/>
        <v>0</v>
      </c>
      <c r="Z48" s="265">
        <f t="shared" si="3"/>
        <v>512934.5</v>
      </c>
      <c r="AA48" s="266">
        <f t="shared" si="4"/>
        <v>109863.04000000001</v>
      </c>
      <c r="AB48" s="266">
        <f t="shared" si="5"/>
        <v>112438.95</v>
      </c>
      <c r="AC48" s="246">
        <f t="shared" si="6"/>
        <v>-2575.9099999999889</v>
      </c>
    </row>
    <row r="49" spans="1:29" x14ac:dyDescent="0.25">
      <c r="A49" s="250" t="s">
        <v>286</v>
      </c>
      <c r="B49" s="250" t="s">
        <v>2</v>
      </c>
      <c r="C49" s="260">
        <v>2164</v>
      </c>
      <c r="D49" s="260" t="s">
        <v>645</v>
      </c>
      <c r="E49" t="s">
        <v>2571</v>
      </c>
      <c r="F49">
        <v>622330.81000000006</v>
      </c>
      <c r="H49">
        <v>11170.37</v>
      </c>
      <c r="I49">
        <v>1375744.06</v>
      </c>
      <c r="J49">
        <v>522552.94</v>
      </c>
      <c r="L49">
        <v>0</v>
      </c>
      <c r="O49">
        <v>449672.36</v>
      </c>
      <c r="P49">
        <v>2118686.35</v>
      </c>
      <c r="Q49">
        <v>13023.47</v>
      </c>
      <c r="U49">
        <v>8057</v>
      </c>
      <c r="V49">
        <v>5805.64</v>
      </c>
      <c r="W49">
        <v>14171.36</v>
      </c>
      <c r="X49" s="244">
        <f t="shared" si="1"/>
        <v>633501.18000000005</v>
      </c>
      <c r="Y49" s="251">
        <f t="shared" si="2"/>
        <v>0</v>
      </c>
      <c r="Z49" s="265">
        <f t="shared" si="3"/>
        <v>633501.18000000005</v>
      </c>
      <c r="AA49" s="266">
        <f t="shared" si="4"/>
        <v>13023.47</v>
      </c>
      <c r="AB49" s="266">
        <f t="shared" si="5"/>
        <v>28034</v>
      </c>
      <c r="AC49" s="246">
        <f t="shared" si="6"/>
        <v>-15010.53</v>
      </c>
    </row>
    <row r="50" spans="1:29" x14ac:dyDescent="0.25">
      <c r="A50" s="250" t="s">
        <v>289</v>
      </c>
      <c r="B50" s="250" t="s">
        <v>3</v>
      </c>
      <c r="C50" s="260">
        <v>5944</v>
      </c>
      <c r="D50" s="260" t="s">
        <v>646</v>
      </c>
      <c r="E50" t="s">
        <v>2572</v>
      </c>
      <c r="F50">
        <v>720262.75</v>
      </c>
      <c r="G50">
        <v>0</v>
      </c>
      <c r="H50">
        <v>16441.52</v>
      </c>
      <c r="I50">
        <v>752384.09</v>
      </c>
      <c r="J50">
        <v>358154.33</v>
      </c>
      <c r="L50">
        <v>0</v>
      </c>
      <c r="O50">
        <v>-1516994.6</v>
      </c>
      <c r="P50">
        <v>3206691.97</v>
      </c>
      <c r="Q50">
        <v>240978.96</v>
      </c>
      <c r="S50">
        <v>224672</v>
      </c>
      <c r="U50">
        <v>263963</v>
      </c>
      <c r="V50">
        <v>26495.47</v>
      </c>
      <c r="W50">
        <v>20601.64</v>
      </c>
      <c r="X50" s="244">
        <f t="shared" si="1"/>
        <v>736704.27</v>
      </c>
      <c r="Y50" s="251">
        <f t="shared" si="2"/>
        <v>0</v>
      </c>
      <c r="Z50" s="265">
        <f t="shared" si="3"/>
        <v>736704.27</v>
      </c>
      <c r="AA50" s="266">
        <f t="shared" si="4"/>
        <v>465650.95999999996</v>
      </c>
      <c r="AB50" s="266">
        <f t="shared" si="5"/>
        <v>311060.11</v>
      </c>
      <c r="AC50" s="246">
        <f t="shared" si="6"/>
        <v>154590.84999999998</v>
      </c>
    </row>
    <row r="51" spans="1:29" x14ac:dyDescent="0.25">
      <c r="A51" s="250" t="s">
        <v>289</v>
      </c>
      <c r="B51" s="250" t="s">
        <v>3</v>
      </c>
      <c r="C51" s="260">
        <v>5439</v>
      </c>
      <c r="D51" s="260" t="s">
        <v>647</v>
      </c>
      <c r="E51" t="s">
        <v>2573</v>
      </c>
      <c r="F51">
        <v>1262823.76</v>
      </c>
      <c r="G51">
        <v>0</v>
      </c>
      <c r="H51">
        <v>112537.67</v>
      </c>
      <c r="I51">
        <v>4</v>
      </c>
      <c r="J51">
        <v>1010874.92</v>
      </c>
      <c r="L51">
        <v>0</v>
      </c>
      <c r="O51">
        <v>-305371.67</v>
      </c>
      <c r="P51">
        <v>2598703.46</v>
      </c>
      <c r="Q51">
        <v>245376.27</v>
      </c>
      <c r="S51">
        <v>223275.5</v>
      </c>
      <c r="U51">
        <v>290373.09999999998</v>
      </c>
      <c r="V51">
        <v>47213.03</v>
      </c>
      <c r="W51">
        <v>38157.08</v>
      </c>
      <c r="X51" s="244">
        <f t="shared" si="1"/>
        <v>1375361.43</v>
      </c>
      <c r="Y51" s="251">
        <f t="shared" si="2"/>
        <v>0</v>
      </c>
      <c r="Z51" s="265">
        <f t="shared" si="3"/>
        <v>1375361.43</v>
      </c>
      <c r="AA51" s="266">
        <f t="shared" si="4"/>
        <v>468651.77</v>
      </c>
      <c r="AB51" s="266">
        <f t="shared" si="5"/>
        <v>375743.21</v>
      </c>
      <c r="AC51" s="246">
        <f t="shared" si="6"/>
        <v>92908.56</v>
      </c>
    </row>
    <row r="52" spans="1:29" x14ac:dyDescent="0.25">
      <c r="A52" s="250" t="s">
        <v>289</v>
      </c>
      <c r="B52" s="250" t="s">
        <v>3</v>
      </c>
      <c r="C52" s="260">
        <v>3683</v>
      </c>
      <c r="D52" s="260" t="s">
        <v>648</v>
      </c>
      <c r="E52" t="s">
        <v>2574</v>
      </c>
      <c r="F52">
        <v>676514.45</v>
      </c>
      <c r="G52">
        <v>1032.18</v>
      </c>
      <c r="H52">
        <v>53746.69</v>
      </c>
      <c r="I52">
        <v>84310.95</v>
      </c>
      <c r="J52">
        <v>338963.69</v>
      </c>
      <c r="L52">
        <v>0</v>
      </c>
      <c r="O52">
        <v>-1239132.3899999999</v>
      </c>
      <c r="P52">
        <v>2341456.5299999998</v>
      </c>
      <c r="Q52">
        <v>135204.76999999999</v>
      </c>
      <c r="S52">
        <v>68113.5</v>
      </c>
      <c r="U52">
        <v>111132.3</v>
      </c>
      <c r="V52">
        <v>24175.9</v>
      </c>
      <c r="W52">
        <v>18466.25</v>
      </c>
      <c r="X52" s="244">
        <f t="shared" si="1"/>
        <v>731293.32000000007</v>
      </c>
      <c r="Y52" s="251">
        <f t="shared" si="2"/>
        <v>0</v>
      </c>
      <c r="Z52" s="265">
        <f t="shared" si="3"/>
        <v>731293.32000000007</v>
      </c>
      <c r="AA52" s="266">
        <f t="shared" si="4"/>
        <v>203318.27</v>
      </c>
      <c r="AB52" s="266">
        <f t="shared" si="5"/>
        <v>153774.45000000001</v>
      </c>
      <c r="AC52" s="246">
        <f t="shared" si="6"/>
        <v>49543.819999999978</v>
      </c>
    </row>
    <row r="53" spans="1:29" x14ac:dyDescent="0.25">
      <c r="A53" s="250" t="s">
        <v>289</v>
      </c>
      <c r="B53" s="250" t="s">
        <v>3</v>
      </c>
      <c r="C53" s="260">
        <v>10514</v>
      </c>
      <c r="D53" s="260" t="s">
        <v>649</v>
      </c>
      <c r="E53" t="s">
        <v>2575</v>
      </c>
      <c r="F53">
        <v>1030604.43</v>
      </c>
      <c r="G53">
        <v>0</v>
      </c>
      <c r="H53">
        <v>145791.1</v>
      </c>
      <c r="I53">
        <v>1635596.13</v>
      </c>
      <c r="J53">
        <v>563207.07999999996</v>
      </c>
      <c r="L53">
        <v>0</v>
      </c>
      <c r="O53">
        <v>1591516.98</v>
      </c>
      <c r="P53">
        <v>1574485.41</v>
      </c>
      <c r="Q53">
        <v>416398.19</v>
      </c>
      <c r="S53">
        <v>124514.2</v>
      </c>
      <c r="U53">
        <v>209257.2</v>
      </c>
      <c r="V53">
        <v>95479.12</v>
      </c>
      <c r="W53">
        <v>33179.72</v>
      </c>
      <c r="X53" s="244">
        <f t="shared" si="1"/>
        <v>1176395.53</v>
      </c>
      <c r="Y53" s="251">
        <f t="shared" si="2"/>
        <v>0</v>
      </c>
      <c r="Z53" s="265">
        <f t="shared" si="3"/>
        <v>1176395.53</v>
      </c>
      <c r="AA53" s="266">
        <f t="shared" si="4"/>
        <v>540912.39</v>
      </c>
      <c r="AB53" s="266">
        <f t="shared" si="5"/>
        <v>337916.04000000004</v>
      </c>
      <c r="AC53" s="246">
        <f t="shared" si="6"/>
        <v>202996.34999999998</v>
      </c>
    </row>
    <row r="54" spans="1:29" x14ac:dyDescent="0.25">
      <c r="A54" s="250" t="s">
        <v>289</v>
      </c>
      <c r="B54" s="250" t="s">
        <v>3</v>
      </c>
      <c r="C54" s="260">
        <v>1578</v>
      </c>
      <c r="D54" s="260" t="s">
        <v>650</v>
      </c>
      <c r="E54" t="s">
        <v>2576</v>
      </c>
      <c r="F54">
        <v>713232.66</v>
      </c>
      <c r="G54">
        <v>0</v>
      </c>
      <c r="H54">
        <v>13502.42</v>
      </c>
      <c r="I54">
        <v>2</v>
      </c>
      <c r="J54">
        <v>237325.84</v>
      </c>
      <c r="L54">
        <v>0</v>
      </c>
      <c r="O54">
        <v>-658340.94999999995</v>
      </c>
      <c r="P54">
        <v>1566508.7</v>
      </c>
      <c r="Q54">
        <v>94390.42</v>
      </c>
      <c r="S54">
        <v>150543</v>
      </c>
      <c r="U54">
        <v>171177</v>
      </c>
      <c r="V54">
        <v>8869.39</v>
      </c>
      <c r="W54">
        <v>8991.86</v>
      </c>
      <c r="X54" s="244">
        <f t="shared" si="1"/>
        <v>726735.08000000007</v>
      </c>
      <c r="Y54" s="251">
        <f t="shared" si="2"/>
        <v>0</v>
      </c>
      <c r="Z54" s="265">
        <f t="shared" si="3"/>
        <v>726735.08000000007</v>
      </c>
      <c r="AA54" s="266">
        <f t="shared" si="4"/>
        <v>244933.41999999998</v>
      </c>
      <c r="AB54" s="266">
        <f t="shared" si="5"/>
        <v>189038.25</v>
      </c>
      <c r="AC54" s="246">
        <f t="shared" si="6"/>
        <v>55895.169999999984</v>
      </c>
    </row>
    <row r="55" spans="1:29" x14ac:dyDescent="0.25">
      <c r="A55" s="250" t="s">
        <v>289</v>
      </c>
      <c r="B55" s="250" t="s">
        <v>3</v>
      </c>
      <c r="C55" s="260">
        <v>3503</v>
      </c>
      <c r="D55" s="260" t="s">
        <v>651</v>
      </c>
      <c r="E55" t="s">
        <v>2577</v>
      </c>
      <c r="F55">
        <v>420983.99</v>
      </c>
      <c r="G55">
        <v>0</v>
      </c>
      <c r="H55">
        <v>32029.360000000001</v>
      </c>
      <c r="I55">
        <v>10810.64</v>
      </c>
      <c r="J55">
        <v>217838.42</v>
      </c>
      <c r="L55">
        <v>0</v>
      </c>
      <c r="O55">
        <v>-1961778.62</v>
      </c>
      <c r="P55">
        <v>2534998.48</v>
      </c>
      <c r="Q55">
        <v>78608.86</v>
      </c>
      <c r="R55">
        <v>102000</v>
      </c>
      <c r="S55">
        <v>233067</v>
      </c>
      <c r="U55">
        <v>270349</v>
      </c>
      <c r="V55">
        <v>24671.86</v>
      </c>
      <c r="W55">
        <v>11212.45</v>
      </c>
      <c r="X55" s="244">
        <f t="shared" si="1"/>
        <v>453013.35</v>
      </c>
      <c r="Y55" s="251">
        <f t="shared" si="2"/>
        <v>0</v>
      </c>
      <c r="Z55" s="265">
        <f t="shared" si="3"/>
        <v>453013.35</v>
      </c>
      <c r="AA55" s="266">
        <f t="shared" si="4"/>
        <v>413675.86</v>
      </c>
      <c r="AB55" s="266">
        <f t="shared" si="5"/>
        <v>306233.31</v>
      </c>
      <c r="AC55" s="246">
        <f t="shared" si="6"/>
        <v>107442.54999999999</v>
      </c>
    </row>
    <row r="56" spans="1:29" x14ac:dyDescent="0.25">
      <c r="A56" s="250" t="s">
        <v>289</v>
      </c>
      <c r="B56" s="250" t="s">
        <v>3</v>
      </c>
      <c r="C56" s="260">
        <v>5709</v>
      </c>
      <c r="D56" s="260" t="s">
        <v>652</v>
      </c>
      <c r="E56" t="s">
        <v>2578</v>
      </c>
      <c r="F56">
        <v>1134845.6299999999</v>
      </c>
      <c r="G56">
        <v>0</v>
      </c>
      <c r="H56">
        <v>50006.35</v>
      </c>
      <c r="I56">
        <v>143613.17000000001</v>
      </c>
      <c r="J56">
        <v>320443.58</v>
      </c>
      <c r="L56">
        <v>0</v>
      </c>
      <c r="O56">
        <v>-1442957.02</v>
      </c>
      <c r="P56">
        <v>2415193.5099999998</v>
      </c>
      <c r="Q56">
        <v>226924.61</v>
      </c>
      <c r="R56">
        <v>552000</v>
      </c>
      <c r="S56">
        <v>141477</v>
      </c>
      <c r="U56">
        <v>193500</v>
      </c>
      <c r="V56">
        <v>37976.589999999997</v>
      </c>
      <c r="W56">
        <v>10752.78</v>
      </c>
      <c r="X56" s="244">
        <f t="shared" si="1"/>
        <v>1184851.98</v>
      </c>
      <c r="Y56" s="251">
        <f t="shared" si="2"/>
        <v>0</v>
      </c>
      <c r="Z56" s="265">
        <f t="shared" si="3"/>
        <v>1184851.98</v>
      </c>
      <c r="AA56" s="266">
        <f t="shared" si="4"/>
        <v>920401.61</v>
      </c>
      <c r="AB56" s="266">
        <f t="shared" si="5"/>
        <v>242229.37</v>
      </c>
      <c r="AC56" s="246">
        <f t="shared" si="6"/>
        <v>678172.24</v>
      </c>
    </row>
    <row r="57" spans="1:29" x14ac:dyDescent="0.25">
      <c r="A57" s="250" t="s">
        <v>289</v>
      </c>
      <c r="B57" s="250" t="s">
        <v>3</v>
      </c>
      <c r="C57" s="260">
        <v>2754</v>
      </c>
      <c r="D57" s="260" t="s">
        <v>653</v>
      </c>
      <c r="E57" t="s">
        <v>2579</v>
      </c>
      <c r="F57">
        <v>391267.55</v>
      </c>
      <c r="G57">
        <v>0</v>
      </c>
      <c r="H57">
        <v>9208.07</v>
      </c>
      <c r="I57">
        <v>137480.84</v>
      </c>
      <c r="J57">
        <v>194641.43</v>
      </c>
      <c r="L57">
        <v>0</v>
      </c>
      <c r="O57">
        <v>-736954.99</v>
      </c>
      <c r="P57">
        <v>1430245.31</v>
      </c>
      <c r="Q57">
        <v>102869.94</v>
      </c>
      <c r="S57">
        <v>155333</v>
      </c>
      <c r="U57">
        <v>181995</v>
      </c>
      <c r="V57">
        <v>17950.88</v>
      </c>
      <c r="W57">
        <v>18949.490000000002</v>
      </c>
      <c r="X57" s="244">
        <f t="shared" si="1"/>
        <v>400475.62</v>
      </c>
      <c r="Y57" s="251">
        <f t="shared" si="2"/>
        <v>0</v>
      </c>
      <c r="Z57" s="265">
        <f t="shared" si="3"/>
        <v>400475.62</v>
      </c>
      <c r="AA57" s="266">
        <f t="shared" si="4"/>
        <v>258202.94</v>
      </c>
      <c r="AB57" s="266">
        <f t="shared" si="5"/>
        <v>218895.37</v>
      </c>
      <c r="AC57" s="246">
        <f t="shared" si="6"/>
        <v>39307.570000000007</v>
      </c>
    </row>
    <row r="58" spans="1:29" x14ac:dyDescent="0.25">
      <c r="A58" s="250" t="s">
        <v>289</v>
      </c>
      <c r="B58" s="250" t="s">
        <v>3</v>
      </c>
      <c r="C58" s="260">
        <v>5299</v>
      </c>
      <c r="D58" s="260" t="s">
        <v>654</v>
      </c>
      <c r="E58" t="s">
        <v>2580</v>
      </c>
      <c r="F58">
        <v>191166.05</v>
      </c>
      <c r="G58">
        <v>0</v>
      </c>
      <c r="H58">
        <v>77847</v>
      </c>
      <c r="I58">
        <v>3</v>
      </c>
      <c r="J58">
        <v>1380417.72</v>
      </c>
      <c r="L58">
        <v>0</v>
      </c>
      <c r="O58">
        <v>-1115672.76</v>
      </c>
      <c r="P58">
        <v>2897338.69</v>
      </c>
      <c r="Q58">
        <v>241217.63</v>
      </c>
      <c r="S58">
        <v>157377.5</v>
      </c>
      <c r="U58">
        <v>186806.5</v>
      </c>
      <c r="V58">
        <v>311893.71999999997</v>
      </c>
      <c r="W58">
        <v>32127.07</v>
      </c>
      <c r="X58" s="244">
        <f t="shared" si="1"/>
        <v>269013.05</v>
      </c>
      <c r="Y58" s="251">
        <f t="shared" si="2"/>
        <v>0</v>
      </c>
      <c r="Z58" s="265">
        <f t="shared" si="3"/>
        <v>269013.05</v>
      </c>
      <c r="AA58" s="266">
        <f t="shared" si="4"/>
        <v>398595.13</v>
      </c>
      <c r="AB58" s="266">
        <f t="shared" si="5"/>
        <v>530827.28999999992</v>
      </c>
      <c r="AC58" s="246">
        <f t="shared" si="6"/>
        <v>-132232.15999999992</v>
      </c>
    </row>
    <row r="59" spans="1:29" x14ac:dyDescent="0.25">
      <c r="A59" s="250" t="s">
        <v>289</v>
      </c>
      <c r="B59" s="250" t="s">
        <v>3</v>
      </c>
      <c r="C59" s="260">
        <v>3522</v>
      </c>
      <c r="D59" s="260" t="s">
        <v>655</v>
      </c>
      <c r="E59" t="s">
        <v>2581</v>
      </c>
      <c r="F59">
        <v>550737.36</v>
      </c>
      <c r="G59">
        <v>0</v>
      </c>
      <c r="H59">
        <v>134078.07</v>
      </c>
      <c r="I59">
        <v>2</v>
      </c>
      <c r="J59">
        <v>278405.21999999997</v>
      </c>
      <c r="L59">
        <v>0</v>
      </c>
      <c r="O59">
        <v>-2546398.81</v>
      </c>
      <c r="P59">
        <v>3457082.1</v>
      </c>
      <c r="Q59">
        <v>136800.1</v>
      </c>
      <c r="S59">
        <v>140890.5</v>
      </c>
      <c r="U59">
        <v>165122</v>
      </c>
      <c r="V59">
        <v>54544.37</v>
      </c>
      <c r="W59">
        <v>5484.87</v>
      </c>
      <c r="X59" s="244">
        <f t="shared" si="1"/>
        <v>684815.42999999993</v>
      </c>
      <c r="Y59" s="251">
        <f t="shared" si="2"/>
        <v>0</v>
      </c>
      <c r="Z59" s="265">
        <f t="shared" si="3"/>
        <v>684815.42999999993</v>
      </c>
      <c r="AA59" s="266">
        <f t="shared" si="4"/>
        <v>277690.59999999998</v>
      </c>
      <c r="AB59" s="266">
        <f t="shared" si="5"/>
        <v>225151.24</v>
      </c>
      <c r="AC59" s="246">
        <f t="shared" si="6"/>
        <v>52539.359999999986</v>
      </c>
    </row>
    <row r="60" spans="1:29" x14ac:dyDescent="0.25">
      <c r="A60" s="250" t="s">
        <v>289</v>
      </c>
      <c r="B60" s="250" t="s">
        <v>3</v>
      </c>
      <c r="C60" s="260">
        <v>3001</v>
      </c>
      <c r="D60" s="260" t="s">
        <v>656</v>
      </c>
      <c r="E60" t="s">
        <v>2582</v>
      </c>
      <c r="F60">
        <v>204096.79</v>
      </c>
      <c r="G60">
        <v>0</v>
      </c>
      <c r="H60">
        <v>6010</v>
      </c>
      <c r="I60">
        <v>856719.54</v>
      </c>
      <c r="J60">
        <v>222251.11</v>
      </c>
      <c r="L60">
        <v>0</v>
      </c>
      <c r="O60">
        <v>895830.26</v>
      </c>
      <c r="P60">
        <v>339109.18</v>
      </c>
      <c r="Q60">
        <v>121490.57</v>
      </c>
      <c r="S60">
        <v>88875.5</v>
      </c>
      <c r="U60">
        <v>138496.5</v>
      </c>
      <c r="V60">
        <v>9900</v>
      </c>
      <c r="W60">
        <v>7831.57</v>
      </c>
      <c r="X60" s="244">
        <f t="shared" si="1"/>
        <v>210106.79</v>
      </c>
      <c r="Y60" s="251">
        <f t="shared" si="2"/>
        <v>0</v>
      </c>
      <c r="Z60" s="265">
        <f t="shared" si="3"/>
        <v>210106.79</v>
      </c>
      <c r="AA60" s="266">
        <f t="shared" si="4"/>
        <v>210366.07</v>
      </c>
      <c r="AB60" s="266">
        <f t="shared" si="5"/>
        <v>156228.07</v>
      </c>
      <c r="AC60" s="246">
        <f t="shared" si="6"/>
        <v>54138</v>
      </c>
    </row>
    <row r="61" spans="1:29" x14ac:dyDescent="0.25">
      <c r="A61" s="250" t="s">
        <v>289</v>
      </c>
      <c r="B61" s="250" t="s">
        <v>3</v>
      </c>
      <c r="C61" s="260">
        <v>1241</v>
      </c>
      <c r="D61" s="260" t="s">
        <v>657</v>
      </c>
      <c r="E61" t="s">
        <v>2583</v>
      </c>
      <c r="F61">
        <v>406901.52</v>
      </c>
      <c r="G61">
        <v>0</v>
      </c>
      <c r="H61">
        <v>89527.73</v>
      </c>
      <c r="I61">
        <v>1012140.5</v>
      </c>
      <c r="J61">
        <v>72389.41</v>
      </c>
      <c r="L61">
        <v>0</v>
      </c>
      <c r="O61">
        <v>-149423.48000000001</v>
      </c>
      <c r="P61">
        <v>1695206.85</v>
      </c>
      <c r="Q61">
        <v>91862.19</v>
      </c>
      <c r="S61">
        <v>96341</v>
      </c>
      <c r="U61">
        <v>137286.95000000001</v>
      </c>
      <c r="V61">
        <v>6947.93</v>
      </c>
      <c r="W61">
        <v>8792.52</v>
      </c>
      <c r="X61" s="244">
        <f t="shared" si="1"/>
        <v>496429.25</v>
      </c>
      <c r="Y61" s="251">
        <f t="shared" si="2"/>
        <v>0</v>
      </c>
      <c r="Z61" s="265">
        <f t="shared" si="3"/>
        <v>496429.25</v>
      </c>
      <c r="AA61" s="266">
        <f t="shared" si="4"/>
        <v>188203.19</v>
      </c>
      <c r="AB61" s="266">
        <f t="shared" si="5"/>
        <v>153027.4</v>
      </c>
      <c r="AC61" s="246">
        <f t="shared" si="6"/>
        <v>35175.790000000008</v>
      </c>
    </row>
    <row r="62" spans="1:29" x14ac:dyDescent="0.25">
      <c r="A62" s="250" t="s">
        <v>289</v>
      </c>
      <c r="B62" s="250" t="s">
        <v>3</v>
      </c>
      <c r="C62" s="260">
        <v>3625</v>
      </c>
      <c r="D62" s="260" t="s">
        <v>658</v>
      </c>
      <c r="E62" t="s">
        <v>2584</v>
      </c>
      <c r="F62">
        <v>656197.71</v>
      </c>
      <c r="G62">
        <v>0</v>
      </c>
      <c r="H62">
        <v>67708.89</v>
      </c>
      <c r="I62">
        <v>70614</v>
      </c>
      <c r="J62">
        <v>354300.75</v>
      </c>
      <c r="L62">
        <v>0</v>
      </c>
      <c r="O62">
        <v>-1672131.34</v>
      </c>
      <c r="P62">
        <v>2729343.72</v>
      </c>
      <c r="Q62">
        <v>178538.7</v>
      </c>
      <c r="S62">
        <v>135126</v>
      </c>
      <c r="U62">
        <v>179905.4</v>
      </c>
      <c r="V62">
        <v>27088.400000000001</v>
      </c>
      <c r="W62">
        <v>15061.93</v>
      </c>
      <c r="X62" s="244">
        <f t="shared" si="1"/>
        <v>723906.6</v>
      </c>
      <c r="Y62" s="251">
        <f t="shared" si="2"/>
        <v>0</v>
      </c>
      <c r="Z62" s="265">
        <f t="shared" si="3"/>
        <v>723906.6</v>
      </c>
      <c r="AA62" s="266">
        <f t="shared" si="4"/>
        <v>313664.7</v>
      </c>
      <c r="AB62" s="266">
        <f t="shared" si="5"/>
        <v>222055.72999999998</v>
      </c>
      <c r="AC62" s="246">
        <f t="shared" si="6"/>
        <v>91608.97000000003</v>
      </c>
    </row>
    <row r="63" spans="1:29" x14ac:dyDescent="0.25">
      <c r="A63" s="250" t="s">
        <v>289</v>
      </c>
      <c r="B63" s="250" t="s">
        <v>3</v>
      </c>
      <c r="C63" s="260">
        <v>6304</v>
      </c>
      <c r="D63" s="260" t="s">
        <v>659</v>
      </c>
      <c r="E63" t="s">
        <v>2585</v>
      </c>
      <c r="F63">
        <v>1079562.6399999999</v>
      </c>
      <c r="G63">
        <v>0</v>
      </c>
      <c r="H63">
        <v>77944.44</v>
      </c>
      <c r="I63">
        <v>3</v>
      </c>
      <c r="J63">
        <v>506922.93</v>
      </c>
      <c r="L63">
        <v>0</v>
      </c>
      <c r="O63">
        <v>-1672022.51</v>
      </c>
      <c r="P63">
        <v>3207310.61</v>
      </c>
      <c r="Q63">
        <v>213257.33</v>
      </c>
      <c r="S63">
        <v>245413</v>
      </c>
      <c r="U63">
        <v>275694.2</v>
      </c>
      <c r="V63">
        <v>43361.59</v>
      </c>
      <c r="W63">
        <v>11250.63</v>
      </c>
      <c r="X63" s="244">
        <f t="shared" si="1"/>
        <v>1157507.0799999998</v>
      </c>
      <c r="Y63" s="251">
        <f t="shared" si="2"/>
        <v>0</v>
      </c>
      <c r="Z63" s="265">
        <f t="shared" si="3"/>
        <v>1157507.0799999998</v>
      </c>
      <c r="AA63" s="266">
        <f t="shared" si="4"/>
        <v>458670.32999999996</v>
      </c>
      <c r="AB63" s="266">
        <f t="shared" si="5"/>
        <v>330306.42000000004</v>
      </c>
      <c r="AC63" s="246">
        <f t="shared" si="6"/>
        <v>128363.90999999992</v>
      </c>
    </row>
    <row r="64" spans="1:29" x14ac:dyDescent="0.25">
      <c r="A64" s="250" t="s">
        <v>289</v>
      </c>
      <c r="B64" s="250" t="s">
        <v>3</v>
      </c>
      <c r="C64" s="260">
        <v>4738</v>
      </c>
      <c r="D64" s="260" t="s">
        <v>660</v>
      </c>
      <c r="E64" t="s">
        <v>2586</v>
      </c>
      <c r="F64">
        <v>1089989.57</v>
      </c>
      <c r="G64">
        <v>0</v>
      </c>
      <c r="H64">
        <v>132100.42000000001</v>
      </c>
      <c r="I64">
        <v>1071264.6200000001</v>
      </c>
      <c r="J64">
        <v>397728.02</v>
      </c>
      <c r="L64">
        <v>0</v>
      </c>
      <c r="O64">
        <v>-22224.27</v>
      </c>
      <c r="P64">
        <v>2601971.02</v>
      </c>
      <c r="Q64">
        <v>200904.28</v>
      </c>
      <c r="S64">
        <v>136724</v>
      </c>
      <c r="U64">
        <v>172603</v>
      </c>
      <c r="V64">
        <v>37826.089999999997</v>
      </c>
      <c r="W64">
        <v>15863.31</v>
      </c>
      <c r="X64" s="244">
        <f t="shared" si="1"/>
        <v>1222089.99</v>
      </c>
      <c r="Y64" s="251">
        <f t="shared" si="2"/>
        <v>0</v>
      </c>
      <c r="Z64" s="265">
        <f t="shared" si="3"/>
        <v>1222089.99</v>
      </c>
      <c r="AA64" s="266">
        <f t="shared" si="4"/>
        <v>337628.28</v>
      </c>
      <c r="AB64" s="266">
        <f t="shared" si="5"/>
        <v>226292.4</v>
      </c>
      <c r="AC64" s="246">
        <f t="shared" si="6"/>
        <v>111335.88000000003</v>
      </c>
    </row>
    <row r="65" spans="1:29" x14ac:dyDescent="0.25">
      <c r="A65" s="250" t="s">
        <v>289</v>
      </c>
      <c r="B65" s="250" t="s">
        <v>3</v>
      </c>
      <c r="C65" s="260">
        <v>3535</v>
      </c>
      <c r="D65" s="260" t="s">
        <v>661</v>
      </c>
      <c r="E65" t="s">
        <v>2587</v>
      </c>
      <c r="F65">
        <v>684395.99</v>
      </c>
      <c r="G65">
        <v>0</v>
      </c>
      <c r="H65">
        <v>51312.88</v>
      </c>
      <c r="I65">
        <v>781690.77</v>
      </c>
      <c r="J65">
        <v>216442.82</v>
      </c>
      <c r="L65">
        <v>0</v>
      </c>
      <c r="O65">
        <v>-1398038.26</v>
      </c>
      <c r="P65">
        <v>3048211.32</v>
      </c>
      <c r="Q65">
        <v>152296.54999999999</v>
      </c>
      <c r="S65">
        <v>174056</v>
      </c>
      <c r="U65">
        <v>206282</v>
      </c>
      <c r="V65">
        <v>24389.95</v>
      </c>
      <c r="W65">
        <v>12011.2</v>
      </c>
      <c r="X65" s="244">
        <f t="shared" si="1"/>
        <v>735708.87</v>
      </c>
      <c r="Y65" s="251">
        <f t="shared" si="2"/>
        <v>0</v>
      </c>
      <c r="Z65" s="265">
        <f t="shared" si="3"/>
        <v>735708.87</v>
      </c>
      <c r="AA65" s="266">
        <f t="shared" si="4"/>
        <v>326352.55</v>
      </c>
      <c r="AB65" s="266">
        <f t="shared" si="5"/>
        <v>242683.15000000002</v>
      </c>
      <c r="AC65" s="246">
        <f t="shared" si="6"/>
        <v>83669.399999999965</v>
      </c>
    </row>
    <row r="66" spans="1:29" x14ac:dyDescent="0.25">
      <c r="A66" s="250" t="s">
        <v>289</v>
      </c>
      <c r="B66" s="250" t="s">
        <v>3</v>
      </c>
      <c r="C66" s="260">
        <v>3889</v>
      </c>
      <c r="D66" s="260" t="s">
        <v>662</v>
      </c>
      <c r="E66" t="s">
        <v>2608</v>
      </c>
      <c r="F66">
        <v>937480.85</v>
      </c>
      <c r="G66">
        <v>0</v>
      </c>
      <c r="H66">
        <v>28246.59</v>
      </c>
      <c r="I66">
        <v>278046.15999999997</v>
      </c>
      <c r="J66">
        <v>253733.81</v>
      </c>
      <c r="L66">
        <v>0</v>
      </c>
      <c r="O66">
        <v>79704.56</v>
      </c>
      <c r="P66">
        <v>1312112.72</v>
      </c>
      <c r="Q66">
        <v>181391.45</v>
      </c>
      <c r="S66">
        <v>95921</v>
      </c>
      <c r="U66">
        <v>136101</v>
      </c>
      <c r="V66">
        <v>11201.52</v>
      </c>
      <c r="W66">
        <v>24319.8</v>
      </c>
      <c r="X66" s="244">
        <f t="shared" si="1"/>
        <v>965727.44</v>
      </c>
      <c r="Y66" s="251">
        <f t="shared" si="2"/>
        <v>0</v>
      </c>
      <c r="Z66" s="265">
        <f t="shared" si="3"/>
        <v>965727.44</v>
      </c>
      <c r="AA66" s="266">
        <f t="shared" si="4"/>
        <v>277312.45</v>
      </c>
      <c r="AB66" s="266">
        <f t="shared" si="5"/>
        <v>171622.31999999998</v>
      </c>
      <c r="AC66" s="246">
        <f t="shared" si="6"/>
        <v>105690.13000000003</v>
      </c>
    </row>
    <row r="67" spans="1:29" x14ac:dyDescent="0.25">
      <c r="A67" s="250" t="s">
        <v>292</v>
      </c>
      <c r="B67" s="250" t="s">
        <v>4</v>
      </c>
      <c r="C67" s="260">
        <v>3322</v>
      </c>
      <c r="D67" s="260" t="s">
        <v>663</v>
      </c>
      <c r="E67" t="s">
        <v>2588</v>
      </c>
      <c r="F67">
        <v>829333.34</v>
      </c>
      <c r="G67">
        <v>10955.49</v>
      </c>
      <c r="H67">
        <v>54996.43</v>
      </c>
      <c r="I67">
        <v>204969.52</v>
      </c>
      <c r="J67">
        <v>602769.57999999996</v>
      </c>
      <c r="O67">
        <v>1528941.92</v>
      </c>
      <c r="P67">
        <v>63741.19</v>
      </c>
      <c r="Q67">
        <v>46674.51</v>
      </c>
      <c r="S67">
        <v>216020</v>
      </c>
      <c r="U67">
        <v>216020</v>
      </c>
      <c r="V67">
        <v>18332.14</v>
      </c>
      <c r="W67">
        <v>9701.1200000000008</v>
      </c>
      <c r="X67" s="244">
        <f t="shared" si="1"/>
        <v>895285.26</v>
      </c>
      <c r="Y67" s="251">
        <f t="shared" si="2"/>
        <v>0</v>
      </c>
      <c r="Z67" s="265">
        <f t="shared" si="3"/>
        <v>895285.26</v>
      </c>
      <c r="AA67" s="266">
        <f t="shared" si="4"/>
        <v>262694.51</v>
      </c>
      <c r="AB67" s="266">
        <f t="shared" si="5"/>
        <v>244053.26</v>
      </c>
      <c r="AC67" s="246">
        <f t="shared" si="6"/>
        <v>18641.25</v>
      </c>
    </row>
    <row r="68" spans="1:29" x14ac:dyDescent="0.25">
      <c r="A68" s="250" t="s">
        <v>292</v>
      </c>
      <c r="B68" s="250" t="s">
        <v>4</v>
      </c>
      <c r="C68" s="260">
        <v>3383</v>
      </c>
      <c r="D68" s="260" t="s">
        <v>664</v>
      </c>
      <c r="E68" t="s">
        <v>2589</v>
      </c>
      <c r="F68">
        <v>348242.23</v>
      </c>
      <c r="G68">
        <v>3344.24</v>
      </c>
      <c r="H68">
        <v>35299.74</v>
      </c>
      <c r="I68">
        <v>-1102592.7</v>
      </c>
      <c r="J68">
        <v>-103245.54</v>
      </c>
      <c r="K68">
        <v>1670</v>
      </c>
      <c r="O68">
        <v>-2735364.35</v>
      </c>
      <c r="P68">
        <v>1896116.26</v>
      </c>
      <c r="Q68">
        <v>11913.4</v>
      </c>
      <c r="S68">
        <v>102230</v>
      </c>
      <c r="U68">
        <v>102230</v>
      </c>
      <c r="V68">
        <v>11766.29</v>
      </c>
      <c r="W68">
        <v>7921.05</v>
      </c>
      <c r="X68" s="244">
        <f t="shared" si="1"/>
        <v>386886.20999999996</v>
      </c>
      <c r="Y68" s="251">
        <f t="shared" si="2"/>
        <v>1670</v>
      </c>
      <c r="Z68" s="265">
        <f t="shared" si="3"/>
        <v>385216.20999999996</v>
      </c>
      <c r="AA68" s="266">
        <f t="shared" si="4"/>
        <v>114143.4</v>
      </c>
      <c r="AB68" s="266">
        <f t="shared" si="5"/>
        <v>121917.34000000001</v>
      </c>
      <c r="AC68" s="246">
        <f t="shared" si="6"/>
        <v>-7773.9400000000169</v>
      </c>
    </row>
    <row r="69" spans="1:29" x14ac:dyDescent="0.25">
      <c r="A69" s="250" t="s">
        <v>292</v>
      </c>
      <c r="B69" s="250" t="s">
        <v>4</v>
      </c>
      <c r="C69" s="260">
        <v>9605</v>
      </c>
      <c r="D69" s="260" t="s">
        <v>665</v>
      </c>
      <c r="E69" t="s">
        <v>2590</v>
      </c>
      <c r="F69">
        <v>829333.34</v>
      </c>
      <c r="G69">
        <v>10955.49</v>
      </c>
      <c r="H69">
        <v>54996.43</v>
      </c>
      <c r="I69">
        <v>204969.52</v>
      </c>
      <c r="J69">
        <v>602769.57999999996</v>
      </c>
      <c r="O69">
        <v>1528941.92</v>
      </c>
      <c r="P69">
        <v>63741.19</v>
      </c>
      <c r="Q69">
        <v>46674.51</v>
      </c>
      <c r="S69">
        <v>216020</v>
      </c>
      <c r="U69">
        <v>216020</v>
      </c>
      <c r="V69">
        <v>18332.14</v>
      </c>
      <c r="W69">
        <v>9701.1200000000008</v>
      </c>
      <c r="X69" s="244">
        <f t="shared" ref="X69:X86" si="7">SUM(F69:H69)</f>
        <v>895285.26</v>
      </c>
      <c r="Y69" s="251">
        <f t="shared" ref="Y69:Y86" si="8">SUM(K69:L69)</f>
        <v>0</v>
      </c>
      <c r="Z69" s="265">
        <f t="shared" ref="Z69:Z86" si="9">X69-Y69</f>
        <v>895285.26</v>
      </c>
      <c r="AA69" s="266">
        <f t="shared" ref="AA69:AA86" si="10">SUM(Q69:T69)</f>
        <v>262694.51</v>
      </c>
      <c r="AB69" s="266">
        <f t="shared" ref="AB69:AB86" si="11">SUM(U69:W69)</f>
        <v>244053.26</v>
      </c>
      <c r="AC69" s="246">
        <f t="shared" ref="AC69:AC86" si="12">AA69-AB69</f>
        <v>18641.25</v>
      </c>
    </row>
    <row r="70" spans="1:29" x14ac:dyDescent="0.25">
      <c r="A70" s="250" t="s">
        <v>292</v>
      </c>
      <c r="B70" s="250" t="s">
        <v>4</v>
      </c>
      <c r="C70" s="260">
        <v>2921</v>
      </c>
      <c r="D70" s="260" t="s">
        <v>666</v>
      </c>
      <c r="E70" t="s">
        <v>2591</v>
      </c>
      <c r="F70">
        <v>568096.71</v>
      </c>
      <c r="G70">
        <v>15477.04</v>
      </c>
      <c r="H70">
        <v>66066.600000000006</v>
      </c>
      <c r="I70">
        <v>374873.18</v>
      </c>
      <c r="J70">
        <v>192976.49</v>
      </c>
      <c r="O70">
        <v>-829128.51</v>
      </c>
      <c r="P70">
        <v>1909993.72</v>
      </c>
      <c r="Q70">
        <v>18174.599999999999</v>
      </c>
      <c r="S70">
        <v>106380</v>
      </c>
      <c r="U70">
        <v>106380</v>
      </c>
      <c r="V70">
        <v>21401.71</v>
      </c>
      <c r="W70">
        <v>12173.08</v>
      </c>
      <c r="X70" s="244">
        <f t="shared" si="7"/>
        <v>649640.35</v>
      </c>
      <c r="Y70" s="251">
        <f t="shared" si="8"/>
        <v>0</v>
      </c>
      <c r="Z70" s="265">
        <f t="shared" si="9"/>
        <v>649640.35</v>
      </c>
      <c r="AA70" s="266">
        <f t="shared" si="10"/>
        <v>124554.6</v>
      </c>
      <c r="AB70" s="266">
        <f t="shared" si="11"/>
        <v>139954.78999999998</v>
      </c>
      <c r="AC70" s="246">
        <f t="shared" si="12"/>
        <v>-15400.189999999973</v>
      </c>
    </row>
    <row r="71" spans="1:29" x14ac:dyDescent="0.25">
      <c r="A71" s="250" t="s">
        <v>292</v>
      </c>
      <c r="B71" s="250" t="s">
        <v>4</v>
      </c>
      <c r="C71" s="260">
        <v>3783</v>
      </c>
      <c r="D71" s="260" t="s">
        <v>667</v>
      </c>
      <c r="E71" t="s">
        <v>2592</v>
      </c>
      <c r="F71">
        <v>581740.78</v>
      </c>
      <c r="G71">
        <v>0</v>
      </c>
      <c r="H71">
        <v>40665.42</v>
      </c>
      <c r="I71">
        <v>71544.81</v>
      </c>
      <c r="J71">
        <v>993350.94</v>
      </c>
      <c r="O71">
        <v>-2738270.77</v>
      </c>
      <c r="P71">
        <v>4452109.82</v>
      </c>
      <c r="Q71">
        <v>24810.11</v>
      </c>
      <c r="S71">
        <v>237300</v>
      </c>
      <c r="U71">
        <v>237300</v>
      </c>
      <c r="V71">
        <v>12218.47</v>
      </c>
      <c r="W71">
        <v>39128.74</v>
      </c>
      <c r="X71" s="244">
        <f t="shared" si="7"/>
        <v>622406.20000000007</v>
      </c>
      <c r="Y71" s="251">
        <f t="shared" si="8"/>
        <v>0</v>
      </c>
      <c r="Z71" s="265">
        <f t="shared" si="9"/>
        <v>622406.20000000007</v>
      </c>
      <c r="AA71" s="266">
        <f t="shared" si="10"/>
        <v>262110.11</v>
      </c>
      <c r="AB71" s="266">
        <f t="shared" si="11"/>
        <v>288647.21000000002</v>
      </c>
      <c r="AC71" s="246">
        <f t="shared" si="12"/>
        <v>-26537.100000000035</v>
      </c>
    </row>
    <row r="72" spans="1:29" x14ac:dyDescent="0.25">
      <c r="A72" s="250" t="s">
        <v>292</v>
      </c>
      <c r="B72" s="250" t="s">
        <v>4</v>
      </c>
      <c r="C72" s="260">
        <v>3268</v>
      </c>
      <c r="D72" s="260" t="s">
        <v>668</v>
      </c>
      <c r="E72" t="s">
        <v>2593</v>
      </c>
      <c r="F72">
        <v>568096.71</v>
      </c>
      <c r="G72">
        <v>15477.04</v>
      </c>
      <c r="H72">
        <v>66066.600000000006</v>
      </c>
      <c r="I72">
        <v>374873.18</v>
      </c>
      <c r="J72">
        <v>192976.49</v>
      </c>
      <c r="O72">
        <v>-829128.51</v>
      </c>
      <c r="P72">
        <v>1909993.72</v>
      </c>
      <c r="Q72">
        <v>18174.599999999999</v>
      </c>
      <c r="S72">
        <v>106380</v>
      </c>
      <c r="U72">
        <v>106380</v>
      </c>
      <c r="V72">
        <v>21401.71</v>
      </c>
      <c r="W72">
        <v>12173.08</v>
      </c>
      <c r="X72" s="244">
        <f t="shared" si="7"/>
        <v>649640.35</v>
      </c>
      <c r="Y72" s="251">
        <f t="shared" si="8"/>
        <v>0</v>
      </c>
      <c r="Z72" s="265">
        <f t="shared" si="9"/>
        <v>649640.35</v>
      </c>
      <c r="AA72" s="266">
        <f t="shared" si="10"/>
        <v>124554.6</v>
      </c>
      <c r="AB72" s="266">
        <f t="shared" si="11"/>
        <v>139954.78999999998</v>
      </c>
      <c r="AC72" s="246">
        <f t="shared" si="12"/>
        <v>-15400.189999999973</v>
      </c>
    </row>
    <row r="73" spans="1:29" x14ac:dyDescent="0.25">
      <c r="A73" s="250" t="s">
        <v>292</v>
      </c>
      <c r="B73" s="250" t="s">
        <v>4</v>
      </c>
      <c r="C73" s="260">
        <v>3398</v>
      </c>
      <c r="D73" s="260" t="s">
        <v>669</v>
      </c>
      <c r="E73" t="s">
        <v>2594</v>
      </c>
      <c r="F73">
        <v>568096.71</v>
      </c>
      <c r="G73">
        <v>15477.04</v>
      </c>
      <c r="H73">
        <v>66066.600000000006</v>
      </c>
      <c r="I73">
        <v>374873.18</v>
      </c>
      <c r="J73">
        <v>192976.49</v>
      </c>
      <c r="O73">
        <v>-829128.51</v>
      </c>
      <c r="P73">
        <v>1909993.72</v>
      </c>
      <c r="Q73">
        <v>18174.599999999999</v>
      </c>
      <c r="S73">
        <v>106380</v>
      </c>
      <c r="U73">
        <v>106380</v>
      </c>
      <c r="V73">
        <v>21401.71</v>
      </c>
      <c r="W73">
        <v>12173.08</v>
      </c>
      <c r="X73" s="244">
        <f t="shared" si="7"/>
        <v>649640.35</v>
      </c>
      <c r="Y73" s="251">
        <f t="shared" si="8"/>
        <v>0</v>
      </c>
      <c r="Z73" s="265">
        <f t="shared" si="9"/>
        <v>649640.35</v>
      </c>
      <c r="AA73" s="266">
        <f t="shared" si="10"/>
        <v>124554.6</v>
      </c>
      <c r="AB73" s="266">
        <f t="shared" si="11"/>
        <v>139954.78999999998</v>
      </c>
      <c r="AC73" s="246">
        <f t="shared" si="12"/>
        <v>-15400.189999999973</v>
      </c>
    </row>
    <row r="74" spans="1:29" x14ac:dyDescent="0.25">
      <c r="A74" s="250" t="s">
        <v>292</v>
      </c>
      <c r="B74" s="250" t="s">
        <v>4</v>
      </c>
      <c r="C74" s="260">
        <v>4777</v>
      </c>
      <c r="D74" s="260" t="s">
        <v>670</v>
      </c>
      <c r="E74" t="s">
        <v>2595</v>
      </c>
      <c r="F74">
        <v>578444.53</v>
      </c>
      <c r="G74">
        <v>3972.96</v>
      </c>
      <c r="H74">
        <v>63583.71</v>
      </c>
      <c r="I74">
        <v>762334.01</v>
      </c>
      <c r="J74">
        <v>237424.33</v>
      </c>
      <c r="O74">
        <v>-3320369.32</v>
      </c>
      <c r="P74">
        <v>4971323.6399999997</v>
      </c>
      <c r="Q74">
        <v>26934.14</v>
      </c>
      <c r="S74">
        <v>155510</v>
      </c>
      <c r="U74">
        <v>155510</v>
      </c>
      <c r="V74">
        <v>21194.57</v>
      </c>
      <c r="W74">
        <v>10934.35</v>
      </c>
      <c r="X74" s="244">
        <f t="shared" si="7"/>
        <v>646001.19999999995</v>
      </c>
      <c r="Y74" s="251">
        <f t="shared" si="8"/>
        <v>0</v>
      </c>
      <c r="Z74" s="265">
        <f t="shared" si="9"/>
        <v>646001.19999999995</v>
      </c>
      <c r="AA74" s="266">
        <f t="shared" si="10"/>
        <v>182444.14</v>
      </c>
      <c r="AB74" s="266">
        <f t="shared" si="11"/>
        <v>187638.92</v>
      </c>
      <c r="AC74" s="246">
        <f t="shared" si="12"/>
        <v>-5194.7799999999988</v>
      </c>
    </row>
    <row r="75" spans="1:29" x14ac:dyDescent="0.25">
      <c r="A75" s="250" t="s">
        <v>292</v>
      </c>
      <c r="B75" s="250" t="s">
        <v>4</v>
      </c>
      <c r="C75" s="260">
        <v>2834</v>
      </c>
      <c r="D75" s="260" t="s">
        <v>671</v>
      </c>
      <c r="E75" t="s">
        <v>2596</v>
      </c>
      <c r="F75">
        <v>289480.74</v>
      </c>
      <c r="G75">
        <v>0</v>
      </c>
      <c r="H75">
        <v>69589.22</v>
      </c>
      <c r="I75">
        <v>128279.84</v>
      </c>
      <c r="J75">
        <v>110166.69</v>
      </c>
      <c r="O75">
        <v>282674.23</v>
      </c>
      <c r="P75">
        <v>318970.07</v>
      </c>
      <c r="Q75">
        <v>25809.3</v>
      </c>
      <c r="S75">
        <v>133140</v>
      </c>
      <c r="U75">
        <v>133140</v>
      </c>
      <c r="V75">
        <v>23196.33</v>
      </c>
      <c r="W75">
        <v>6740.78</v>
      </c>
      <c r="X75" s="244">
        <f t="shared" si="7"/>
        <v>359069.95999999996</v>
      </c>
      <c r="Y75" s="251">
        <f t="shared" si="8"/>
        <v>0</v>
      </c>
      <c r="Z75" s="265">
        <f t="shared" si="9"/>
        <v>359069.95999999996</v>
      </c>
      <c r="AA75" s="266">
        <f t="shared" si="10"/>
        <v>158949.29999999999</v>
      </c>
      <c r="AB75" s="266">
        <f t="shared" si="11"/>
        <v>163077.11000000002</v>
      </c>
      <c r="AC75" s="246">
        <f t="shared" si="12"/>
        <v>-4127.8100000000268</v>
      </c>
    </row>
    <row r="76" spans="1:29" x14ac:dyDescent="0.25">
      <c r="A76" s="250" t="s">
        <v>292</v>
      </c>
      <c r="B76" s="250" t="s">
        <v>4</v>
      </c>
      <c r="C76" s="260">
        <v>2338</v>
      </c>
      <c r="D76" s="260" t="s">
        <v>672</v>
      </c>
      <c r="E76" t="s">
        <v>2597</v>
      </c>
      <c r="F76">
        <v>61296.99</v>
      </c>
      <c r="G76">
        <v>0</v>
      </c>
      <c r="H76">
        <v>26034.36</v>
      </c>
      <c r="I76">
        <v>122112.62</v>
      </c>
      <c r="J76">
        <v>131128.09</v>
      </c>
      <c r="O76">
        <v>-2831361.3</v>
      </c>
      <c r="P76">
        <v>3125887.14</v>
      </c>
      <c r="Q76">
        <v>13344.13</v>
      </c>
      <c r="S76">
        <v>155220</v>
      </c>
      <c r="U76">
        <v>155220</v>
      </c>
      <c r="V76">
        <v>8511.4599999999991</v>
      </c>
      <c r="W76">
        <v>11714.46</v>
      </c>
      <c r="X76" s="244">
        <f t="shared" si="7"/>
        <v>87331.35</v>
      </c>
      <c r="Y76" s="251">
        <f t="shared" si="8"/>
        <v>0</v>
      </c>
      <c r="Z76" s="265">
        <f t="shared" si="9"/>
        <v>87331.35</v>
      </c>
      <c r="AA76" s="266">
        <f t="shared" si="10"/>
        <v>168564.13</v>
      </c>
      <c r="AB76" s="266">
        <f t="shared" si="11"/>
        <v>175445.91999999998</v>
      </c>
      <c r="AC76" s="246">
        <f t="shared" si="12"/>
        <v>-6881.789999999979</v>
      </c>
    </row>
    <row r="77" spans="1:29" x14ac:dyDescent="0.25">
      <c r="A77" s="250" t="s">
        <v>292</v>
      </c>
      <c r="B77" s="250" t="s">
        <v>4</v>
      </c>
      <c r="C77" s="260">
        <v>4468</v>
      </c>
      <c r="D77" s="260" t="s">
        <v>673</v>
      </c>
      <c r="E77" t="s">
        <v>2598</v>
      </c>
      <c r="F77">
        <v>579094.32999999996</v>
      </c>
      <c r="G77">
        <v>12464.12</v>
      </c>
      <c r="H77">
        <v>41529.75</v>
      </c>
      <c r="I77">
        <v>397333.63</v>
      </c>
      <c r="J77">
        <v>148174.46</v>
      </c>
      <c r="O77">
        <v>-1319614.56</v>
      </c>
      <c r="P77">
        <v>2488810.16</v>
      </c>
      <c r="Q77">
        <v>28339.23</v>
      </c>
      <c r="S77">
        <v>197800</v>
      </c>
      <c r="U77">
        <v>197800</v>
      </c>
      <c r="V77">
        <v>13843.26</v>
      </c>
      <c r="W77">
        <v>5095.28</v>
      </c>
      <c r="X77" s="244">
        <f t="shared" si="7"/>
        <v>633088.19999999995</v>
      </c>
      <c r="Y77" s="251">
        <f t="shared" si="8"/>
        <v>0</v>
      </c>
      <c r="Z77" s="265">
        <f t="shared" si="9"/>
        <v>633088.19999999995</v>
      </c>
      <c r="AA77" s="266">
        <f t="shared" si="10"/>
        <v>226139.23</v>
      </c>
      <c r="AB77" s="266">
        <f t="shared" si="11"/>
        <v>216738.54</v>
      </c>
      <c r="AC77" s="246">
        <f t="shared" si="12"/>
        <v>9400.6900000000023</v>
      </c>
    </row>
    <row r="78" spans="1:29" x14ac:dyDescent="0.25">
      <c r="A78" s="250" t="s">
        <v>292</v>
      </c>
      <c r="B78" s="250" t="s">
        <v>4</v>
      </c>
      <c r="C78" s="260">
        <v>1481</v>
      </c>
      <c r="D78" s="260" t="s">
        <v>674</v>
      </c>
      <c r="E78" t="s">
        <v>2606</v>
      </c>
      <c r="F78">
        <v>568096.71</v>
      </c>
      <c r="G78">
        <v>15477.04</v>
      </c>
      <c r="H78">
        <v>66066.600000000006</v>
      </c>
      <c r="I78">
        <v>374873.18</v>
      </c>
      <c r="J78">
        <v>192976.49</v>
      </c>
      <c r="O78">
        <v>-829128.51</v>
      </c>
      <c r="P78">
        <v>1909993.72</v>
      </c>
      <c r="Q78">
        <v>18174.599999999999</v>
      </c>
      <c r="S78">
        <v>106380</v>
      </c>
      <c r="U78">
        <v>106380</v>
      </c>
      <c r="V78">
        <v>21401.71</v>
      </c>
      <c r="W78">
        <v>12173.08</v>
      </c>
      <c r="X78" s="244">
        <f t="shared" si="7"/>
        <v>649640.35</v>
      </c>
      <c r="Y78" s="251">
        <f t="shared" si="8"/>
        <v>0</v>
      </c>
      <c r="Z78" s="265">
        <f t="shared" si="9"/>
        <v>649640.35</v>
      </c>
      <c r="AA78" s="266">
        <f t="shared" si="10"/>
        <v>124554.6</v>
      </c>
      <c r="AB78" s="266">
        <f t="shared" si="11"/>
        <v>139954.78999999998</v>
      </c>
      <c r="AC78" s="246">
        <f t="shared" si="12"/>
        <v>-15400.189999999973</v>
      </c>
    </row>
    <row r="79" spans="1:29" x14ac:dyDescent="0.25">
      <c r="A79" s="250" t="s">
        <v>292</v>
      </c>
      <c r="B79" s="250" t="s">
        <v>4</v>
      </c>
      <c r="C79" s="260">
        <v>2622</v>
      </c>
      <c r="D79" s="260" t="s">
        <v>675</v>
      </c>
      <c r="E79" t="s">
        <v>2609</v>
      </c>
      <c r="F79">
        <v>365866.74</v>
      </c>
      <c r="G79">
        <v>0</v>
      </c>
      <c r="H79">
        <v>60763.49</v>
      </c>
      <c r="I79">
        <v>402432.96</v>
      </c>
      <c r="J79">
        <v>16442.16</v>
      </c>
      <c r="O79">
        <v>-1431006.14</v>
      </c>
      <c r="P79">
        <v>2288777.11</v>
      </c>
      <c r="Q79">
        <v>18755.23</v>
      </c>
      <c r="S79">
        <v>175540</v>
      </c>
      <c r="U79">
        <v>175540</v>
      </c>
      <c r="V79">
        <v>20254.18</v>
      </c>
      <c r="W79">
        <v>10766.67</v>
      </c>
      <c r="X79" s="244">
        <f t="shared" si="7"/>
        <v>426630.23</v>
      </c>
      <c r="Y79" s="251">
        <f t="shared" si="8"/>
        <v>0</v>
      </c>
      <c r="Z79" s="265">
        <f t="shared" si="9"/>
        <v>426630.23</v>
      </c>
      <c r="AA79" s="266">
        <f t="shared" si="10"/>
        <v>194295.23</v>
      </c>
      <c r="AB79" s="266">
        <f t="shared" si="11"/>
        <v>206560.85</v>
      </c>
      <c r="AC79" s="246">
        <f t="shared" si="12"/>
        <v>-12265.619999999995</v>
      </c>
    </row>
    <row r="80" spans="1:29" x14ac:dyDescent="0.25">
      <c r="A80" s="250" t="s">
        <v>295</v>
      </c>
      <c r="B80" s="250" t="s">
        <v>5</v>
      </c>
      <c r="C80" s="260">
        <v>4703</v>
      </c>
      <c r="D80" s="260" t="s">
        <v>676</v>
      </c>
      <c r="E80" t="s">
        <v>2599</v>
      </c>
      <c r="F80">
        <v>683313</v>
      </c>
      <c r="G80">
        <v>7067.8</v>
      </c>
      <c r="H80">
        <v>20177.46</v>
      </c>
      <c r="I80">
        <v>348781.78</v>
      </c>
      <c r="J80">
        <v>394660.69</v>
      </c>
      <c r="L80">
        <v>-815</v>
      </c>
      <c r="M80">
        <v>20500</v>
      </c>
      <c r="O80">
        <v>-1005958.99</v>
      </c>
      <c r="P80">
        <v>2500428.33</v>
      </c>
      <c r="Q80">
        <v>23423.53</v>
      </c>
      <c r="R80">
        <v>250</v>
      </c>
      <c r="S80">
        <v>166100</v>
      </c>
      <c r="U80">
        <v>203060</v>
      </c>
      <c r="V80">
        <v>20277.349999999999</v>
      </c>
      <c r="W80">
        <v>17589.79</v>
      </c>
      <c r="X80" s="244">
        <f t="shared" si="7"/>
        <v>710558.26</v>
      </c>
      <c r="Y80" s="251">
        <f t="shared" si="8"/>
        <v>-815</v>
      </c>
      <c r="Z80" s="265">
        <f t="shared" si="9"/>
        <v>711373.26</v>
      </c>
      <c r="AA80" s="266">
        <f t="shared" si="10"/>
        <v>189773.53</v>
      </c>
      <c r="AB80" s="266">
        <f t="shared" si="11"/>
        <v>240927.14</v>
      </c>
      <c r="AC80" s="246">
        <f t="shared" si="12"/>
        <v>-51153.610000000015</v>
      </c>
    </row>
    <row r="81" spans="1:29" x14ac:dyDescent="0.25">
      <c r="A81" s="250" t="s">
        <v>295</v>
      </c>
      <c r="B81" s="250" t="s">
        <v>5</v>
      </c>
      <c r="C81" s="260">
        <v>1824</v>
      </c>
      <c r="D81" s="260" t="s">
        <v>677</v>
      </c>
      <c r="E81" t="s">
        <v>2600</v>
      </c>
      <c r="F81">
        <v>430705.72</v>
      </c>
      <c r="G81">
        <v>2072.81</v>
      </c>
      <c r="H81">
        <v>38091.19</v>
      </c>
      <c r="I81">
        <v>5</v>
      </c>
      <c r="J81">
        <v>165627.01</v>
      </c>
      <c r="L81">
        <v>0</v>
      </c>
      <c r="O81">
        <v>-1461658.49</v>
      </c>
      <c r="P81">
        <v>2140561.41</v>
      </c>
      <c r="Q81">
        <v>8697.57</v>
      </c>
      <c r="S81">
        <v>113904</v>
      </c>
      <c r="U81">
        <v>149697</v>
      </c>
      <c r="V81">
        <v>8756.25</v>
      </c>
      <c r="W81">
        <v>6549.51</v>
      </c>
      <c r="X81" s="244">
        <f t="shared" si="7"/>
        <v>470869.72</v>
      </c>
      <c r="Y81" s="251">
        <f t="shared" si="8"/>
        <v>0</v>
      </c>
      <c r="Z81" s="265">
        <f t="shared" si="9"/>
        <v>470869.72</v>
      </c>
      <c r="AA81" s="266">
        <f t="shared" si="10"/>
        <v>122601.57</v>
      </c>
      <c r="AB81" s="266">
        <f t="shared" si="11"/>
        <v>165002.76</v>
      </c>
      <c r="AC81" s="246">
        <f t="shared" si="12"/>
        <v>-42401.19</v>
      </c>
    </row>
    <row r="82" spans="1:29" x14ac:dyDescent="0.25">
      <c r="A82" s="250" t="s">
        <v>295</v>
      </c>
      <c r="B82" s="250" t="s">
        <v>5</v>
      </c>
      <c r="C82" s="260">
        <v>4449</v>
      </c>
      <c r="D82" s="260" t="s">
        <v>678</v>
      </c>
      <c r="E82" t="s">
        <v>2601</v>
      </c>
      <c r="F82">
        <v>983575.59</v>
      </c>
      <c r="G82">
        <v>3247.2</v>
      </c>
      <c r="H82">
        <v>60870.64</v>
      </c>
      <c r="I82">
        <v>616899.15</v>
      </c>
      <c r="J82">
        <v>551487.07999999996</v>
      </c>
      <c r="L82">
        <v>0</v>
      </c>
      <c r="O82">
        <v>58732.34</v>
      </c>
      <c r="P82">
        <v>2191938.59</v>
      </c>
      <c r="Q82">
        <v>16035.92</v>
      </c>
      <c r="S82">
        <v>70528.5</v>
      </c>
      <c r="U82">
        <v>88681.5</v>
      </c>
      <c r="V82">
        <v>14741.94</v>
      </c>
      <c r="W82">
        <v>20732.25</v>
      </c>
      <c r="X82" s="244">
        <f t="shared" si="7"/>
        <v>1047693.4299999999</v>
      </c>
      <c r="Y82" s="251">
        <f t="shared" si="8"/>
        <v>0</v>
      </c>
      <c r="Z82" s="265">
        <f t="shared" si="9"/>
        <v>1047693.4299999999</v>
      </c>
      <c r="AA82" s="266">
        <f t="shared" si="10"/>
        <v>86564.42</v>
      </c>
      <c r="AB82" s="266">
        <f t="shared" si="11"/>
        <v>124155.69</v>
      </c>
      <c r="AC82" s="246">
        <f t="shared" si="12"/>
        <v>-37591.270000000004</v>
      </c>
    </row>
    <row r="83" spans="1:29" x14ac:dyDescent="0.25">
      <c r="A83" s="250" t="s">
        <v>295</v>
      </c>
      <c r="B83" s="250" t="s">
        <v>5</v>
      </c>
      <c r="C83" s="260">
        <v>4777</v>
      </c>
      <c r="D83" s="260" t="s">
        <v>679</v>
      </c>
      <c r="E83" t="s">
        <v>2602</v>
      </c>
      <c r="F83">
        <v>984437.14</v>
      </c>
      <c r="G83">
        <v>6930.55</v>
      </c>
      <c r="H83">
        <v>36530.68</v>
      </c>
      <c r="I83">
        <v>767441.31</v>
      </c>
      <c r="J83">
        <v>236743.97</v>
      </c>
      <c r="K83">
        <v>3000</v>
      </c>
      <c r="L83">
        <v>0</v>
      </c>
      <c r="O83">
        <v>-2101271.3199999998</v>
      </c>
      <c r="P83">
        <v>4194803.6500000004</v>
      </c>
      <c r="Q83">
        <v>18303.46</v>
      </c>
      <c r="S83">
        <v>151740.5</v>
      </c>
      <c r="U83">
        <v>183771.5</v>
      </c>
      <c r="V83">
        <v>29098.03</v>
      </c>
      <c r="W83">
        <v>22254.41</v>
      </c>
      <c r="X83" s="244">
        <f t="shared" si="7"/>
        <v>1027898.3700000001</v>
      </c>
      <c r="Y83" s="251">
        <f t="shared" si="8"/>
        <v>3000</v>
      </c>
      <c r="Z83" s="265">
        <f t="shared" si="9"/>
        <v>1024898.3700000001</v>
      </c>
      <c r="AA83" s="266">
        <f t="shared" si="10"/>
        <v>170043.96</v>
      </c>
      <c r="AB83" s="266">
        <f t="shared" si="11"/>
        <v>235123.94</v>
      </c>
      <c r="AC83" s="246">
        <f t="shared" si="12"/>
        <v>-65079.98000000001</v>
      </c>
    </row>
    <row r="84" spans="1:29" x14ac:dyDescent="0.25">
      <c r="A84" s="250" t="s">
        <v>295</v>
      </c>
      <c r="B84" s="250" t="s">
        <v>5</v>
      </c>
      <c r="C84" s="260">
        <v>2103</v>
      </c>
      <c r="D84" s="260" t="s">
        <v>680</v>
      </c>
      <c r="E84" t="s">
        <v>2603</v>
      </c>
      <c r="F84">
        <v>194095.96</v>
      </c>
      <c r="G84">
        <v>2562.7600000000002</v>
      </c>
      <c r="H84">
        <v>26664.33</v>
      </c>
      <c r="I84">
        <v>435686.11</v>
      </c>
      <c r="J84">
        <v>106634.23</v>
      </c>
      <c r="L84">
        <v>0</v>
      </c>
      <c r="O84">
        <v>-1321215.21</v>
      </c>
      <c r="P84">
        <v>2119139.65</v>
      </c>
      <c r="Q84">
        <v>11677.11</v>
      </c>
      <c r="S84">
        <v>115520</v>
      </c>
      <c r="U84">
        <v>142416</v>
      </c>
      <c r="V84">
        <v>11578.15</v>
      </c>
      <c r="W84">
        <v>6684.01</v>
      </c>
      <c r="X84" s="244">
        <f t="shared" si="7"/>
        <v>223323.05</v>
      </c>
      <c r="Y84" s="251">
        <f t="shared" si="8"/>
        <v>0</v>
      </c>
      <c r="Z84" s="265">
        <f t="shared" si="9"/>
        <v>223323.05</v>
      </c>
      <c r="AA84" s="266">
        <f t="shared" si="10"/>
        <v>127197.11</v>
      </c>
      <c r="AB84" s="266">
        <f t="shared" si="11"/>
        <v>160678.16</v>
      </c>
      <c r="AC84" s="246">
        <f t="shared" si="12"/>
        <v>-33481.050000000003</v>
      </c>
    </row>
    <row r="85" spans="1:29" x14ac:dyDescent="0.25">
      <c r="A85" s="250" t="s">
        <v>295</v>
      </c>
      <c r="B85" s="250" t="s">
        <v>5</v>
      </c>
      <c r="C85" s="260">
        <v>5166</v>
      </c>
      <c r="D85" s="260" t="s">
        <v>681</v>
      </c>
      <c r="E85" t="s">
        <v>2604</v>
      </c>
      <c r="F85">
        <v>543778.54</v>
      </c>
      <c r="G85">
        <v>1520</v>
      </c>
      <c r="H85">
        <v>85856.57</v>
      </c>
      <c r="I85">
        <v>148221.5</v>
      </c>
      <c r="J85">
        <v>125839.8</v>
      </c>
      <c r="L85">
        <v>0</v>
      </c>
      <c r="O85">
        <v>-129379.33</v>
      </c>
      <c r="P85">
        <v>1096893.17</v>
      </c>
      <c r="Q85">
        <v>15325.87</v>
      </c>
      <c r="S85">
        <v>133670</v>
      </c>
      <c r="U85">
        <v>180648</v>
      </c>
      <c r="V85">
        <v>21228.639999999999</v>
      </c>
      <c r="W85">
        <v>7916.66</v>
      </c>
      <c r="X85" s="244">
        <f t="shared" si="7"/>
        <v>631155.1100000001</v>
      </c>
      <c r="Y85" s="251">
        <f t="shared" si="8"/>
        <v>0</v>
      </c>
      <c r="Z85" s="265">
        <f t="shared" si="9"/>
        <v>631155.1100000001</v>
      </c>
      <c r="AA85" s="266">
        <f t="shared" si="10"/>
        <v>148995.87</v>
      </c>
      <c r="AB85" s="266">
        <f t="shared" si="11"/>
        <v>209793.30000000002</v>
      </c>
      <c r="AC85" s="246">
        <f t="shared" si="12"/>
        <v>-60797.430000000022</v>
      </c>
    </row>
    <row r="86" spans="1:29" x14ac:dyDescent="0.25">
      <c r="A86" s="250" t="s">
        <v>295</v>
      </c>
      <c r="B86" s="250" t="s">
        <v>5</v>
      </c>
      <c r="C86" s="260">
        <v>3557</v>
      </c>
      <c r="D86" s="260" t="s">
        <v>682</v>
      </c>
      <c r="E86" t="s">
        <v>2605</v>
      </c>
      <c r="F86">
        <v>1007622</v>
      </c>
      <c r="G86">
        <v>2419.4</v>
      </c>
      <c r="H86">
        <v>60878.48</v>
      </c>
      <c r="I86">
        <v>216638.18</v>
      </c>
      <c r="J86">
        <v>194180.94</v>
      </c>
      <c r="L86">
        <v>0</v>
      </c>
      <c r="O86">
        <v>-1690527.9</v>
      </c>
      <c r="P86">
        <v>3207738.11</v>
      </c>
      <c r="Q86">
        <v>22167.17</v>
      </c>
      <c r="S86">
        <v>110320</v>
      </c>
      <c r="U86">
        <v>123417</v>
      </c>
      <c r="V86">
        <v>35755.480000000003</v>
      </c>
      <c r="W86">
        <v>7285.95</v>
      </c>
      <c r="X86" s="244">
        <f t="shared" si="7"/>
        <v>1070919.8800000001</v>
      </c>
      <c r="Y86" s="251">
        <f t="shared" si="8"/>
        <v>0</v>
      </c>
      <c r="Z86" s="265">
        <f t="shared" si="9"/>
        <v>1070919.8800000001</v>
      </c>
      <c r="AA86" s="266">
        <f t="shared" si="10"/>
        <v>132487.16999999998</v>
      </c>
      <c r="AB86" s="266">
        <f t="shared" si="11"/>
        <v>166458.43000000002</v>
      </c>
      <c r="AC86" s="246">
        <f t="shared" si="12"/>
        <v>-33971.260000000038</v>
      </c>
    </row>
  </sheetData>
  <autoFilter ref="A1:AC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9"/>
  <sheetViews>
    <sheetView topLeftCell="AE1" zoomScale="85" zoomScaleNormal="85" workbookViewId="0">
      <selection sqref="A1:AI1048576"/>
    </sheetView>
  </sheetViews>
  <sheetFormatPr defaultRowHeight="13.8" x14ac:dyDescent="0.25"/>
  <cols>
    <col min="1" max="1" width="62.296875" bestFit="1" customWidth="1"/>
    <col min="2" max="2" width="32.296875" bestFit="1" customWidth="1"/>
    <col min="3" max="3" width="31.5" bestFit="1" customWidth="1"/>
    <col min="4" max="4" width="23.3984375" bestFit="1" customWidth="1"/>
    <col min="5" max="5" width="22.796875" bestFit="1" customWidth="1"/>
    <col min="6" max="7" width="15.5" bestFit="1" customWidth="1"/>
    <col min="8" max="8" width="20.796875" bestFit="1" customWidth="1"/>
    <col min="9" max="9" width="21" bestFit="1" customWidth="1"/>
    <col min="10" max="10" width="16.8984375" bestFit="1" customWidth="1"/>
    <col min="11" max="11" width="19.5" bestFit="1" customWidth="1"/>
    <col min="12" max="12" width="18.796875" bestFit="1" customWidth="1"/>
    <col min="13" max="14" width="20.59765625" bestFit="1" customWidth="1"/>
    <col min="15" max="15" width="22.796875" bestFit="1" customWidth="1"/>
    <col min="16" max="16" width="27" bestFit="1" customWidth="1"/>
    <col min="17" max="17" width="27.296875" bestFit="1" customWidth="1"/>
    <col min="18" max="18" width="15.5" bestFit="1" customWidth="1"/>
    <col min="19" max="19" width="36.5" bestFit="1" customWidth="1"/>
    <col min="20" max="20" width="43.8984375" bestFit="1" customWidth="1"/>
    <col min="21" max="21" width="44.59765625" bestFit="1" customWidth="1"/>
    <col min="22" max="22" width="28.296875" bestFit="1" customWidth="1"/>
    <col min="23" max="23" width="38.09765625" bestFit="1" customWidth="1"/>
    <col min="24" max="24" width="54.69921875" bestFit="1" customWidth="1"/>
    <col min="25" max="25" width="15.5" bestFit="1" customWidth="1"/>
    <col min="26" max="26" width="19.69921875" bestFit="1" customWidth="1"/>
    <col min="27" max="27" width="26.19921875" bestFit="1" customWidth="1"/>
    <col min="28" max="28" width="24.5" bestFit="1" customWidth="1"/>
    <col min="29" max="29" width="42.09765625" bestFit="1" customWidth="1"/>
    <col min="30" max="30" width="30.5" bestFit="1" customWidth="1"/>
    <col min="31" max="31" width="22" bestFit="1" customWidth="1"/>
    <col min="32" max="32" width="25.69921875" bestFit="1" customWidth="1"/>
    <col min="33" max="33" width="30.796875" bestFit="1" customWidth="1"/>
    <col min="34" max="34" width="32.69921875" bestFit="1" customWidth="1"/>
    <col min="35" max="35" width="25.5" bestFit="1" customWidth="1"/>
  </cols>
  <sheetData>
    <row r="1" spans="1:35" x14ac:dyDescent="0.25">
      <c r="A1" t="s">
        <v>2456</v>
      </c>
      <c r="B1" t="s">
        <v>2457</v>
      </c>
      <c r="C1" t="s">
        <v>2458</v>
      </c>
      <c r="D1" t="s">
        <v>2459</v>
      </c>
      <c r="E1" t="s">
        <v>2460</v>
      </c>
      <c r="F1" t="s">
        <v>2461</v>
      </c>
      <c r="G1" t="s">
        <v>2462</v>
      </c>
      <c r="H1" t="s">
        <v>2463</v>
      </c>
      <c r="I1" t="s">
        <v>2611</v>
      </c>
      <c r="J1" t="s">
        <v>2464</v>
      </c>
      <c r="K1" t="s">
        <v>2465</v>
      </c>
      <c r="L1" t="s">
        <v>2468</v>
      </c>
      <c r="M1" t="s">
        <v>2469</v>
      </c>
      <c r="N1" t="s">
        <v>2612</v>
      </c>
      <c r="O1" t="s">
        <v>2470</v>
      </c>
      <c r="P1" t="s">
        <v>2471</v>
      </c>
      <c r="Q1" t="s">
        <v>2472</v>
      </c>
      <c r="R1" t="s">
        <v>2473</v>
      </c>
      <c r="S1" t="s">
        <v>3007</v>
      </c>
      <c r="T1" t="s">
        <v>2475</v>
      </c>
      <c r="U1" t="s">
        <v>2476</v>
      </c>
      <c r="V1" t="s">
        <v>2477</v>
      </c>
      <c r="W1" t="s">
        <v>2478</v>
      </c>
      <c r="X1" t="s">
        <v>2479</v>
      </c>
      <c r="Y1" t="s">
        <v>2480</v>
      </c>
      <c r="Z1" t="s">
        <v>2481</v>
      </c>
      <c r="AA1" t="s">
        <v>2482</v>
      </c>
      <c r="AB1" t="s">
        <v>2483</v>
      </c>
      <c r="AC1" t="s">
        <v>2484</v>
      </c>
      <c r="AD1" t="s">
        <v>2485</v>
      </c>
      <c r="AE1" t="s">
        <v>2486</v>
      </c>
      <c r="AF1" t="s">
        <v>2487</v>
      </c>
      <c r="AG1" t="s">
        <v>2613</v>
      </c>
      <c r="AH1" t="s">
        <v>2488</v>
      </c>
      <c r="AI1" t="s">
        <v>2614</v>
      </c>
    </row>
    <row r="2" spans="1:35" x14ac:dyDescent="0.25">
      <c r="A2" t="s">
        <v>2489</v>
      </c>
      <c r="B2" t="s">
        <v>2490</v>
      </c>
      <c r="C2" t="s">
        <v>2491</v>
      </c>
      <c r="D2" t="s">
        <v>2492</v>
      </c>
      <c r="E2" t="s">
        <v>2493</v>
      </c>
      <c r="F2" t="s">
        <v>2494</v>
      </c>
      <c r="G2" t="s">
        <v>2495</v>
      </c>
      <c r="H2" t="s">
        <v>2496</v>
      </c>
      <c r="I2" t="s">
        <v>2615</v>
      </c>
      <c r="J2" t="s">
        <v>2497</v>
      </c>
      <c r="K2" t="s">
        <v>2498</v>
      </c>
      <c r="L2" t="s">
        <v>2501</v>
      </c>
      <c r="M2" t="s">
        <v>2502</v>
      </c>
      <c r="N2" t="s">
        <v>2616</v>
      </c>
      <c r="O2" t="s">
        <v>2503</v>
      </c>
      <c r="P2" t="s">
        <v>2504</v>
      </c>
      <c r="Q2" t="s">
        <v>2505</v>
      </c>
      <c r="R2" t="s">
        <v>2506</v>
      </c>
      <c r="S2" t="s">
        <v>3008</v>
      </c>
      <c r="T2" t="s">
        <v>2508</v>
      </c>
      <c r="U2" t="s">
        <v>2509</v>
      </c>
      <c r="V2" t="s">
        <v>2510</v>
      </c>
      <c r="W2" t="s">
        <v>2511</v>
      </c>
      <c r="X2" t="s">
        <v>2512</v>
      </c>
      <c r="Y2" t="s">
        <v>2513</v>
      </c>
      <c r="Z2" t="s">
        <v>2514</v>
      </c>
      <c r="AA2" t="s">
        <v>2515</v>
      </c>
      <c r="AB2" t="s">
        <v>2516</v>
      </c>
      <c r="AC2" t="s">
        <v>2517</v>
      </c>
      <c r="AD2" t="s">
        <v>2518</v>
      </c>
      <c r="AE2" t="s">
        <v>2519</v>
      </c>
      <c r="AF2" t="s">
        <v>2520</v>
      </c>
      <c r="AG2" t="s">
        <v>2617</v>
      </c>
      <c r="AH2" t="s">
        <v>2521</v>
      </c>
      <c r="AI2" t="s">
        <v>2618</v>
      </c>
    </row>
    <row r="3" spans="1:35" x14ac:dyDescent="0.25">
      <c r="A3" t="s">
        <v>2522</v>
      </c>
      <c r="B3">
        <v>125554357.62</v>
      </c>
      <c r="C3">
        <v>21367581.77</v>
      </c>
      <c r="D3">
        <v>38913413.119999997</v>
      </c>
      <c r="E3">
        <v>0</v>
      </c>
      <c r="F3">
        <v>148342594.28999999</v>
      </c>
      <c r="G3">
        <v>86489947.189999998</v>
      </c>
      <c r="H3">
        <v>0</v>
      </c>
      <c r="I3">
        <v>0</v>
      </c>
      <c r="J3">
        <v>1813534.85</v>
      </c>
      <c r="K3">
        <v>13593.5</v>
      </c>
      <c r="L3">
        <v>2174075.5499999998</v>
      </c>
      <c r="M3">
        <v>-3007532.75</v>
      </c>
      <c r="N3">
        <v>8403</v>
      </c>
      <c r="O3">
        <v>3061494.52</v>
      </c>
      <c r="P3">
        <v>-7803633.0499999998</v>
      </c>
      <c r="Q3">
        <v>-91488066.629999995</v>
      </c>
      <c r="R3">
        <v>503310657.00999999</v>
      </c>
      <c r="S3">
        <v>17924.5</v>
      </c>
      <c r="T3">
        <v>23682088.300000001</v>
      </c>
      <c r="U3">
        <v>40457.75</v>
      </c>
      <c r="V3">
        <v>1.02</v>
      </c>
      <c r="W3">
        <v>155290</v>
      </c>
      <c r="X3">
        <v>30372868.899999999</v>
      </c>
      <c r="Y3">
        <v>1301479.69</v>
      </c>
      <c r="Z3">
        <v>39390363.170000002</v>
      </c>
      <c r="AA3">
        <v>7560</v>
      </c>
      <c r="AB3">
        <v>11440</v>
      </c>
      <c r="AC3">
        <v>9304039.9299999997</v>
      </c>
      <c r="AD3">
        <v>3824212.41</v>
      </c>
      <c r="AE3">
        <v>51134.5</v>
      </c>
      <c r="AF3">
        <v>141936.75</v>
      </c>
      <c r="AG3">
        <v>7275.45</v>
      </c>
      <c r="AH3">
        <v>1320753.31</v>
      </c>
      <c r="AI3">
        <v>49754</v>
      </c>
    </row>
    <row r="4" spans="1:35" x14ac:dyDescent="0.25">
      <c r="A4" t="s">
        <v>15</v>
      </c>
      <c r="B4">
        <v>86206.41</v>
      </c>
      <c r="F4">
        <v>21321.94</v>
      </c>
      <c r="G4">
        <v>13118.51</v>
      </c>
      <c r="M4">
        <v>-4771422.62</v>
      </c>
      <c r="P4">
        <v>2351172.4700000002</v>
      </c>
      <c r="Q4">
        <v>-1003440.34</v>
      </c>
      <c r="R4">
        <v>3505016.69</v>
      </c>
      <c r="T4">
        <v>26544</v>
      </c>
      <c r="X4">
        <v>116634</v>
      </c>
      <c r="Y4">
        <v>40798.5</v>
      </c>
      <c r="Z4">
        <v>124432.5</v>
      </c>
      <c r="AD4">
        <v>20223.34</v>
      </c>
    </row>
    <row r="10" spans="1:35" x14ac:dyDescent="0.25">
      <c r="A10" t="s">
        <v>2619</v>
      </c>
      <c r="B10">
        <v>321547.38</v>
      </c>
      <c r="C10">
        <v>22513.5</v>
      </c>
      <c r="D10">
        <v>581403.81999999995</v>
      </c>
      <c r="F10">
        <v>92922</v>
      </c>
      <c r="G10">
        <v>1035041.92</v>
      </c>
      <c r="J10">
        <v>12500</v>
      </c>
      <c r="K10">
        <v>1456</v>
      </c>
      <c r="M10">
        <v>0</v>
      </c>
      <c r="Q10">
        <v>448185.69</v>
      </c>
      <c r="R10">
        <v>1691218.36</v>
      </c>
      <c r="T10">
        <v>8170</v>
      </c>
      <c r="X10">
        <v>265245</v>
      </c>
      <c r="Y10">
        <v>2672</v>
      </c>
      <c r="Z10">
        <v>320875</v>
      </c>
      <c r="AC10">
        <v>31889.87</v>
      </c>
      <c r="AD10">
        <v>30382.560000000001</v>
      </c>
    </row>
    <row r="11" spans="1:35" x14ac:dyDescent="0.25">
      <c r="A11" t="s">
        <v>2620</v>
      </c>
      <c r="B11">
        <v>125270.32</v>
      </c>
      <c r="C11">
        <v>13518.75</v>
      </c>
      <c r="D11">
        <v>548950.67000000004</v>
      </c>
      <c r="F11">
        <v>375202.93</v>
      </c>
      <c r="G11">
        <v>354349.51</v>
      </c>
      <c r="M11">
        <v>0</v>
      </c>
      <c r="Q11">
        <v>4634.97</v>
      </c>
      <c r="R11">
        <v>1534772.11</v>
      </c>
      <c r="T11">
        <v>9410</v>
      </c>
      <c r="X11">
        <v>287000</v>
      </c>
      <c r="Z11">
        <v>326741</v>
      </c>
      <c r="AC11">
        <v>83318.83</v>
      </c>
      <c r="AD11">
        <v>8548.0400000000009</v>
      </c>
    </row>
    <row r="12" spans="1:35" x14ac:dyDescent="0.25">
      <c r="A12" t="s">
        <v>2621</v>
      </c>
      <c r="B12">
        <v>1125997.33</v>
      </c>
      <c r="C12">
        <v>3200</v>
      </c>
      <c r="D12">
        <v>472534.66</v>
      </c>
      <c r="F12">
        <v>63801.58</v>
      </c>
      <c r="G12">
        <v>3468116.83</v>
      </c>
      <c r="J12">
        <v>8110</v>
      </c>
      <c r="M12">
        <v>0</v>
      </c>
      <c r="Q12">
        <v>4132639.12</v>
      </c>
      <c r="R12">
        <v>1097038.29</v>
      </c>
      <c r="T12">
        <v>1580</v>
      </c>
      <c r="X12">
        <v>214822.5</v>
      </c>
      <c r="Z12">
        <v>247643.5</v>
      </c>
      <c r="AC12">
        <v>23212.720000000001</v>
      </c>
      <c r="AD12">
        <v>76033.289999999994</v>
      </c>
    </row>
    <row r="13" spans="1:35" x14ac:dyDescent="0.25">
      <c r="A13" t="s">
        <v>2622</v>
      </c>
      <c r="B13">
        <v>51574.78</v>
      </c>
      <c r="C13">
        <v>2413.25</v>
      </c>
      <c r="D13">
        <v>227393.65</v>
      </c>
      <c r="F13">
        <v>1859036.85</v>
      </c>
      <c r="G13">
        <v>254400.71</v>
      </c>
      <c r="M13">
        <v>0</v>
      </c>
      <c r="Q13">
        <v>748932.78</v>
      </c>
      <c r="R13">
        <v>1718005.94</v>
      </c>
      <c r="T13">
        <v>511.5</v>
      </c>
      <c r="X13">
        <v>200320</v>
      </c>
      <c r="Z13">
        <v>240039</v>
      </c>
      <c r="AC13">
        <v>27032.32</v>
      </c>
      <c r="AD13">
        <v>22321.64</v>
      </c>
    </row>
    <row r="14" spans="1:35" x14ac:dyDescent="0.25">
      <c r="A14" t="s">
        <v>2623</v>
      </c>
      <c r="B14">
        <v>200436.1</v>
      </c>
      <c r="C14">
        <v>9212.01</v>
      </c>
      <c r="D14">
        <v>994720.7</v>
      </c>
      <c r="F14">
        <v>1572970.63</v>
      </c>
      <c r="G14">
        <v>217057.48</v>
      </c>
      <c r="L14">
        <v>62009.2</v>
      </c>
      <c r="M14">
        <v>1460</v>
      </c>
      <c r="O14">
        <v>996.57</v>
      </c>
      <c r="Q14">
        <v>-1003058.05</v>
      </c>
      <c r="R14">
        <v>3950541.16</v>
      </c>
      <c r="T14">
        <v>53869.97</v>
      </c>
      <c r="X14">
        <v>245485</v>
      </c>
      <c r="Z14">
        <v>275355</v>
      </c>
      <c r="AC14">
        <v>72613.67</v>
      </c>
      <c r="AD14">
        <v>4103.58</v>
      </c>
    </row>
    <row r="15" spans="1:35" x14ac:dyDescent="0.25">
      <c r="A15" t="s">
        <v>2624</v>
      </c>
      <c r="B15">
        <v>223944.43</v>
      </c>
      <c r="C15">
        <v>32343.75</v>
      </c>
      <c r="D15">
        <v>504659.23</v>
      </c>
      <c r="F15">
        <v>611654.79</v>
      </c>
      <c r="G15">
        <v>633485.52</v>
      </c>
      <c r="M15">
        <v>0.11</v>
      </c>
      <c r="Q15">
        <v>-523333.52</v>
      </c>
      <c r="R15">
        <v>2643840</v>
      </c>
      <c r="T15">
        <v>34858.81</v>
      </c>
      <c r="X15">
        <v>213052</v>
      </c>
      <c r="Z15">
        <v>278522</v>
      </c>
      <c r="AC15">
        <v>61335.23</v>
      </c>
      <c r="AD15">
        <v>37496.83</v>
      </c>
    </row>
    <row r="16" spans="1:35" x14ac:dyDescent="0.25">
      <c r="A16" t="s">
        <v>2625</v>
      </c>
      <c r="B16">
        <v>106050.4</v>
      </c>
      <c r="C16">
        <v>3805.8</v>
      </c>
      <c r="D16">
        <v>199135.59</v>
      </c>
      <c r="F16">
        <v>571489.11</v>
      </c>
      <c r="G16">
        <v>215.98</v>
      </c>
      <c r="M16">
        <v>0</v>
      </c>
      <c r="Q16">
        <v>-1356354.53</v>
      </c>
      <c r="R16">
        <v>2287723.02</v>
      </c>
      <c r="T16">
        <v>4193</v>
      </c>
      <c r="X16">
        <v>111657</v>
      </c>
      <c r="Z16">
        <v>158876</v>
      </c>
      <c r="AC16">
        <v>35700.199999999997</v>
      </c>
      <c r="AD16">
        <v>8646.67</v>
      </c>
    </row>
    <row r="17" spans="1:30" x14ac:dyDescent="0.25">
      <c r="A17" t="s">
        <v>2626</v>
      </c>
      <c r="B17">
        <v>331713.73</v>
      </c>
      <c r="C17">
        <v>7187.25</v>
      </c>
      <c r="D17">
        <v>493067.91</v>
      </c>
      <c r="F17">
        <v>695916.06</v>
      </c>
      <c r="G17">
        <v>843065.87</v>
      </c>
      <c r="M17">
        <v>0</v>
      </c>
      <c r="Q17">
        <v>2068567.9</v>
      </c>
      <c r="R17">
        <v>312292.87</v>
      </c>
      <c r="T17">
        <v>9380</v>
      </c>
      <c r="X17">
        <v>329350.5</v>
      </c>
      <c r="Y17">
        <v>4000</v>
      </c>
      <c r="Z17">
        <v>383705.5</v>
      </c>
      <c r="AC17">
        <v>78557.38</v>
      </c>
      <c r="AD17">
        <v>16852.64</v>
      </c>
    </row>
    <row r="18" spans="1:30" x14ac:dyDescent="0.25">
      <c r="A18" t="s">
        <v>2627</v>
      </c>
      <c r="B18">
        <v>1166262.17</v>
      </c>
      <c r="C18">
        <v>9900</v>
      </c>
      <c r="D18">
        <v>434508.42</v>
      </c>
      <c r="F18">
        <v>1081662.0900000001</v>
      </c>
      <c r="G18">
        <v>523785.05</v>
      </c>
      <c r="M18">
        <v>1370.06</v>
      </c>
      <c r="Q18">
        <v>2828666.22</v>
      </c>
      <c r="R18">
        <v>928313.81</v>
      </c>
      <c r="T18">
        <v>2600</v>
      </c>
      <c r="X18">
        <v>287672.09999999998</v>
      </c>
      <c r="Z18">
        <v>363899.1</v>
      </c>
      <c r="AC18">
        <v>87207.360000000001</v>
      </c>
      <c r="AD18">
        <v>17609.14</v>
      </c>
    </row>
    <row r="19" spans="1:30" x14ac:dyDescent="0.25">
      <c r="A19" t="s">
        <v>2628</v>
      </c>
      <c r="B19">
        <v>1197505.08</v>
      </c>
      <c r="C19">
        <v>60170</v>
      </c>
      <c r="D19">
        <v>415672.19</v>
      </c>
      <c r="F19">
        <v>275243.5</v>
      </c>
      <c r="G19">
        <v>489137.58</v>
      </c>
      <c r="J19">
        <v>2975</v>
      </c>
      <c r="M19">
        <v>0</v>
      </c>
      <c r="O19">
        <v>217250</v>
      </c>
      <c r="Q19">
        <v>1346474.75</v>
      </c>
      <c r="R19">
        <v>955989.15</v>
      </c>
      <c r="T19">
        <v>19730</v>
      </c>
      <c r="X19">
        <v>273815.3</v>
      </c>
      <c r="Z19">
        <v>323914.3</v>
      </c>
      <c r="AC19">
        <v>36939.379999999997</v>
      </c>
      <c r="AD19">
        <v>27723.9</v>
      </c>
    </row>
    <row r="20" spans="1:30" x14ac:dyDescent="0.25">
      <c r="A20" t="s">
        <v>2629</v>
      </c>
      <c r="B20">
        <v>56019.839999999997</v>
      </c>
      <c r="C20">
        <v>12147.55</v>
      </c>
      <c r="D20">
        <v>379617.34</v>
      </c>
      <c r="F20">
        <v>669019.74</v>
      </c>
      <c r="G20">
        <v>220648.55</v>
      </c>
      <c r="J20">
        <v>3940</v>
      </c>
      <c r="M20">
        <v>0</v>
      </c>
      <c r="Q20">
        <v>-105708.65</v>
      </c>
      <c r="R20">
        <v>1540469.93</v>
      </c>
      <c r="T20">
        <v>4630</v>
      </c>
      <c r="X20">
        <v>179993</v>
      </c>
      <c r="Z20">
        <v>216617</v>
      </c>
      <c r="AC20">
        <v>46634.61</v>
      </c>
      <c r="AD20">
        <v>16433.650000000001</v>
      </c>
    </row>
    <row r="21" spans="1:30" x14ac:dyDescent="0.25">
      <c r="A21" t="s">
        <v>2630</v>
      </c>
      <c r="B21">
        <v>1443254.88</v>
      </c>
      <c r="C21">
        <v>6255.5</v>
      </c>
      <c r="D21">
        <v>434778.47</v>
      </c>
      <c r="F21">
        <v>382746.68</v>
      </c>
      <c r="G21">
        <v>257454.48</v>
      </c>
      <c r="M21">
        <v>0</v>
      </c>
      <c r="Q21">
        <v>132231.01999999999</v>
      </c>
      <c r="R21">
        <v>2399548.4500000002</v>
      </c>
      <c r="T21">
        <v>12801.12</v>
      </c>
      <c r="X21">
        <v>436706.5</v>
      </c>
      <c r="Y21">
        <v>17350</v>
      </c>
      <c r="Z21">
        <v>531247.5</v>
      </c>
      <c r="AC21">
        <v>59994.78</v>
      </c>
      <c r="AD21">
        <v>7692.25</v>
      </c>
    </row>
    <row r="22" spans="1:30" x14ac:dyDescent="0.25">
      <c r="A22" t="s">
        <v>2631</v>
      </c>
      <c r="B22">
        <v>254214.85</v>
      </c>
      <c r="C22">
        <v>57100</v>
      </c>
      <c r="D22">
        <v>568704.69999999995</v>
      </c>
      <c r="F22">
        <v>322080.81</v>
      </c>
      <c r="G22">
        <v>1146429.8500000001</v>
      </c>
      <c r="M22">
        <v>0</v>
      </c>
      <c r="Q22">
        <v>-1350863.04</v>
      </c>
      <c r="R22">
        <v>3847094.62</v>
      </c>
      <c r="T22">
        <v>12510</v>
      </c>
      <c r="X22">
        <v>375422</v>
      </c>
      <c r="Y22">
        <v>1765</v>
      </c>
      <c r="Z22">
        <v>455938</v>
      </c>
      <c r="AC22">
        <v>74133.570000000007</v>
      </c>
      <c r="AD22">
        <v>20447.740000000002</v>
      </c>
    </row>
    <row r="23" spans="1:30" x14ac:dyDescent="0.25">
      <c r="A23" t="s">
        <v>2632</v>
      </c>
      <c r="B23">
        <v>660087.99</v>
      </c>
      <c r="C23">
        <v>48195</v>
      </c>
      <c r="D23">
        <v>1066186.57</v>
      </c>
      <c r="F23">
        <v>4</v>
      </c>
      <c r="G23">
        <v>651970.01</v>
      </c>
      <c r="J23">
        <v>7000</v>
      </c>
      <c r="M23">
        <v>0</v>
      </c>
      <c r="Q23">
        <v>-327686.31</v>
      </c>
      <c r="R23">
        <v>2781867.7</v>
      </c>
      <c r="T23">
        <v>114296.98</v>
      </c>
      <c r="X23">
        <v>456636</v>
      </c>
      <c r="Z23">
        <v>512864</v>
      </c>
      <c r="AC23">
        <v>94161.64</v>
      </c>
      <c r="AD23">
        <v>23360.23</v>
      </c>
    </row>
    <row r="24" spans="1:30" x14ac:dyDescent="0.25">
      <c r="A24" t="s">
        <v>2633</v>
      </c>
      <c r="B24">
        <v>502968.39</v>
      </c>
      <c r="C24">
        <v>9532.15</v>
      </c>
      <c r="D24">
        <v>533859.25</v>
      </c>
      <c r="F24">
        <v>423173.84</v>
      </c>
      <c r="G24">
        <v>339440.61</v>
      </c>
      <c r="J24">
        <v>6647</v>
      </c>
      <c r="M24">
        <v>0</v>
      </c>
      <c r="Q24">
        <v>-211842.09</v>
      </c>
      <c r="R24">
        <v>1887309.56</v>
      </c>
      <c r="T24">
        <v>2500</v>
      </c>
      <c r="X24">
        <v>365931</v>
      </c>
      <c r="Z24">
        <v>386913</v>
      </c>
      <c r="AC24">
        <v>16015.41</v>
      </c>
      <c r="AD24">
        <v>14956.38</v>
      </c>
    </row>
    <row r="25" spans="1:30" x14ac:dyDescent="0.25">
      <c r="A25" t="s">
        <v>2634</v>
      </c>
      <c r="B25">
        <v>717381.41</v>
      </c>
      <c r="C25">
        <v>41307.5</v>
      </c>
      <c r="D25">
        <v>419504.51</v>
      </c>
      <c r="F25">
        <v>941721.92</v>
      </c>
      <c r="G25">
        <v>211044.17</v>
      </c>
      <c r="M25">
        <v>0</v>
      </c>
      <c r="Q25">
        <v>71983.820000000007</v>
      </c>
      <c r="R25">
        <v>2302867.0299999998</v>
      </c>
      <c r="T25">
        <v>6500</v>
      </c>
      <c r="X25">
        <v>181929</v>
      </c>
      <c r="Z25">
        <v>204612</v>
      </c>
      <c r="AC25">
        <v>22592.99</v>
      </c>
      <c r="AD25">
        <v>21215.35</v>
      </c>
    </row>
    <row r="26" spans="1:30" x14ac:dyDescent="0.25">
      <c r="A26" t="s">
        <v>2635</v>
      </c>
      <c r="B26">
        <v>84617.919999999998</v>
      </c>
      <c r="C26">
        <v>4233.7</v>
      </c>
      <c r="D26">
        <v>303002.78000000003</v>
      </c>
      <c r="F26">
        <v>191712</v>
      </c>
      <c r="G26">
        <v>469278.8</v>
      </c>
      <c r="M26">
        <v>0</v>
      </c>
      <c r="Q26">
        <v>-594163.61</v>
      </c>
      <c r="R26">
        <v>1722667.58</v>
      </c>
      <c r="T26">
        <v>8720</v>
      </c>
      <c r="X26">
        <v>181691.5</v>
      </c>
      <c r="Z26">
        <v>236835.5</v>
      </c>
      <c r="AC26">
        <v>90230.399999999994</v>
      </c>
      <c r="AD26">
        <v>4554.37</v>
      </c>
    </row>
    <row r="27" spans="1:30" x14ac:dyDescent="0.25">
      <c r="A27" t="s">
        <v>2636</v>
      </c>
      <c r="B27">
        <v>596293.37</v>
      </c>
      <c r="C27">
        <v>23839.5</v>
      </c>
      <c r="D27">
        <v>405270.84</v>
      </c>
      <c r="F27">
        <v>150739.03</v>
      </c>
      <c r="G27">
        <v>459765.57</v>
      </c>
      <c r="L27">
        <v>19587</v>
      </c>
      <c r="M27">
        <v>0</v>
      </c>
      <c r="Q27">
        <v>-670065.26</v>
      </c>
      <c r="R27">
        <v>2074532.05</v>
      </c>
      <c r="T27">
        <v>20304.349999999999</v>
      </c>
      <c r="X27">
        <v>279821</v>
      </c>
      <c r="Y27">
        <v>1300</v>
      </c>
      <c r="Z27">
        <v>300514</v>
      </c>
      <c r="AC27">
        <v>37043.08</v>
      </c>
      <c r="AD27">
        <v>13175.01</v>
      </c>
    </row>
    <row r="28" spans="1:30" x14ac:dyDescent="0.25">
      <c r="A28" t="s">
        <v>2637</v>
      </c>
      <c r="B28">
        <v>16018.91</v>
      </c>
      <c r="C28">
        <v>9359.7800000000007</v>
      </c>
      <c r="D28">
        <v>9088.65</v>
      </c>
      <c r="F28">
        <v>506421.94</v>
      </c>
      <c r="G28">
        <v>165028.16</v>
      </c>
      <c r="J28">
        <v>9150</v>
      </c>
      <c r="M28">
        <v>727</v>
      </c>
      <c r="Q28">
        <v>-206494.73</v>
      </c>
      <c r="R28">
        <v>900591.29</v>
      </c>
      <c r="T28">
        <v>6900</v>
      </c>
      <c r="X28">
        <v>216310.5</v>
      </c>
      <c r="Y28">
        <v>520</v>
      </c>
      <c r="Z28">
        <v>245880.5</v>
      </c>
      <c r="AC28">
        <v>44053.83</v>
      </c>
      <c r="AD28">
        <v>17310.849999999999</v>
      </c>
    </row>
    <row r="29" spans="1:30" x14ac:dyDescent="0.25">
      <c r="A29" t="s">
        <v>2638</v>
      </c>
      <c r="B29">
        <v>174695.83</v>
      </c>
      <c r="C29">
        <v>21739.1</v>
      </c>
      <c r="D29">
        <v>253829.27</v>
      </c>
      <c r="F29">
        <v>449870.01</v>
      </c>
      <c r="G29">
        <v>693360.27</v>
      </c>
      <c r="J29">
        <v>6300</v>
      </c>
      <c r="M29">
        <v>0</v>
      </c>
      <c r="Q29">
        <v>-981134.26</v>
      </c>
      <c r="R29">
        <v>2673935.1</v>
      </c>
      <c r="T29">
        <v>11470</v>
      </c>
      <c r="X29">
        <v>188235</v>
      </c>
      <c r="Y29">
        <v>12750</v>
      </c>
      <c r="Z29">
        <v>234370</v>
      </c>
      <c r="AC29">
        <v>47138.91</v>
      </c>
      <c r="AD29">
        <v>36949.040000000001</v>
      </c>
    </row>
    <row r="30" spans="1:30" x14ac:dyDescent="0.25">
      <c r="A30" t="s">
        <v>2639</v>
      </c>
      <c r="B30">
        <v>1471708.07</v>
      </c>
      <c r="C30">
        <v>13600</v>
      </c>
      <c r="D30">
        <v>296788.55</v>
      </c>
      <c r="F30">
        <v>468696.04</v>
      </c>
      <c r="G30">
        <v>937953.79</v>
      </c>
      <c r="J30">
        <v>5100</v>
      </c>
      <c r="M30">
        <v>227</v>
      </c>
      <c r="Q30">
        <v>1319902.47</v>
      </c>
      <c r="R30">
        <v>1942985.43</v>
      </c>
      <c r="T30">
        <v>3570</v>
      </c>
      <c r="X30">
        <v>125095.5</v>
      </c>
      <c r="Y30">
        <v>750</v>
      </c>
      <c r="Z30">
        <v>134935.5</v>
      </c>
      <c r="AC30">
        <v>54112.95</v>
      </c>
      <c r="AD30">
        <v>24533.040000000001</v>
      </c>
    </row>
    <row r="31" spans="1:30" x14ac:dyDescent="0.25">
      <c r="A31" t="s">
        <v>2640</v>
      </c>
      <c r="B31">
        <v>460575.87</v>
      </c>
      <c r="C31">
        <v>397.5</v>
      </c>
      <c r="D31">
        <v>282346.88</v>
      </c>
      <c r="F31">
        <v>77346.12</v>
      </c>
      <c r="G31">
        <v>223843.04</v>
      </c>
      <c r="L31">
        <v>11000</v>
      </c>
      <c r="M31">
        <v>0</v>
      </c>
      <c r="Q31">
        <v>-1285455.05</v>
      </c>
      <c r="R31">
        <v>2306439.37</v>
      </c>
      <c r="T31">
        <v>1941</v>
      </c>
      <c r="X31">
        <v>189921.5</v>
      </c>
      <c r="Z31">
        <v>206936.5</v>
      </c>
      <c r="AC31">
        <v>30179.62</v>
      </c>
      <c r="AD31">
        <v>3179.79</v>
      </c>
    </row>
    <row r="32" spans="1:30" ht="13.2" customHeight="1" x14ac:dyDescent="0.25">
      <c r="A32" t="s">
        <v>2641</v>
      </c>
      <c r="B32">
        <v>733418.09</v>
      </c>
      <c r="C32">
        <v>14569.87</v>
      </c>
      <c r="D32">
        <v>160135.04000000001</v>
      </c>
      <c r="F32">
        <v>266630.89</v>
      </c>
      <c r="G32">
        <v>378036.8</v>
      </c>
      <c r="M32">
        <v>0</v>
      </c>
      <c r="Q32">
        <v>1832.45</v>
      </c>
      <c r="R32">
        <v>1600056.47</v>
      </c>
      <c r="T32">
        <v>5900</v>
      </c>
      <c r="X32">
        <v>187038.5</v>
      </c>
      <c r="Z32">
        <v>211810.5</v>
      </c>
      <c r="AC32">
        <v>18902.91</v>
      </c>
      <c r="AD32">
        <v>14761.42</v>
      </c>
    </row>
    <row r="33" spans="1:34" x14ac:dyDescent="0.25">
      <c r="A33" t="s">
        <v>2787</v>
      </c>
      <c r="B33">
        <v>240171.14</v>
      </c>
      <c r="C33">
        <v>58299</v>
      </c>
      <c r="D33">
        <v>428522.62</v>
      </c>
      <c r="F33">
        <v>3</v>
      </c>
      <c r="G33">
        <v>561770.29</v>
      </c>
      <c r="J33">
        <v>6000</v>
      </c>
      <c r="M33">
        <v>0</v>
      </c>
      <c r="Q33">
        <v>-1625234.34</v>
      </c>
      <c r="R33">
        <v>2970314.75</v>
      </c>
      <c r="T33">
        <v>45918.19</v>
      </c>
      <c r="V33">
        <v>0.3</v>
      </c>
      <c r="X33">
        <v>218873.5</v>
      </c>
      <c r="Y33">
        <v>1100</v>
      </c>
      <c r="Z33">
        <v>270989.5</v>
      </c>
      <c r="AC33">
        <v>55899.65</v>
      </c>
      <c r="AD33">
        <v>14566.47</v>
      </c>
    </row>
    <row r="34" spans="1:34" x14ac:dyDescent="0.25">
      <c r="A34" t="s">
        <v>2788</v>
      </c>
      <c r="B34">
        <v>290039.23</v>
      </c>
      <c r="C34">
        <v>115706</v>
      </c>
      <c r="D34">
        <v>395032.74</v>
      </c>
      <c r="F34">
        <v>1100729.99</v>
      </c>
      <c r="G34">
        <v>736133.23</v>
      </c>
      <c r="J34">
        <v>0</v>
      </c>
      <c r="Q34">
        <v>-461589.05</v>
      </c>
      <c r="R34">
        <v>3203233.17</v>
      </c>
      <c r="T34">
        <v>55295.5</v>
      </c>
      <c r="X34">
        <v>107400</v>
      </c>
      <c r="Z34">
        <v>182722</v>
      </c>
      <c r="AC34">
        <v>85959.55</v>
      </c>
      <c r="AD34">
        <v>19769.57</v>
      </c>
    </row>
    <row r="35" spans="1:34" x14ac:dyDescent="0.25">
      <c r="A35" t="s">
        <v>2789</v>
      </c>
      <c r="B35">
        <v>230893.24</v>
      </c>
      <c r="C35">
        <v>6962.5</v>
      </c>
      <c r="D35">
        <v>176495.87</v>
      </c>
      <c r="F35">
        <v>33486.86</v>
      </c>
      <c r="G35">
        <v>53504.02</v>
      </c>
      <c r="L35">
        <v>15346</v>
      </c>
      <c r="Q35">
        <v>-1527996.15</v>
      </c>
      <c r="R35">
        <v>2001291.5</v>
      </c>
      <c r="T35">
        <v>1480</v>
      </c>
      <c r="X35">
        <v>219241</v>
      </c>
      <c r="Z35">
        <v>219241</v>
      </c>
      <c r="AC35">
        <v>8175.3</v>
      </c>
      <c r="AD35">
        <v>7108.62</v>
      </c>
    </row>
    <row r="36" spans="1:34" x14ac:dyDescent="0.25">
      <c r="A36" t="s">
        <v>2815</v>
      </c>
      <c r="B36">
        <v>319799.78999999998</v>
      </c>
      <c r="C36">
        <v>52201.49</v>
      </c>
      <c r="D36">
        <v>317715.40000000002</v>
      </c>
      <c r="F36">
        <v>1413346.72</v>
      </c>
      <c r="G36">
        <v>616858.17000000004</v>
      </c>
      <c r="J36">
        <v>7000</v>
      </c>
      <c r="M36">
        <v>192.71</v>
      </c>
      <c r="Q36">
        <v>-1097843.95</v>
      </c>
      <c r="R36">
        <v>3800882.66</v>
      </c>
      <c r="T36">
        <v>3403.5</v>
      </c>
      <c r="X36">
        <v>68370</v>
      </c>
      <c r="Z36">
        <v>91890</v>
      </c>
      <c r="AC36">
        <v>60810.32</v>
      </c>
      <c r="AD36">
        <v>23490.1</v>
      </c>
    </row>
    <row r="37" spans="1:34" x14ac:dyDescent="0.25">
      <c r="A37" t="s">
        <v>2642</v>
      </c>
      <c r="B37">
        <v>987380.35</v>
      </c>
      <c r="C37">
        <v>18095</v>
      </c>
      <c r="D37">
        <v>53016.2</v>
      </c>
      <c r="F37">
        <v>649092.85</v>
      </c>
      <c r="G37">
        <v>794926.11</v>
      </c>
      <c r="J37">
        <v>1900</v>
      </c>
      <c r="M37">
        <v>0</v>
      </c>
      <c r="O37">
        <v>382425</v>
      </c>
      <c r="Q37">
        <v>43396.29</v>
      </c>
      <c r="R37">
        <v>2024806.3999999999</v>
      </c>
      <c r="T37">
        <v>130872.6</v>
      </c>
      <c r="X37">
        <v>118422.5</v>
      </c>
      <c r="Y37">
        <v>1500</v>
      </c>
      <c r="Z37">
        <v>150621.5</v>
      </c>
      <c r="AC37">
        <v>22242.91</v>
      </c>
      <c r="AD37">
        <v>24678.87</v>
      </c>
      <c r="AH37">
        <v>3269</v>
      </c>
    </row>
    <row r="38" spans="1:34" x14ac:dyDescent="0.25">
      <c r="A38" t="s">
        <v>2643</v>
      </c>
      <c r="B38">
        <v>1451600.08</v>
      </c>
      <c r="C38">
        <v>23677.599999999999</v>
      </c>
      <c r="D38">
        <v>57833.37</v>
      </c>
      <c r="F38">
        <v>210650.8</v>
      </c>
      <c r="G38">
        <v>410239.24</v>
      </c>
      <c r="J38">
        <v>2500</v>
      </c>
      <c r="L38">
        <v>119680</v>
      </c>
      <c r="M38">
        <v>1138.01</v>
      </c>
      <c r="O38">
        <v>0</v>
      </c>
      <c r="Q38">
        <v>-664217</v>
      </c>
      <c r="R38">
        <v>2381908.6800000002</v>
      </c>
      <c r="T38">
        <v>175287.98</v>
      </c>
      <c r="U38">
        <v>75800</v>
      </c>
      <c r="X38">
        <v>139821.5</v>
      </c>
      <c r="Y38">
        <v>8813.9500000000007</v>
      </c>
      <c r="Z38">
        <v>197691.5</v>
      </c>
      <c r="AC38">
        <v>52770.68</v>
      </c>
      <c r="AD38">
        <v>13892.69</v>
      </c>
      <c r="AH38">
        <v>5692.81</v>
      </c>
    </row>
    <row r="39" spans="1:34" x14ac:dyDescent="0.25">
      <c r="A39" t="s">
        <v>2644</v>
      </c>
      <c r="B39">
        <v>690650.3</v>
      </c>
      <c r="C39">
        <v>18200</v>
      </c>
      <c r="D39">
        <v>102014.06</v>
      </c>
      <c r="F39">
        <v>787527.07</v>
      </c>
      <c r="G39">
        <v>280712.40999999997</v>
      </c>
      <c r="J39">
        <v>0</v>
      </c>
      <c r="M39">
        <v>2061.65</v>
      </c>
      <c r="Q39">
        <v>-863313.53</v>
      </c>
      <c r="R39">
        <v>2692203.68</v>
      </c>
      <c r="T39">
        <v>177450.9</v>
      </c>
      <c r="X39">
        <v>239778</v>
      </c>
      <c r="Y39">
        <v>6500</v>
      </c>
      <c r="Z39">
        <v>302287</v>
      </c>
      <c r="AC39">
        <v>85586.06</v>
      </c>
      <c r="AD39">
        <v>15350.58</v>
      </c>
      <c r="AH39">
        <v>17381.05</v>
      </c>
    </row>
    <row r="40" spans="1:34" x14ac:dyDescent="0.25">
      <c r="A40" t="s">
        <v>2645</v>
      </c>
      <c r="B40">
        <v>490886.35</v>
      </c>
      <c r="C40">
        <v>15600</v>
      </c>
      <c r="D40">
        <v>120027.76</v>
      </c>
      <c r="F40">
        <v>155820.74</v>
      </c>
      <c r="G40">
        <v>97819.06</v>
      </c>
      <c r="J40">
        <v>4300</v>
      </c>
      <c r="M40">
        <v>718</v>
      </c>
      <c r="O40">
        <v>36000</v>
      </c>
      <c r="Q40">
        <v>485704.14</v>
      </c>
      <c r="R40">
        <v>288756.2</v>
      </c>
      <c r="T40">
        <v>125730.41</v>
      </c>
      <c r="X40">
        <v>125086.5</v>
      </c>
      <c r="Y40">
        <v>4740</v>
      </c>
      <c r="Z40">
        <v>199387.5</v>
      </c>
      <c r="AA40">
        <v>640</v>
      </c>
      <c r="AB40">
        <v>4000</v>
      </c>
      <c r="AC40">
        <v>19959.2</v>
      </c>
      <c r="AD40">
        <v>15102.14</v>
      </c>
      <c r="AH40">
        <v>5024</v>
      </c>
    </row>
    <row r="41" spans="1:34" x14ac:dyDescent="0.25">
      <c r="A41" t="s">
        <v>2646</v>
      </c>
      <c r="B41">
        <v>929765.13</v>
      </c>
      <c r="C41">
        <v>17337.5</v>
      </c>
      <c r="D41">
        <v>147370.87</v>
      </c>
      <c r="F41">
        <v>471941.26</v>
      </c>
      <c r="G41">
        <v>156733.43</v>
      </c>
      <c r="J41">
        <v>5150</v>
      </c>
      <c r="M41">
        <v>1071.51</v>
      </c>
      <c r="Q41">
        <v>-1565386.45</v>
      </c>
      <c r="R41">
        <v>3281518.85</v>
      </c>
      <c r="T41">
        <v>165274.81</v>
      </c>
      <c r="X41">
        <v>234881.5</v>
      </c>
      <c r="Y41">
        <v>23211.14</v>
      </c>
      <c r="Z41">
        <v>342298.5</v>
      </c>
      <c r="AC41">
        <v>62738.33</v>
      </c>
      <c r="AD41">
        <v>13168.29</v>
      </c>
      <c r="AF41">
        <v>4561</v>
      </c>
      <c r="AH41">
        <v>5662</v>
      </c>
    </row>
    <row r="42" spans="1:34" x14ac:dyDescent="0.25">
      <c r="A42" t="s">
        <v>2647</v>
      </c>
      <c r="B42">
        <v>1070187.69</v>
      </c>
      <c r="C42">
        <v>1447</v>
      </c>
      <c r="D42">
        <v>139771.17000000001</v>
      </c>
      <c r="F42">
        <v>309238.65999999997</v>
      </c>
      <c r="G42">
        <v>747881.23</v>
      </c>
      <c r="J42">
        <v>8000</v>
      </c>
      <c r="M42">
        <v>780.4</v>
      </c>
      <c r="O42">
        <v>172555</v>
      </c>
      <c r="Q42">
        <v>-1538618.99</v>
      </c>
      <c r="R42">
        <v>3750097.45</v>
      </c>
      <c r="T42">
        <v>99098.69</v>
      </c>
      <c r="X42">
        <v>211634.5</v>
      </c>
      <c r="Y42">
        <v>47968.08</v>
      </c>
      <c r="Z42">
        <v>278383.5</v>
      </c>
      <c r="AC42">
        <v>166469.71</v>
      </c>
      <c r="AD42">
        <v>27856.720000000001</v>
      </c>
      <c r="AH42">
        <v>10910.75</v>
      </c>
    </row>
    <row r="43" spans="1:34" x14ac:dyDescent="0.25">
      <c r="A43" t="s">
        <v>2648</v>
      </c>
      <c r="B43">
        <v>298890</v>
      </c>
      <c r="C43">
        <v>2250.41</v>
      </c>
      <c r="D43">
        <v>104660.51</v>
      </c>
      <c r="F43">
        <v>296873.61</v>
      </c>
      <c r="G43">
        <v>772863.16</v>
      </c>
      <c r="J43">
        <v>5210</v>
      </c>
      <c r="M43">
        <v>0</v>
      </c>
      <c r="Q43">
        <v>-454706.51</v>
      </c>
      <c r="R43">
        <v>1851653.95</v>
      </c>
      <c r="T43">
        <v>157197.22</v>
      </c>
      <c r="X43">
        <v>67928</v>
      </c>
      <c r="Y43">
        <v>8715.36</v>
      </c>
      <c r="Z43">
        <v>121478</v>
      </c>
      <c r="AC43">
        <v>38814.21</v>
      </c>
      <c r="AD43">
        <v>22285.19</v>
      </c>
      <c r="AH43">
        <v>11931.64</v>
      </c>
    </row>
    <row r="44" spans="1:34" x14ac:dyDescent="0.25">
      <c r="A44" t="s">
        <v>2790</v>
      </c>
      <c r="B44">
        <v>380562.02</v>
      </c>
      <c r="C44">
        <v>5267.11</v>
      </c>
      <c r="D44">
        <v>67240.639999999999</v>
      </c>
      <c r="F44">
        <v>141282.71</v>
      </c>
      <c r="G44">
        <v>463618.29</v>
      </c>
      <c r="J44">
        <v>4500</v>
      </c>
      <c r="M44">
        <v>3049</v>
      </c>
      <c r="O44">
        <v>195420</v>
      </c>
      <c r="Q44">
        <v>-1066553.3899999999</v>
      </c>
      <c r="R44">
        <v>1865771.67</v>
      </c>
      <c r="T44">
        <v>181410.45</v>
      </c>
      <c r="X44">
        <v>158518</v>
      </c>
      <c r="Y44">
        <v>25059.15</v>
      </c>
      <c r="Z44">
        <v>224757</v>
      </c>
      <c r="AC44">
        <v>60044.21</v>
      </c>
      <c r="AD44">
        <v>18764.22</v>
      </c>
      <c r="AH44">
        <v>5638.68</v>
      </c>
    </row>
    <row r="45" spans="1:34" x14ac:dyDescent="0.25">
      <c r="A45" t="s">
        <v>2791</v>
      </c>
      <c r="B45">
        <v>546122.69999999995</v>
      </c>
      <c r="C45">
        <v>0</v>
      </c>
      <c r="D45">
        <v>67599.42</v>
      </c>
      <c r="F45">
        <v>483993.75</v>
      </c>
      <c r="G45">
        <v>210156.29</v>
      </c>
      <c r="J45">
        <v>2832</v>
      </c>
      <c r="M45">
        <v>0</v>
      </c>
      <c r="Q45">
        <v>26967.49</v>
      </c>
      <c r="R45">
        <v>1234901.48</v>
      </c>
      <c r="T45">
        <v>107877.39</v>
      </c>
      <c r="X45">
        <v>170317</v>
      </c>
      <c r="Y45">
        <v>1500</v>
      </c>
      <c r="Z45">
        <v>204362</v>
      </c>
      <c r="AC45">
        <v>20715.080000000002</v>
      </c>
      <c r="AD45">
        <v>11949.42</v>
      </c>
      <c r="AH45">
        <v>3021</v>
      </c>
    </row>
    <row r="46" spans="1:34" x14ac:dyDescent="0.25">
      <c r="A46" t="s">
        <v>2809</v>
      </c>
      <c r="B46">
        <v>809457.39</v>
      </c>
      <c r="C46">
        <v>1700</v>
      </c>
      <c r="D46">
        <v>65047.19</v>
      </c>
      <c r="F46">
        <v>870467</v>
      </c>
      <c r="G46">
        <v>363265.84</v>
      </c>
      <c r="J46">
        <v>2800</v>
      </c>
      <c r="M46">
        <v>0</v>
      </c>
      <c r="O46">
        <v>466824</v>
      </c>
      <c r="Q46">
        <v>-571286.11</v>
      </c>
      <c r="R46">
        <v>2300894.7000000002</v>
      </c>
      <c r="T46">
        <v>22804.98</v>
      </c>
      <c r="X46">
        <v>101570</v>
      </c>
      <c r="Z46">
        <v>156945.5</v>
      </c>
      <c r="AC46">
        <v>28673.01</v>
      </c>
      <c r="AD46">
        <v>21970.639999999999</v>
      </c>
      <c r="AH46">
        <v>6081</v>
      </c>
    </row>
    <row r="47" spans="1:34" x14ac:dyDescent="0.25">
      <c r="A47" t="s">
        <v>2816</v>
      </c>
      <c r="B47">
        <v>1095903.02</v>
      </c>
      <c r="C47">
        <v>8600</v>
      </c>
      <c r="D47">
        <v>105766.33</v>
      </c>
      <c r="F47">
        <v>3798370.82</v>
      </c>
      <c r="G47">
        <v>326281.51</v>
      </c>
      <c r="J47">
        <v>4000</v>
      </c>
      <c r="M47">
        <v>4043.4</v>
      </c>
      <c r="Q47">
        <v>1322778.8799999999</v>
      </c>
      <c r="R47">
        <v>4006426</v>
      </c>
      <c r="T47">
        <v>60580.53</v>
      </c>
      <c r="X47">
        <v>132962</v>
      </c>
      <c r="Y47">
        <v>1500</v>
      </c>
      <c r="Z47">
        <v>188852</v>
      </c>
      <c r="AC47">
        <v>24072.07</v>
      </c>
      <c r="AD47">
        <v>25513.45</v>
      </c>
      <c r="AH47">
        <v>9086</v>
      </c>
    </row>
    <row r="48" spans="1:34" x14ac:dyDescent="0.25">
      <c r="A48" t="s">
        <v>2649</v>
      </c>
      <c r="B48">
        <v>91673.42</v>
      </c>
      <c r="C48">
        <v>168796.11</v>
      </c>
      <c r="D48">
        <v>147627.49</v>
      </c>
      <c r="F48">
        <v>200441.8</v>
      </c>
      <c r="G48">
        <v>202802.14</v>
      </c>
      <c r="J48">
        <v>32000</v>
      </c>
      <c r="M48">
        <v>0</v>
      </c>
      <c r="Q48">
        <v>-1090013.69</v>
      </c>
      <c r="R48">
        <v>1877057.75</v>
      </c>
      <c r="T48">
        <v>40243.339999999997</v>
      </c>
      <c r="X48">
        <v>150454.5</v>
      </c>
      <c r="Z48">
        <v>166332.5</v>
      </c>
      <c r="AC48">
        <v>19543.89</v>
      </c>
      <c r="AD48">
        <v>12524.55</v>
      </c>
    </row>
    <row r="49" spans="1:35" x14ac:dyDescent="0.25">
      <c r="A49" t="s">
        <v>2650</v>
      </c>
      <c r="B49">
        <v>159445.32999999999</v>
      </c>
      <c r="C49">
        <v>8692.75</v>
      </c>
      <c r="D49">
        <v>24852.720000000001</v>
      </c>
      <c r="F49">
        <v>465732.6</v>
      </c>
      <c r="G49">
        <v>206882.5</v>
      </c>
      <c r="J49">
        <v>105200</v>
      </c>
      <c r="L49">
        <v>6500</v>
      </c>
      <c r="M49">
        <v>0</v>
      </c>
      <c r="Q49">
        <v>-1800136.91</v>
      </c>
      <c r="R49">
        <v>2506199.65</v>
      </c>
      <c r="T49">
        <v>51119.3</v>
      </c>
      <c r="X49">
        <v>227013.5</v>
      </c>
      <c r="Y49">
        <v>-28120</v>
      </c>
      <c r="Z49">
        <v>249215.5</v>
      </c>
      <c r="AC49">
        <v>19240</v>
      </c>
      <c r="AD49">
        <v>6209.42</v>
      </c>
    </row>
    <row r="50" spans="1:35" x14ac:dyDescent="0.25">
      <c r="A50" t="s">
        <v>2651</v>
      </c>
      <c r="B50">
        <v>36236.54</v>
      </c>
      <c r="C50">
        <v>17552.59</v>
      </c>
      <c r="D50">
        <v>47088.61</v>
      </c>
      <c r="F50">
        <v>3</v>
      </c>
      <c r="G50">
        <v>83063.05</v>
      </c>
      <c r="J50">
        <v>500</v>
      </c>
      <c r="M50">
        <v>0</v>
      </c>
      <c r="P50">
        <v>-238853.94</v>
      </c>
      <c r="Q50">
        <v>-1611628.89</v>
      </c>
      <c r="R50">
        <v>1985151.03</v>
      </c>
      <c r="T50">
        <v>107371.82</v>
      </c>
      <c r="X50">
        <v>130571</v>
      </c>
      <c r="Z50">
        <v>167759</v>
      </c>
      <c r="AC50">
        <v>50718.05</v>
      </c>
      <c r="AD50">
        <v>5443.55</v>
      </c>
      <c r="AH50">
        <v>61.6</v>
      </c>
      <c r="AI50">
        <v>48000</v>
      </c>
    </row>
    <row r="51" spans="1:35" x14ac:dyDescent="0.25">
      <c r="A51" t="s">
        <v>2652</v>
      </c>
      <c r="B51">
        <v>114761.71</v>
      </c>
      <c r="C51">
        <v>98302.23</v>
      </c>
      <c r="D51">
        <v>147649.03</v>
      </c>
      <c r="F51">
        <v>762220.12</v>
      </c>
      <c r="G51">
        <v>162158.37</v>
      </c>
      <c r="J51">
        <v>3000</v>
      </c>
      <c r="M51">
        <v>0</v>
      </c>
      <c r="Q51">
        <v>-482443.54</v>
      </c>
      <c r="R51">
        <v>1821817.03</v>
      </c>
      <c r="T51">
        <v>35674.480000000003</v>
      </c>
      <c r="X51">
        <v>36077</v>
      </c>
      <c r="Z51">
        <v>65887</v>
      </c>
      <c r="AC51">
        <v>40732.910000000003</v>
      </c>
      <c r="AD51">
        <v>22407.7</v>
      </c>
      <c r="AH51">
        <v>5.9</v>
      </c>
    </row>
    <row r="52" spans="1:35" x14ac:dyDescent="0.25">
      <c r="A52" t="s">
        <v>2653</v>
      </c>
      <c r="B52">
        <v>167472.32999999999</v>
      </c>
      <c r="C52">
        <v>249021.27</v>
      </c>
      <c r="D52">
        <v>99787.08</v>
      </c>
      <c r="F52">
        <v>491592.15</v>
      </c>
      <c r="G52">
        <v>457192.35</v>
      </c>
      <c r="J52">
        <v>0</v>
      </c>
      <c r="M52">
        <v>1304</v>
      </c>
      <c r="Q52">
        <v>436324.13</v>
      </c>
      <c r="R52">
        <v>1102265.42</v>
      </c>
      <c r="T52">
        <v>683.2</v>
      </c>
      <c r="X52">
        <v>204883</v>
      </c>
      <c r="Z52">
        <v>241802</v>
      </c>
      <c r="AC52">
        <v>27699.57</v>
      </c>
      <c r="AD52">
        <v>10828</v>
      </c>
      <c r="AH52">
        <v>65</v>
      </c>
    </row>
    <row r="53" spans="1:35" x14ac:dyDescent="0.25">
      <c r="A53" t="s">
        <v>2654</v>
      </c>
      <c r="B53">
        <v>224649.87</v>
      </c>
      <c r="C53">
        <v>195028.2</v>
      </c>
      <c r="D53">
        <v>55946.9</v>
      </c>
      <c r="F53">
        <v>56482.91</v>
      </c>
      <c r="G53">
        <v>355394.94</v>
      </c>
      <c r="J53">
        <v>3300</v>
      </c>
      <c r="M53">
        <v>0</v>
      </c>
      <c r="P53">
        <v>-10797.58</v>
      </c>
      <c r="Q53">
        <v>-1206434.8899999999</v>
      </c>
      <c r="R53">
        <v>2172216.88</v>
      </c>
      <c r="T53">
        <v>12435.66</v>
      </c>
      <c r="X53">
        <v>149750.5</v>
      </c>
      <c r="Z53">
        <v>187870.5</v>
      </c>
      <c r="AC53">
        <v>36140.879999999997</v>
      </c>
      <c r="AD53">
        <v>8143.82</v>
      </c>
      <c r="AH53">
        <v>812.55</v>
      </c>
    </row>
    <row r="54" spans="1:35" x14ac:dyDescent="0.25">
      <c r="A54" t="s">
        <v>2655</v>
      </c>
      <c r="B54">
        <v>186244.91</v>
      </c>
      <c r="C54">
        <v>99429.56</v>
      </c>
      <c r="D54">
        <v>56624.37</v>
      </c>
      <c r="F54">
        <v>1194775.8400000001</v>
      </c>
      <c r="G54">
        <v>450085.4</v>
      </c>
      <c r="Q54">
        <v>31239.94</v>
      </c>
      <c r="R54">
        <v>1936400.69</v>
      </c>
      <c r="T54">
        <v>20080.150000000001</v>
      </c>
      <c r="X54">
        <v>227930</v>
      </c>
      <c r="Z54">
        <v>227930</v>
      </c>
      <c r="AC54">
        <v>14129.7</v>
      </c>
      <c r="AD54">
        <v>12532.46</v>
      </c>
      <c r="AH54">
        <v>998.54</v>
      </c>
    </row>
    <row r="55" spans="1:35" x14ac:dyDescent="0.25">
      <c r="A55" t="s">
        <v>2656</v>
      </c>
      <c r="B55">
        <v>181823.07</v>
      </c>
      <c r="C55">
        <v>80</v>
      </c>
      <c r="D55">
        <v>272524.89</v>
      </c>
      <c r="F55">
        <v>31957.759999999998</v>
      </c>
      <c r="G55">
        <v>319781.63</v>
      </c>
      <c r="J55">
        <v>1000</v>
      </c>
      <c r="M55">
        <v>1299</v>
      </c>
      <c r="P55">
        <v>316447.92</v>
      </c>
      <c r="Q55">
        <v>-757560.43</v>
      </c>
      <c r="R55">
        <v>1262941.0900000001</v>
      </c>
      <c r="T55">
        <v>69560</v>
      </c>
      <c r="X55">
        <v>300058.5</v>
      </c>
      <c r="Z55">
        <v>356011.5</v>
      </c>
      <c r="AC55">
        <v>33019.75</v>
      </c>
      <c r="AD55">
        <v>7926.07</v>
      </c>
      <c r="AH55">
        <v>1434.16</v>
      </c>
    </row>
    <row r="56" spans="1:35" x14ac:dyDescent="0.25">
      <c r="A56" t="s">
        <v>2792</v>
      </c>
      <c r="B56">
        <v>180836.71</v>
      </c>
      <c r="C56">
        <v>290</v>
      </c>
      <c r="D56">
        <v>81173.259999999995</v>
      </c>
      <c r="F56">
        <v>444940.48</v>
      </c>
      <c r="G56">
        <v>548162.23</v>
      </c>
      <c r="J56">
        <v>3500</v>
      </c>
      <c r="M56">
        <v>0</v>
      </c>
      <c r="Q56">
        <v>-744630.25</v>
      </c>
      <c r="R56">
        <v>2033596.36</v>
      </c>
      <c r="T56">
        <v>587.5</v>
      </c>
      <c r="X56">
        <v>242960</v>
      </c>
      <c r="Z56">
        <v>278969</v>
      </c>
      <c r="AC56">
        <v>33506.370000000003</v>
      </c>
      <c r="AD56">
        <v>10435.99</v>
      </c>
      <c r="AH56">
        <v>297.5</v>
      </c>
    </row>
    <row r="57" spans="1:35" x14ac:dyDescent="0.25">
      <c r="A57" t="s">
        <v>2793</v>
      </c>
      <c r="B57">
        <v>184519.66</v>
      </c>
      <c r="C57">
        <v>374679.71</v>
      </c>
      <c r="D57">
        <v>591729.56000000006</v>
      </c>
      <c r="F57">
        <v>406720.27</v>
      </c>
      <c r="G57">
        <v>-159261.49</v>
      </c>
      <c r="J57">
        <v>33220</v>
      </c>
      <c r="M57">
        <v>63552</v>
      </c>
      <c r="P57">
        <v>367602.08</v>
      </c>
      <c r="Q57">
        <v>-1400951.92</v>
      </c>
      <c r="R57">
        <v>2378594.3199999998</v>
      </c>
      <c r="T57">
        <v>68181.23</v>
      </c>
      <c r="X57">
        <v>97937</v>
      </c>
      <c r="Z57">
        <v>134297</v>
      </c>
      <c r="AC57">
        <v>77375.94</v>
      </c>
      <c r="AD57">
        <v>12324.06</v>
      </c>
    </row>
    <row r="58" spans="1:35" x14ac:dyDescent="0.25">
      <c r="A58" t="s">
        <v>2794</v>
      </c>
      <c r="B58">
        <v>181036.16</v>
      </c>
      <c r="C58">
        <v>71677.48</v>
      </c>
      <c r="D58">
        <v>148833.85999999999</v>
      </c>
      <c r="F58">
        <v>1646720.96</v>
      </c>
      <c r="G58">
        <v>379451.5</v>
      </c>
      <c r="J58">
        <v>3000</v>
      </c>
      <c r="K58">
        <v>756</v>
      </c>
      <c r="M58">
        <v>756</v>
      </c>
      <c r="P58">
        <v>195407.87</v>
      </c>
      <c r="Q58">
        <v>-217347.98</v>
      </c>
      <c r="R58">
        <v>2522084.4900000002</v>
      </c>
      <c r="T58">
        <v>1410</v>
      </c>
      <c r="X58">
        <v>73871</v>
      </c>
      <c r="Z58">
        <v>104857</v>
      </c>
      <c r="AC58">
        <v>55153.83</v>
      </c>
      <c r="AD58">
        <v>23465</v>
      </c>
      <c r="AH58">
        <v>1110</v>
      </c>
    </row>
    <row r="59" spans="1:35" x14ac:dyDescent="0.25">
      <c r="A59" t="s">
        <v>2657</v>
      </c>
      <c r="B59">
        <v>1984838.75</v>
      </c>
      <c r="C59">
        <v>24734</v>
      </c>
      <c r="D59">
        <v>77798</v>
      </c>
      <c r="F59">
        <v>445286.97</v>
      </c>
      <c r="G59">
        <v>485906.61</v>
      </c>
      <c r="M59">
        <v>1274</v>
      </c>
      <c r="Q59">
        <v>359258.23</v>
      </c>
      <c r="R59">
        <v>2222830.41</v>
      </c>
      <c r="T59">
        <v>515275.82</v>
      </c>
      <c r="X59">
        <v>144977.5</v>
      </c>
      <c r="Y59">
        <v>1500</v>
      </c>
      <c r="Z59">
        <v>203517.5</v>
      </c>
      <c r="AC59">
        <v>46735.15</v>
      </c>
      <c r="AD59">
        <v>24759.63</v>
      </c>
    </row>
    <row r="60" spans="1:35" x14ac:dyDescent="0.25">
      <c r="A60" t="s">
        <v>2658</v>
      </c>
      <c r="B60">
        <v>3459435.87</v>
      </c>
      <c r="C60">
        <v>139261.43</v>
      </c>
      <c r="D60">
        <v>148353.44</v>
      </c>
      <c r="F60">
        <v>2462149.96</v>
      </c>
      <c r="G60">
        <v>1520969.84</v>
      </c>
      <c r="J60">
        <v>18400</v>
      </c>
      <c r="M60">
        <v>2899</v>
      </c>
      <c r="Q60">
        <v>-569824.44999999995</v>
      </c>
      <c r="R60">
        <v>7696912.6699999999</v>
      </c>
      <c r="T60">
        <v>650802.24</v>
      </c>
      <c r="X60">
        <v>327953.5</v>
      </c>
      <c r="Y60">
        <v>7000</v>
      </c>
      <c r="Z60">
        <v>394380.5</v>
      </c>
      <c r="AC60">
        <v>121097.65</v>
      </c>
      <c r="AD60">
        <v>15665.2</v>
      </c>
    </row>
    <row r="61" spans="1:35" x14ac:dyDescent="0.25">
      <c r="A61" t="s">
        <v>2659</v>
      </c>
      <c r="B61">
        <v>713065.16</v>
      </c>
      <c r="C61">
        <v>269884.48</v>
      </c>
      <c r="D61">
        <v>424225.96</v>
      </c>
      <c r="F61">
        <v>493330.6</v>
      </c>
      <c r="G61">
        <v>492541.08</v>
      </c>
      <c r="J61">
        <v>-1500</v>
      </c>
      <c r="M61">
        <v>2623.21</v>
      </c>
      <c r="Q61">
        <v>-168493.13</v>
      </c>
      <c r="R61">
        <v>2266667.36</v>
      </c>
      <c r="T61">
        <v>405235.83</v>
      </c>
      <c r="X61">
        <v>191740.5</v>
      </c>
      <c r="Y61">
        <v>1500</v>
      </c>
      <c r="Z61">
        <v>225968.5</v>
      </c>
      <c r="AC61">
        <v>103176.55</v>
      </c>
      <c r="AD61">
        <v>14660.75</v>
      </c>
    </row>
    <row r="62" spans="1:35" x14ac:dyDescent="0.25">
      <c r="A62" t="s">
        <v>2660</v>
      </c>
      <c r="B62">
        <v>877686.21</v>
      </c>
      <c r="C62">
        <v>27602.28</v>
      </c>
      <c r="D62">
        <v>78855.070000000007</v>
      </c>
      <c r="F62">
        <v>23945.96</v>
      </c>
      <c r="G62">
        <v>133036.1</v>
      </c>
      <c r="J62">
        <v>4000</v>
      </c>
      <c r="M62">
        <v>692.51</v>
      </c>
      <c r="P62">
        <v>245436.01</v>
      </c>
      <c r="R62">
        <v>817347.69</v>
      </c>
      <c r="T62">
        <v>262843.99</v>
      </c>
      <c r="X62">
        <v>86884</v>
      </c>
      <c r="Z62">
        <v>111010</v>
      </c>
      <c r="AC62">
        <v>28184.75</v>
      </c>
      <c r="AD62">
        <v>16267.71</v>
      </c>
      <c r="AF62">
        <v>122698.05</v>
      </c>
    </row>
    <row r="63" spans="1:35" x14ac:dyDescent="0.25">
      <c r="A63" t="s">
        <v>2661</v>
      </c>
      <c r="B63">
        <v>1209285.77</v>
      </c>
      <c r="C63">
        <v>84910.95</v>
      </c>
      <c r="D63">
        <v>216297.8</v>
      </c>
      <c r="F63">
        <v>140148.98000000001</v>
      </c>
      <c r="G63">
        <v>582341.15</v>
      </c>
      <c r="J63">
        <v>5259</v>
      </c>
      <c r="M63">
        <v>1739.9</v>
      </c>
      <c r="Q63">
        <v>1013195.21</v>
      </c>
      <c r="R63">
        <v>1211807.73</v>
      </c>
      <c r="T63">
        <v>62317.79</v>
      </c>
      <c r="X63">
        <v>123561.5</v>
      </c>
      <c r="Z63">
        <v>162940.5</v>
      </c>
      <c r="AC63">
        <v>56486.25</v>
      </c>
      <c r="AD63">
        <v>11491.17</v>
      </c>
    </row>
    <row r="64" spans="1:35" x14ac:dyDescent="0.25">
      <c r="A64" t="s">
        <v>2663</v>
      </c>
      <c r="B64">
        <v>970444.25</v>
      </c>
      <c r="C64">
        <v>21369.75</v>
      </c>
      <c r="D64">
        <v>196556.24</v>
      </c>
      <c r="F64">
        <v>359476.19</v>
      </c>
      <c r="G64">
        <v>347487.87</v>
      </c>
      <c r="J64">
        <v>3640</v>
      </c>
      <c r="M64">
        <v>1006</v>
      </c>
      <c r="Q64">
        <v>-719912.79</v>
      </c>
      <c r="R64">
        <v>2590732.39</v>
      </c>
      <c r="T64">
        <v>92879.02</v>
      </c>
      <c r="X64">
        <v>284657.5</v>
      </c>
      <c r="Y64">
        <v>4500</v>
      </c>
      <c r="Z64">
        <v>329281.5</v>
      </c>
      <c r="AC64">
        <v>96985.54</v>
      </c>
      <c r="AD64">
        <v>4145.03</v>
      </c>
    </row>
    <row r="65" spans="1:35" x14ac:dyDescent="0.25">
      <c r="A65" t="s">
        <v>2664</v>
      </c>
      <c r="B65">
        <v>1964435.19</v>
      </c>
      <c r="C65">
        <v>69760.7</v>
      </c>
      <c r="D65">
        <v>28473.06</v>
      </c>
      <c r="F65">
        <v>926252.73</v>
      </c>
      <c r="G65">
        <v>401476.26</v>
      </c>
      <c r="J65">
        <v>3500</v>
      </c>
      <c r="M65">
        <v>620</v>
      </c>
      <c r="Q65">
        <v>772067.79</v>
      </c>
      <c r="R65">
        <v>2642678.98</v>
      </c>
      <c r="T65">
        <v>13388.64</v>
      </c>
      <c r="X65">
        <v>159872</v>
      </c>
      <c r="Y65">
        <v>3000</v>
      </c>
      <c r="Z65">
        <v>187652</v>
      </c>
      <c r="AC65">
        <v>28753.51</v>
      </c>
      <c r="AD65">
        <v>25454.27</v>
      </c>
      <c r="AF65">
        <v>4570.62</v>
      </c>
    </row>
    <row r="66" spans="1:35" x14ac:dyDescent="0.25">
      <c r="A66" t="s">
        <v>2667</v>
      </c>
      <c r="B66">
        <v>913731.82</v>
      </c>
      <c r="C66">
        <v>24006.25</v>
      </c>
      <c r="D66">
        <v>87952.93</v>
      </c>
      <c r="F66">
        <v>711919</v>
      </c>
      <c r="G66">
        <v>373462.16</v>
      </c>
      <c r="J66">
        <v>4500</v>
      </c>
      <c r="M66">
        <v>993</v>
      </c>
      <c r="Q66">
        <v>405642.58</v>
      </c>
      <c r="R66">
        <v>1743741.15</v>
      </c>
      <c r="T66">
        <v>43509.919999999998</v>
      </c>
      <c r="X66">
        <v>160257</v>
      </c>
      <c r="Y66">
        <v>1500</v>
      </c>
      <c r="Z66">
        <v>203107.65</v>
      </c>
      <c r="AC66">
        <v>81305.14</v>
      </c>
      <c r="AD66">
        <v>9721</v>
      </c>
      <c r="AF66">
        <v>3902.5</v>
      </c>
    </row>
    <row r="67" spans="1:35" x14ac:dyDescent="0.25">
      <c r="A67" t="s">
        <v>2668</v>
      </c>
      <c r="B67">
        <v>1092923.1599999999</v>
      </c>
      <c r="C67">
        <v>24795.34</v>
      </c>
      <c r="D67">
        <v>137832.04999999999</v>
      </c>
      <c r="F67">
        <v>826705.01</v>
      </c>
      <c r="G67">
        <v>564031.99</v>
      </c>
      <c r="J67">
        <v>19800</v>
      </c>
      <c r="M67">
        <v>4009.69</v>
      </c>
      <c r="Q67">
        <v>-1367534.18</v>
      </c>
      <c r="R67">
        <v>3470807.24</v>
      </c>
      <c r="T67">
        <v>545314.59</v>
      </c>
      <c r="X67">
        <v>100430</v>
      </c>
      <c r="Z67">
        <v>136344</v>
      </c>
      <c r="AC67">
        <v>61839.45</v>
      </c>
      <c r="AD67">
        <v>5821</v>
      </c>
    </row>
    <row r="68" spans="1:35" x14ac:dyDescent="0.25">
      <c r="A68" t="s">
        <v>2669</v>
      </c>
      <c r="B68">
        <v>219556.6</v>
      </c>
      <c r="C68">
        <v>42496.57</v>
      </c>
      <c r="D68">
        <v>25056.47</v>
      </c>
      <c r="F68">
        <v>154115.16</v>
      </c>
      <c r="G68">
        <v>618544.66</v>
      </c>
      <c r="J68">
        <v>4500</v>
      </c>
      <c r="M68">
        <v>862</v>
      </c>
      <c r="Q68">
        <v>-126342.28</v>
      </c>
      <c r="R68">
        <v>1201384.94</v>
      </c>
      <c r="T68">
        <v>23696.85</v>
      </c>
      <c r="X68">
        <v>121230</v>
      </c>
      <c r="Y68">
        <v>1500</v>
      </c>
      <c r="Z68">
        <v>158119</v>
      </c>
      <c r="AC68">
        <v>23909.7</v>
      </c>
      <c r="AD68">
        <v>5354.9</v>
      </c>
    </row>
    <row r="69" spans="1:35" x14ac:dyDescent="0.25">
      <c r="A69" t="s">
        <v>2671</v>
      </c>
      <c r="B69">
        <v>411338.27</v>
      </c>
      <c r="C69">
        <v>46371.01</v>
      </c>
      <c r="D69">
        <v>178970.57</v>
      </c>
      <c r="F69">
        <v>341782.52</v>
      </c>
      <c r="G69">
        <v>323599.25</v>
      </c>
      <c r="J69">
        <v>8600</v>
      </c>
      <c r="M69">
        <v>552</v>
      </c>
      <c r="Q69">
        <v>312174.59999999998</v>
      </c>
      <c r="R69">
        <v>934454.85</v>
      </c>
      <c r="T69">
        <v>28468.18</v>
      </c>
      <c r="U69">
        <v>-65180</v>
      </c>
      <c r="X69">
        <v>265660</v>
      </c>
      <c r="Y69">
        <v>3000</v>
      </c>
      <c r="Z69">
        <v>291328</v>
      </c>
      <c r="AC69">
        <v>59686.559999999998</v>
      </c>
      <c r="AD69">
        <v>1053.45</v>
      </c>
    </row>
    <row r="70" spans="1:35" x14ac:dyDescent="0.25">
      <c r="A70" t="s">
        <v>2672</v>
      </c>
      <c r="B70">
        <v>743103.99</v>
      </c>
      <c r="C70">
        <v>27932.43</v>
      </c>
      <c r="D70">
        <v>73504.05</v>
      </c>
      <c r="F70">
        <v>153567.87</v>
      </c>
      <c r="G70">
        <v>291513.77</v>
      </c>
      <c r="J70">
        <v>4500</v>
      </c>
      <c r="M70">
        <v>1822.66</v>
      </c>
      <c r="Q70">
        <v>-739998.45</v>
      </c>
      <c r="R70">
        <v>1881601.57</v>
      </c>
      <c r="T70">
        <v>180277.32</v>
      </c>
      <c r="X70">
        <v>135828</v>
      </c>
      <c r="Y70">
        <v>2500</v>
      </c>
      <c r="Z70">
        <v>159778</v>
      </c>
      <c r="AC70">
        <v>38714.71</v>
      </c>
      <c r="AD70">
        <v>18016.28</v>
      </c>
    </row>
    <row r="71" spans="1:35" x14ac:dyDescent="0.25">
      <c r="A71" t="s">
        <v>2673</v>
      </c>
      <c r="B71">
        <v>669483.88</v>
      </c>
      <c r="C71">
        <v>20469</v>
      </c>
      <c r="D71">
        <v>88301.45</v>
      </c>
      <c r="F71">
        <v>321511.96000000002</v>
      </c>
      <c r="G71">
        <v>777579.13</v>
      </c>
      <c r="J71">
        <v>5460</v>
      </c>
      <c r="M71">
        <v>237</v>
      </c>
      <c r="Q71">
        <v>-900628.38</v>
      </c>
      <c r="R71">
        <v>2618687.59</v>
      </c>
      <c r="T71">
        <v>211126.69</v>
      </c>
      <c r="X71">
        <v>86405</v>
      </c>
      <c r="Z71">
        <v>107126</v>
      </c>
      <c r="AC71">
        <v>42214.66</v>
      </c>
      <c r="AD71">
        <v>22014.3</v>
      </c>
    </row>
    <row r="72" spans="1:35" x14ac:dyDescent="0.25">
      <c r="A72" t="s">
        <v>2674</v>
      </c>
      <c r="B72">
        <v>546315.59</v>
      </c>
      <c r="C72">
        <v>382567.97</v>
      </c>
      <c r="D72">
        <v>34103.46</v>
      </c>
      <c r="F72">
        <v>22610.28</v>
      </c>
      <c r="G72">
        <v>726453.17</v>
      </c>
      <c r="J72">
        <v>4900</v>
      </c>
      <c r="M72">
        <v>357.1</v>
      </c>
      <c r="Q72">
        <v>-535088.15</v>
      </c>
      <c r="R72">
        <v>2255161.35</v>
      </c>
      <c r="T72">
        <v>34073.050000000003</v>
      </c>
      <c r="X72">
        <v>119012</v>
      </c>
      <c r="Y72">
        <v>3000</v>
      </c>
      <c r="Z72">
        <v>134209</v>
      </c>
      <c r="AC72">
        <v>61420.65</v>
      </c>
      <c r="AD72">
        <v>19601.84</v>
      </c>
    </row>
    <row r="73" spans="1:35" x14ac:dyDescent="0.25">
      <c r="A73" t="s">
        <v>2675</v>
      </c>
      <c r="B73">
        <v>514667.44</v>
      </c>
      <c r="C73">
        <v>698433.25</v>
      </c>
      <c r="D73">
        <v>60495.26</v>
      </c>
      <c r="F73">
        <v>523812.34</v>
      </c>
      <c r="G73">
        <v>204419.51</v>
      </c>
      <c r="J73">
        <v>4500</v>
      </c>
      <c r="M73">
        <v>1544.44</v>
      </c>
      <c r="Q73">
        <v>-415476.16</v>
      </c>
      <c r="R73">
        <v>2065017.96</v>
      </c>
      <c r="T73">
        <v>423999.58</v>
      </c>
      <c r="X73">
        <v>81375</v>
      </c>
      <c r="Z73">
        <v>115526</v>
      </c>
      <c r="AC73">
        <v>78184.570000000007</v>
      </c>
      <c r="AD73">
        <v>5599.87</v>
      </c>
    </row>
    <row r="74" spans="1:35" x14ac:dyDescent="0.25">
      <c r="A74" t="s">
        <v>2676</v>
      </c>
      <c r="B74">
        <v>1063463.24</v>
      </c>
      <c r="C74">
        <v>88272.320000000007</v>
      </c>
      <c r="D74">
        <v>261379.09</v>
      </c>
      <c r="F74">
        <v>342143.69</v>
      </c>
      <c r="G74">
        <v>359820.4</v>
      </c>
      <c r="J74">
        <v>8000</v>
      </c>
      <c r="M74">
        <v>1364</v>
      </c>
      <c r="Q74">
        <v>-374956.1</v>
      </c>
      <c r="R74">
        <v>2127187.88</v>
      </c>
      <c r="T74">
        <v>487411.79</v>
      </c>
      <c r="U74">
        <v>-50800</v>
      </c>
      <c r="X74">
        <v>109356</v>
      </c>
      <c r="Z74">
        <v>170330</v>
      </c>
      <c r="AC74">
        <v>58174.81</v>
      </c>
      <c r="AD74">
        <v>18547.12</v>
      </c>
    </row>
    <row r="75" spans="1:35" x14ac:dyDescent="0.25">
      <c r="A75" t="s">
        <v>2810</v>
      </c>
      <c r="B75">
        <v>1056171.93</v>
      </c>
      <c r="C75">
        <v>334284.5</v>
      </c>
      <c r="D75">
        <v>78548.2</v>
      </c>
      <c r="F75">
        <v>623924.26</v>
      </c>
      <c r="G75">
        <v>627751.59</v>
      </c>
      <c r="J75">
        <v>5781</v>
      </c>
      <c r="M75">
        <v>1558.04</v>
      </c>
      <c r="Q75">
        <v>-963607.39</v>
      </c>
      <c r="R75">
        <v>3692657.78</v>
      </c>
      <c r="T75">
        <v>49171.1</v>
      </c>
      <c r="X75">
        <v>174961.5</v>
      </c>
      <c r="Z75">
        <v>204646.5</v>
      </c>
      <c r="AC75">
        <v>50149.1</v>
      </c>
      <c r="AD75">
        <v>32629.78</v>
      </c>
    </row>
    <row r="76" spans="1:35" x14ac:dyDescent="0.25">
      <c r="A76" t="s">
        <v>2677</v>
      </c>
      <c r="B76">
        <v>95480.73</v>
      </c>
      <c r="C76">
        <v>142898</v>
      </c>
      <c r="D76">
        <v>112763.95</v>
      </c>
      <c r="F76">
        <v>2274863.14</v>
      </c>
      <c r="G76">
        <v>176963.96</v>
      </c>
      <c r="L76">
        <v>66600</v>
      </c>
      <c r="M76">
        <v>2048</v>
      </c>
      <c r="Q76">
        <v>580859.13</v>
      </c>
      <c r="R76">
        <v>2241713.0099999998</v>
      </c>
      <c r="T76">
        <v>105258</v>
      </c>
      <c r="Y76">
        <v>4186</v>
      </c>
      <c r="Z76">
        <v>144815</v>
      </c>
      <c r="AC76">
        <v>37271.699999999997</v>
      </c>
      <c r="AD76">
        <v>20785.61</v>
      </c>
    </row>
    <row r="77" spans="1:35" x14ac:dyDescent="0.25">
      <c r="A77" t="s">
        <v>2678</v>
      </c>
      <c r="B77">
        <v>1152525.07</v>
      </c>
      <c r="C77">
        <v>138159</v>
      </c>
      <c r="D77">
        <v>60336.69</v>
      </c>
      <c r="F77">
        <v>573384.38</v>
      </c>
      <c r="G77">
        <v>262300.06</v>
      </c>
      <c r="J77">
        <v>0</v>
      </c>
      <c r="L77">
        <v>78200</v>
      </c>
      <c r="M77">
        <v>31650</v>
      </c>
      <c r="O77">
        <v>444</v>
      </c>
      <c r="Q77">
        <v>-682607.68</v>
      </c>
      <c r="R77">
        <v>1881918.88</v>
      </c>
      <c r="T77">
        <v>920323.3</v>
      </c>
      <c r="X77">
        <v>161329</v>
      </c>
      <c r="Z77">
        <v>196042</v>
      </c>
      <c r="AC77">
        <v>37282.620000000003</v>
      </c>
      <c r="AD77">
        <v>14058.98</v>
      </c>
      <c r="AE77">
        <v>33600</v>
      </c>
    </row>
    <row r="78" spans="1:35" x14ac:dyDescent="0.25">
      <c r="A78" t="s">
        <v>2679</v>
      </c>
      <c r="B78">
        <v>805063.95</v>
      </c>
      <c r="C78">
        <v>47264.75</v>
      </c>
      <c r="D78">
        <v>345433.8</v>
      </c>
      <c r="F78">
        <v>477544.08</v>
      </c>
      <c r="G78">
        <v>1139069.93</v>
      </c>
      <c r="J78">
        <v>5007.43</v>
      </c>
      <c r="L78">
        <v>523985</v>
      </c>
      <c r="M78">
        <v>-2144.73</v>
      </c>
      <c r="O78">
        <v>5000</v>
      </c>
      <c r="Q78">
        <v>-453550.69</v>
      </c>
      <c r="R78">
        <v>1941230.36</v>
      </c>
      <c r="T78">
        <v>850115.84</v>
      </c>
      <c r="Y78">
        <v>33600</v>
      </c>
      <c r="Z78">
        <v>63690</v>
      </c>
      <c r="AC78">
        <v>27560.560000000001</v>
      </c>
      <c r="AD78">
        <v>15716.34</v>
      </c>
    </row>
    <row r="79" spans="1:35" x14ac:dyDescent="0.25">
      <c r="A79" t="s">
        <v>2680</v>
      </c>
      <c r="B79">
        <v>1212163.6499999999</v>
      </c>
      <c r="C79">
        <v>68349.75</v>
      </c>
      <c r="D79">
        <v>317217.90000000002</v>
      </c>
      <c r="F79">
        <v>220173.84</v>
      </c>
      <c r="G79">
        <v>289489.36</v>
      </c>
      <c r="J79">
        <v>315591.42</v>
      </c>
      <c r="M79">
        <v>891.92</v>
      </c>
      <c r="O79">
        <v>5000</v>
      </c>
      <c r="Q79">
        <v>-1230372.18</v>
      </c>
      <c r="R79">
        <v>1940061.77</v>
      </c>
      <c r="T79">
        <v>1139544.58</v>
      </c>
      <c r="X79">
        <v>72495.5</v>
      </c>
      <c r="Y79">
        <v>74200</v>
      </c>
      <c r="Z79">
        <v>151745.5</v>
      </c>
      <c r="AA79">
        <v>600</v>
      </c>
      <c r="AC79">
        <v>108479.86</v>
      </c>
      <c r="AD79">
        <v>5256.44</v>
      </c>
      <c r="AI79">
        <v>1754</v>
      </c>
    </row>
    <row r="80" spans="1:35" x14ac:dyDescent="0.25">
      <c r="A80" t="s">
        <v>2681</v>
      </c>
      <c r="B80">
        <v>642655</v>
      </c>
      <c r="C80">
        <v>46490</v>
      </c>
      <c r="D80">
        <v>23667.89</v>
      </c>
      <c r="F80">
        <v>369002</v>
      </c>
      <c r="G80">
        <v>266804.40999999997</v>
      </c>
      <c r="J80">
        <v>0</v>
      </c>
      <c r="M80">
        <v>0</v>
      </c>
      <c r="Q80">
        <v>-1317799.92</v>
      </c>
      <c r="R80">
        <v>2076384.94</v>
      </c>
      <c r="T80">
        <v>575700.61</v>
      </c>
      <c r="X80">
        <v>90310.5</v>
      </c>
      <c r="Y80">
        <v>15750</v>
      </c>
      <c r="Z80">
        <v>119833.5</v>
      </c>
      <c r="AC80">
        <v>37331.629999999997</v>
      </c>
      <c r="AD80">
        <v>11000</v>
      </c>
    </row>
    <row r="81" spans="1:34" x14ac:dyDescent="0.25">
      <c r="A81" t="s">
        <v>2682</v>
      </c>
      <c r="B81">
        <v>605849.44999999995</v>
      </c>
      <c r="C81">
        <v>0</v>
      </c>
      <c r="D81">
        <v>150330.5</v>
      </c>
      <c r="F81">
        <v>-192721.51</v>
      </c>
      <c r="G81">
        <v>7003.13</v>
      </c>
      <c r="J81">
        <v>102570</v>
      </c>
      <c r="L81">
        <v>70000</v>
      </c>
      <c r="M81">
        <v>2349</v>
      </c>
      <c r="O81">
        <v>10000</v>
      </c>
      <c r="Q81">
        <v>-1996079.47</v>
      </c>
      <c r="R81">
        <v>1879892.65</v>
      </c>
      <c r="T81">
        <v>630958.88</v>
      </c>
      <c r="Z81">
        <v>32052</v>
      </c>
      <c r="AC81">
        <v>65162.66</v>
      </c>
      <c r="AD81">
        <v>20559.98</v>
      </c>
    </row>
    <row r="82" spans="1:34" x14ac:dyDescent="0.25">
      <c r="A82" t="s">
        <v>2683</v>
      </c>
      <c r="B82">
        <v>744717.66</v>
      </c>
      <c r="C82">
        <v>19295.45</v>
      </c>
      <c r="D82">
        <v>62815.35</v>
      </c>
      <c r="F82">
        <v>160903.84</v>
      </c>
      <c r="G82">
        <v>336503.32</v>
      </c>
      <c r="J82">
        <v>3000</v>
      </c>
      <c r="K82">
        <v>-20621</v>
      </c>
      <c r="L82">
        <v>196645</v>
      </c>
      <c r="M82">
        <v>2620</v>
      </c>
      <c r="Q82">
        <v>-1497565.63</v>
      </c>
      <c r="R82">
        <v>1840507.51</v>
      </c>
      <c r="T82">
        <v>703005.11</v>
      </c>
      <c r="X82">
        <v>94590</v>
      </c>
      <c r="Y82">
        <v>48800</v>
      </c>
      <c r="Z82">
        <v>127544</v>
      </c>
      <c r="AC82">
        <v>9621.85</v>
      </c>
      <c r="AD82">
        <v>8441.17</v>
      </c>
    </row>
    <row r="83" spans="1:34" x14ac:dyDescent="0.25">
      <c r="A83" t="s">
        <v>2684</v>
      </c>
      <c r="B83">
        <v>402870.04</v>
      </c>
      <c r="C83">
        <v>42063</v>
      </c>
      <c r="D83">
        <v>109222.38</v>
      </c>
      <c r="F83">
        <v>689590.77</v>
      </c>
      <c r="G83">
        <v>30592.32</v>
      </c>
      <c r="J83">
        <v>0</v>
      </c>
      <c r="K83">
        <v>3784</v>
      </c>
      <c r="M83">
        <v>-2615</v>
      </c>
      <c r="Q83">
        <v>-1791643.52</v>
      </c>
      <c r="R83">
        <v>2651073.88</v>
      </c>
      <c r="T83">
        <v>478264.79</v>
      </c>
      <c r="X83">
        <v>72355</v>
      </c>
      <c r="Y83">
        <v>32800</v>
      </c>
      <c r="Z83">
        <v>150161</v>
      </c>
      <c r="AC83">
        <v>19800</v>
      </c>
      <c r="AD83">
        <v>5759.06</v>
      </c>
    </row>
    <row r="84" spans="1:34" x14ac:dyDescent="0.25">
      <c r="A84" t="s">
        <v>2795</v>
      </c>
      <c r="B84">
        <v>512708.77</v>
      </c>
      <c r="C84">
        <v>37615.379999999997</v>
      </c>
      <c r="D84">
        <v>29776.61</v>
      </c>
      <c r="F84">
        <v>179050.55</v>
      </c>
      <c r="G84">
        <v>-19463.29</v>
      </c>
      <c r="J84">
        <v>3000</v>
      </c>
      <c r="L84">
        <v>42500</v>
      </c>
      <c r="M84">
        <v>0</v>
      </c>
      <c r="O84">
        <v>15000</v>
      </c>
      <c r="Q84">
        <v>-2955638.86</v>
      </c>
      <c r="R84">
        <v>3200752.69</v>
      </c>
      <c r="T84">
        <v>423130.22</v>
      </c>
      <c r="X84">
        <v>67010</v>
      </c>
      <c r="Y84">
        <v>36000</v>
      </c>
      <c r="Z84">
        <v>85594</v>
      </c>
      <c r="AC84">
        <v>18768</v>
      </c>
      <c r="AD84">
        <v>23704.03</v>
      </c>
    </row>
    <row r="85" spans="1:34" x14ac:dyDescent="0.25">
      <c r="A85" t="s">
        <v>2685</v>
      </c>
      <c r="B85">
        <v>1031588.55</v>
      </c>
      <c r="C85">
        <v>21573.3</v>
      </c>
      <c r="D85">
        <v>76051.259999999995</v>
      </c>
      <c r="F85">
        <v>-25996.28</v>
      </c>
      <c r="G85">
        <v>647210.14</v>
      </c>
      <c r="J85">
        <v>3150</v>
      </c>
      <c r="M85">
        <v>18.79</v>
      </c>
      <c r="O85">
        <v>189452</v>
      </c>
      <c r="Q85">
        <v>541143.31000000006</v>
      </c>
      <c r="R85">
        <v>1037408.38</v>
      </c>
      <c r="T85">
        <v>56497.98</v>
      </c>
      <c r="X85">
        <v>125993</v>
      </c>
      <c r="Y85">
        <v>350</v>
      </c>
      <c r="Z85">
        <v>154776</v>
      </c>
      <c r="AC85">
        <v>24292.39</v>
      </c>
      <c r="AD85">
        <v>29558.12</v>
      </c>
      <c r="AH85">
        <v>6378</v>
      </c>
    </row>
    <row r="86" spans="1:34" x14ac:dyDescent="0.25">
      <c r="A86" t="s">
        <v>2686</v>
      </c>
      <c r="B86">
        <v>3041945.15</v>
      </c>
      <c r="C86">
        <v>83354.5</v>
      </c>
      <c r="D86">
        <v>66097.25</v>
      </c>
      <c r="F86">
        <v>1368667.74</v>
      </c>
      <c r="G86">
        <v>1191862.55</v>
      </c>
      <c r="J86">
        <v>4000</v>
      </c>
      <c r="M86">
        <v>363427.69</v>
      </c>
      <c r="Q86">
        <v>1618347.02</v>
      </c>
      <c r="R86">
        <v>3848145.72</v>
      </c>
      <c r="T86">
        <v>126588.01</v>
      </c>
      <c r="U86">
        <v>18000</v>
      </c>
      <c r="X86">
        <v>226595.5</v>
      </c>
      <c r="Y86">
        <v>9254</v>
      </c>
      <c r="Z86">
        <v>311463.5</v>
      </c>
      <c r="AC86">
        <v>73057.759999999995</v>
      </c>
      <c r="AD86">
        <v>48155.99</v>
      </c>
      <c r="AH86">
        <v>52913.5</v>
      </c>
    </row>
    <row r="87" spans="1:34" x14ac:dyDescent="0.25">
      <c r="A87" t="s">
        <v>2687</v>
      </c>
      <c r="B87">
        <v>1684374.59</v>
      </c>
      <c r="C87">
        <v>20600</v>
      </c>
      <c r="D87">
        <v>42359.13</v>
      </c>
      <c r="F87">
        <v>1390420.75</v>
      </c>
      <c r="G87">
        <v>535943.26</v>
      </c>
      <c r="J87">
        <v>7170</v>
      </c>
      <c r="M87">
        <v>6329.84</v>
      </c>
      <c r="O87">
        <v>228307.35</v>
      </c>
      <c r="Q87">
        <v>1066541.31</v>
      </c>
      <c r="R87">
        <v>2477300.52</v>
      </c>
      <c r="T87">
        <v>54982.6</v>
      </c>
      <c r="X87">
        <v>246520</v>
      </c>
      <c r="Z87">
        <v>318095</v>
      </c>
      <c r="AC87">
        <v>113490.16</v>
      </c>
      <c r="AD87">
        <v>28353.07</v>
      </c>
      <c r="AH87">
        <v>14228</v>
      </c>
    </row>
    <row r="88" spans="1:34" x14ac:dyDescent="0.25">
      <c r="A88" t="s">
        <v>2688</v>
      </c>
      <c r="B88">
        <v>2148024.9500000002</v>
      </c>
      <c r="C88">
        <v>144878.34</v>
      </c>
      <c r="D88">
        <v>71186.44</v>
      </c>
      <c r="F88">
        <v>824661.7</v>
      </c>
      <c r="G88">
        <v>358633.2</v>
      </c>
      <c r="J88">
        <v>7020</v>
      </c>
      <c r="M88">
        <v>6000</v>
      </c>
      <c r="O88">
        <v>310068.8</v>
      </c>
      <c r="P88">
        <v>736.99</v>
      </c>
      <c r="Q88">
        <v>1654107.65</v>
      </c>
      <c r="R88">
        <v>1598720.9</v>
      </c>
      <c r="T88">
        <v>67756.899999999994</v>
      </c>
      <c r="U88">
        <v>19500</v>
      </c>
      <c r="X88">
        <v>147969.5</v>
      </c>
      <c r="Y88">
        <v>3500</v>
      </c>
      <c r="Z88">
        <v>187744.5</v>
      </c>
      <c r="AC88">
        <v>76070.98</v>
      </c>
      <c r="AD88">
        <v>21271.52</v>
      </c>
    </row>
    <row r="89" spans="1:34" x14ac:dyDescent="0.25">
      <c r="A89" t="s">
        <v>2689</v>
      </c>
      <c r="B89">
        <v>1319299.94</v>
      </c>
      <c r="C89">
        <v>35281</v>
      </c>
      <c r="D89">
        <v>116595.83</v>
      </c>
      <c r="F89">
        <v>813419.12</v>
      </c>
      <c r="G89">
        <v>362849.45</v>
      </c>
      <c r="J89">
        <v>1770</v>
      </c>
      <c r="M89">
        <v>22.72</v>
      </c>
      <c r="O89">
        <v>111983</v>
      </c>
      <c r="Q89">
        <v>904300.33</v>
      </c>
      <c r="R89">
        <v>1677376.63</v>
      </c>
      <c r="T89">
        <v>46092.25</v>
      </c>
      <c r="X89">
        <v>107762.7</v>
      </c>
      <c r="Z89">
        <v>150255.70000000001</v>
      </c>
      <c r="AC89">
        <v>35493.589999999997</v>
      </c>
      <c r="AD89">
        <v>23951</v>
      </c>
      <c r="AH89">
        <v>3762</v>
      </c>
    </row>
    <row r="90" spans="1:34" x14ac:dyDescent="0.25">
      <c r="A90" t="s">
        <v>2690</v>
      </c>
      <c r="B90">
        <v>2267548.12</v>
      </c>
      <c r="C90">
        <v>172297.93</v>
      </c>
      <c r="D90">
        <v>195469.11</v>
      </c>
      <c r="F90">
        <v>594785.14</v>
      </c>
      <c r="G90">
        <v>606886.62</v>
      </c>
      <c r="J90">
        <v>0</v>
      </c>
      <c r="M90">
        <v>277100</v>
      </c>
      <c r="Q90">
        <v>1659484.75</v>
      </c>
      <c r="R90">
        <v>1937621.24</v>
      </c>
      <c r="T90">
        <v>126625.78</v>
      </c>
      <c r="X90">
        <v>169064</v>
      </c>
      <c r="Y90">
        <v>2900</v>
      </c>
      <c r="Z90">
        <v>239586</v>
      </c>
      <c r="AC90">
        <v>75792.479999999996</v>
      </c>
      <c r="AD90">
        <v>18623.490000000002</v>
      </c>
      <c r="AH90">
        <v>21567.5</v>
      </c>
    </row>
    <row r="91" spans="1:34" x14ac:dyDescent="0.25">
      <c r="A91" t="s">
        <v>2691</v>
      </c>
      <c r="B91">
        <v>1211740.06</v>
      </c>
      <c r="C91">
        <v>77255</v>
      </c>
      <c r="D91">
        <v>47467.75</v>
      </c>
      <c r="F91">
        <v>663196.63</v>
      </c>
      <c r="G91">
        <v>71526.17</v>
      </c>
      <c r="J91">
        <v>4000</v>
      </c>
      <c r="L91">
        <v>90575.97</v>
      </c>
      <c r="M91">
        <v>0</v>
      </c>
      <c r="N91">
        <v>7365</v>
      </c>
      <c r="O91">
        <v>-2742545.5</v>
      </c>
      <c r="P91">
        <v>348484.46</v>
      </c>
      <c r="S91">
        <v>17924.5</v>
      </c>
      <c r="T91">
        <v>34176.660000000003</v>
      </c>
      <c r="W91">
        <v>155290</v>
      </c>
      <c r="X91">
        <v>5006</v>
      </c>
      <c r="Y91">
        <v>-155290</v>
      </c>
      <c r="Z91">
        <v>40118</v>
      </c>
      <c r="AC91">
        <v>30044.58</v>
      </c>
      <c r="AD91">
        <v>11167.49</v>
      </c>
      <c r="AE91">
        <v>17534.5</v>
      </c>
    </row>
    <row r="92" spans="1:34" x14ac:dyDescent="0.25">
      <c r="A92" t="s">
        <v>2692</v>
      </c>
      <c r="B92">
        <v>1699770.18</v>
      </c>
      <c r="C92">
        <v>15503.8</v>
      </c>
      <c r="D92">
        <v>41812.26</v>
      </c>
      <c r="F92">
        <v>722042.74</v>
      </c>
      <c r="G92">
        <v>899213.05</v>
      </c>
      <c r="J92">
        <v>13230</v>
      </c>
      <c r="M92">
        <v>198950</v>
      </c>
      <c r="Q92">
        <v>514600.36</v>
      </c>
      <c r="R92">
        <v>2315537.42</v>
      </c>
      <c r="T92">
        <v>434420.41</v>
      </c>
      <c r="X92">
        <v>293102.5</v>
      </c>
      <c r="Y92">
        <v>2671.75</v>
      </c>
      <c r="Z92">
        <v>328083.25</v>
      </c>
      <c r="AC92">
        <v>45878.07</v>
      </c>
      <c r="AD92">
        <v>23166.23</v>
      </c>
      <c r="AH92">
        <v>19450.5</v>
      </c>
    </row>
    <row r="93" spans="1:34" x14ac:dyDescent="0.25">
      <c r="A93" t="s">
        <v>2693</v>
      </c>
      <c r="B93">
        <v>791016.53</v>
      </c>
      <c r="C93">
        <v>35260.5</v>
      </c>
      <c r="D93">
        <v>67727.87</v>
      </c>
      <c r="F93">
        <v>789196.71</v>
      </c>
      <c r="G93">
        <v>419775.79</v>
      </c>
      <c r="J93">
        <v>5000</v>
      </c>
      <c r="M93">
        <v>62486.73</v>
      </c>
      <c r="Q93">
        <v>487508.44</v>
      </c>
      <c r="R93">
        <v>1586779.38</v>
      </c>
      <c r="T93">
        <v>46361.19</v>
      </c>
      <c r="X93">
        <v>193778</v>
      </c>
      <c r="Y93">
        <v>8210</v>
      </c>
      <c r="Z93">
        <v>245007</v>
      </c>
      <c r="AC93">
        <v>27833.64</v>
      </c>
      <c r="AD93">
        <v>19748.04</v>
      </c>
      <c r="AH93">
        <v>10251.5</v>
      </c>
    </row>
    <row r="94" spans="1:34" x14ac:dyDescent="0.25">
      <c r="A94" t="s">
        <v>2694</v>
      </c>
      <c r="B94">
        <v>944314.73</v>
      </c>
      <c r="C94">
        <v>21233.3</v>
      </c>
      <c r="D94">
        <v>110921.7</v>
      </c>
      <c r="F94">
        <v>1392824.36</v>
      </c>
      <c r="G94">
        <v>109856.91</v>
      </c>
      <c r="J94">
        <v>2750</v>
      </c>
      <c r="L94">
        <v>79524</v>
      </c>
      <c r="M94">
        <v>25.89</v>
      </c>
      <c r="O94">
        <v>41718</v>
      </c>
      <c r="Q94">
        <v>-1728714.53</v>
      </c>
      <c r="R94">
        <v>4249528.84</v>
      </c>
      <c r="T94">
        <v>53626.89</v>
      </c>
      <c r="X94">
        <v>97821.5</v>
      </c>
      <c r="Y94">
        <v>5054</v>
      </c>
      <c r="Z94">
        <v>123837.5</v>
      </c>
      <c r="AC94">
        <v>87311.679999999993</v>
      </c>
      <c r="AD94">
        <v>37083.589999999997</v>
      </c>
      <c r="AH94">
        <v>3170.5</v>
      </c>
    </row>
    <row r="95" spans="1:34" x14ac:dyDescent="0.25">
      <c r="A95" t="s">
        <v>2695</v>
      </c>
      <c r="B95">
        <v>1210490.3999999999</v>
      </c>
      <c r="C95">
        <v>60820.5</v>
      </c>
      <c r="D95">
        <v>74534.36</v>
      </c>
      <c r="F95">
        <v>780986.65</v>
      </c>
      <c r="G95">
        <v>241806.46</v>
      </c>
      <c r="J95">
        <v>6000</v>
      </c>
      <c r="M95">
        <v>9050</v>
      </c>
      <c r="O95">
        <v>123149</v>
      </c>
      <c r="Q95">
        <v>332334.42</v>
      </c>
      <c r="R95">
        <v>1939533.85</v>
      </c>
      <c r="T95">
        <v>86158</v>
      </c>
      <c r="X95">
        <v>127834</v>
      </c>
      <c r="Z95">
        <v>171854</v>
      </c>
      <c r="AC95">
        <v>12521.42</v>
      </c>
      <c r="AD95">
        <v>22579.03</v>
      </c>
      <c r="AH95">
        <v>82054</v>
      </c>
    </row>
    <row r="96" spans="1:34" x14ac:dyDescent="0.25">
      <c r="A96" t="s">
        <v>2696</v>
      </c>
      <c r="B96">
        <v>982690.43</v>
      </c>
      <c r="C96">
        <v>15175.8</v>
      </c>
      <c r="D96">
        <v>39124.769999999997</v>
      </c>
      <c r="F96">
        <v>1021677.37</v>
      </c>
      <c r="G96">
        <v>520333.23</v>
      </c>
      <c r="J96">
        <v>4140</v>
      </c>
      <c r="M96">
        <v>39.26</v>
      </c>
      <c r="Q96">
        <v>112119.29</v>
      </c>
      <c r="R96">
        <v>2506558.63</v>
      </c>
      <c r="T96">
        <v>30043.16</v>
      </c>
      <c r="X96">
        <v>177831.5</v>
      </c>
      <c r="Y96">
        <v>7050</v>
      </c>
      <c r="Z96">
        <v>219266.5</v>
      </c>
      <c r="AC96">
        <v>37466.93</v>
      </c>
      <c r="AD96">
        <v>10202.81</v>
      </c>
      <c r="AH96">
        <v>4682</v>
      </c>
    </row>
    <row r="97" spans="1:34" x14ac:dyDescent="0.25">
      <c r="A97" t="s">
        <v>2697</v>
      </c>
      <c r="B97">
        <v>1109210.98</v>
      </c>
      <c r="C97">
        <v>120918.8</v>
      </c>
      <c r="D97">
        <v>43919.28</v>
      </c>
      <c r="F97">
        <v>2459721.2200000002</v>
      </c>
      <c r="G97">
        <v>889127.4</v>
      </c>
      <c r="J97">
        <v>16240</v>
      </c>
      <c r="M97">
        <v>203.64</v>
      </c>
      <c r="O97">
        <v>112000</v>
      </c>
      <c r="Q97">
        <v>3008284.11</v>
      </c>
      <c r="R97">
        <v>1606333.65</v>
      </c>
      <c r="T97">
        <v>44781.86</v>
      </c>
      <c r="X97">
        <v>177674</v>
      </c>
      <c r="Y97">
        <v>3381.25</v>
      </c>
      <c r="Z97">
        <v>240840.25</v>
      </c>
      <c r="AC97">
        <v>86618</v>
      </c>
      <c r="AD97">
        <v>35558.410000000003</v>
      </c>
      <c r="AH97">
        <v>9887</v>
      </c>
    </row>
    <row r="98" spans="1:34" x14ac:dyDescent="0.25">
      <c r="A98" t="s">
        <v>2796</v>
      </c>
      <c r="B98">
        <v>1036628.13</v>
      </c>
      <c r="C98">
        <v>99714.5</v>
      </c>
      <c r="D98">
        <v>35250.44</v>
      </c>
      <c r="F98">
        <v>812146.5</v>
      </c>
      <c r="G98">
        <v>847865.65</v>
      </c>
      <c r="J98">
        <v>3740</v>
      </c>
      <c r="M98">
        <v>216415</v>
      </c>
      <c r="O98">
        <v>12154</v>
      </c>
      <c r="P98">
        <v>-266840.08</v>
      </c>
      <c r="Q98">
        <v>61865.67</v>
      </c>
      <c r="R98">
        <v>2538238.23</v>
      </c>
      <c r="T98">
        <v>334108.23</v>
      </c>
      <c r="X98">
        <v>89810</v>
      </c>
      <c r="Z98">
        <v>127045</v>
      </c>
      <c r="AC98">
        <v>19790.55</v>
      </c>
      <c r="AD98">
        <v>18195.849999999999</v>
      </c>
      <c r="AH98">
        <v>6519</v>
      </c>
    </row>
    <row r="99" spans="1:34" x14ac:dyDescent="0.25">
      <c r="A99" t="s">
        <v>2698</v>
      </c>
      <c r="B99">
        <v>254873.89</v>
      </c>
      <c r="C99">
        <v>87995.49</v>
      </c>
      <c r="D99">
        <v>154546.72</v>
      </c>
      <c r="F99">
        <v>999353.68</v>
      </c>
      <c r="G99">
        <v>260505.02</v>
      </c>
      <c r="J99">
        <v>0</v>
      </c>
      <c r="M99">
        <v>4915</v>
      </c>
      <c r="Q99">
        <v>6508.29</v>
      </c>
      <c r="R99">
        <v>1774553.91</v>
      </c>
      <c r="T99">
        <v>17300.86</v>
      </c>
      <c r="X99">
        <v>108286.5</v>
      </c>
      <c r="Z99">
        <v>133969.5</v>
      </c>
      <c r="AC99">
        <v>15069.96</v>
      </c>
      <c r="AD99">
        <v>22188.3</v>
      </c>
      <c r="AH99">
        <v>4262</v>
      </c>
    </row>
    <row r="100" spans="1:34" x14ac:dyDescent="0.25">
      <c r="A100" t="s">
        <v>2699</v>
      </c>
      <c r="B100">
        <v>410874.31</v>
      </c>
      <c r="C100">
        <v>320881.87</v>
      </c>
      <c r="D100">
        <v>48388.6</v>
      </c>
      <c r="F100">
        <v>179758.79</v>
      </c>
      <c r="G100">
        <v>433629.6</v>
      </c>
      <c r="J100">
        <v>0</v>
      </c>
      <c r="M100">
        <v>4915</v>
      </c>
      <c r="Q100">
        <v>-90778.28</v>
      </c>
      <c r="R100">
        <v>1563007.5</v>
      </c>
      <c r="T100">
        <v>11805</v>
      </c>
      <c r="X100">
        <v>152719</v>
      </c>
      <c r="Z100">
        <v>186268</v>
      </c>
      <c r="AC100">
        <v>38338.28</v>
      </c>
      <c r="AD100">
        <v>19305.27</v>
      </c>
      <c r="AF100">
        <v>4223.5</v>
      </c>
    </row>
    <row r="101" spans="1:34" x14ac:dyDescent="0.25">
      <c r="A101" t="s">
        <v>2700</v>
      </c>
      <c r="B101">
        <v>247646.76</v>
      </c>
      <c r="C101">
        <v>182440.59</v>
      </c>
      <c r="D101">
        <v>40843.69</v>
      </c>
      <c r="F101">
        <v>527277.85</v>
      </c>
      <c r="G101">
        <v>394938.76</v>
      </c>
      <c r="J101">
        <v>2500</v>
      </c>
      <c r="M101">
        <v>4915</v>
      </c>
      <c r="Q101">
        <v>-583419.27</v>
      </c>
      <c r="R101">
        <v>2046781.46</v>
      </c>
      <c r="T101">
        <v>7816.5</v>
      </c>
      <c r="X101">
        <v>115783.5</v>
      </c>
      <c r="Z101">
        <v>147333</v>
      </c>
      <c r="AC101">
        <v>29676.69</v>
      </c>
      <c r="AD101">
        <v>20011.849999999999</v>
      </c>
      <c r="AH101">
        <v>3338</v>
      </c>
    </row>
    <row r="102" spans="1:34" x14ac:dyDescent="0.25">
      <c r="A102" t="s">
        <v>2701</v>
      </c>
      <c r="B102">
        <v>159763.64000000001</v>
      </c>
      <c r="C102">
        <v>186082.69</v>
      </c>
      <c r="D102">
        <v>55501.94</v>
      </c>
      <c r="F102">
        <v>684047.91</v>
      </c>
      <c r="G102">
        <v>450451.14</v>
      </c>
      <c r="J102">
        <v>0</v>
      </c>
      <c r="M102">
        <v>0</v>
      </c>
      <c r="Q102">
        <v>-1670740.94</v>
      </c>
      <c r="R102">
        <v>3243756.17</v>
      </c>
      <c r="T102">
        <v>7804</v>
      </c>
      <c r="X102">
        <v>116889.5</v>
      </c>
      <c r="Z102">
        <v>147701.5</v>
      </c>
      <c r="AC102">
        <v>10924.27</v>
      </c>
      <c r="AD102">
        <v>26045.14</v>
      </c>
      <c r="AH102">
        <v>1590.5</v>
      </c>
    </row>
    <row r="103" spans="1:34" x14ac:dyDescent="0.25">
      <c r="A103" t="s">
        <v>2702</v>
      </c>
      <c r="B103">
        <v>132498.38</v>
      </c>
      <c r="C103">
        <v>166470.15</v>
      </c>
      <c r="D103">
        <v>25359.84</v>
      </c>
      <c r="F103">
        <v>435522.83</v>
      </c>
      <c r="G103">
        <v>347007.99</v>
      </c>
      <c r="J103">
        <v>3000</v>
      </c>
      <c r="M103">
        <v>4915</v>
      </c>
      <c r="Q103">
        <v>1108710.47</v>
      </c>
      <c r="T103">
        <v>11555.5</v>
      </c>
      <c r="X103">
        <v>78375.5</v>
      </c>
      <c r="Y103">
        <v>10000</v>
      </c>
      <c r="Z103">
        <v>97696.5</v>
      </c>
      <c r="AC103">
        <v>9900.92</v>
      </c>
      <c r="AD103">
        <v>18417.86</v>
      </c>
      <c r="AH103">
        <v>2482</v>
      </c>
    </row>
    <row r="104" spans="1:34" x14ac:dyDescent="0.25">
      <c r="A104" t="s">
        <v>2797</v>
      </c>
      <c r="B104">
        <v>45410.21</v>
      </c>
      <c r="C104">
        <v>167209.85</v>
      </c>
      <c r="D104">
        <v>39379.14</v>
      </c>
      <c r="F104">
        <v>494384.59</v>
      </c>
      <c r="G104">
        <v>412551.04</v>
      </c>
      <c r="J104">
        <v>1500</v>
      </c>
      <c r="L104">
        <v>10600</v>
      </c>
      <c r="M104">
        <v>0</v>
      </c>
      <c r="Q104">
        <v>-513728.67</v>
      </c>
      <c r="R104">
        <v>1695120.4</v>
      </c>
      <c r="T104">
        <v>2114</v>
      </c>
      <c r="X104">
        <v>121415</v>
      </c>
      <c r="Z104">
        <v>133018</v>
      </c>
      <c r="AC104">
        <v>10305.09</v>
      </c>
      <c r="AD104">
        <v>19301.810000000001</v>
      </c>
      <c r="AH104">
        <v>1461</v>
      </c>
    </row>
    <row r="105" spans="1:34" x14ac:dyDescent="0.25">
      <c r="A105" t="s">
        <v>2703</v>
      </c>
      <c r="B105">
        <v>138428.9</v>
      </c>
      <c r="C105">
        <v>5731.5</v>
      </c>
      <c r="D105">
        <v>22545.279999999999</v>
      </c>
      <c r="F105">
        <v>540402.96</v>
      </c>
      <c r="G105">
        <v>254157.47</v>
      </c>
      <c r="J105">
        <v>6000</v>
      </c>
      <c r="M105">
        <v>1840.91</v>
      </c>
      <c r="Q105">
        <v>-356860.04</v>
      </c>
      <c r="R105">
        <v>1187793.3799999999</v>
      </c>
      <c r="T105">
        <v>24262.04</v>
      </c>
      <c r="X105">
        <v>97980</v>
      </c>
      <c r="Z105">
        <v>117250</v>
      </c>
      <c r="AC105">
        <v>39451.79</v>
      </c>
      <c r="AD105">
        <v>11026.29</v>
      </c>
    </row>
    <row r="106" spans="1:34" x14ac:dyDescent="0.25">
      <c r="A106" t="s">
        <v>2704</v>
      </c>
      <c r="B106">
        <v>114937.54</v>
      </c>
      <c r="C106">
        <v>2996</v>
      </c>
      <c r="D106">
        <v>155390.5</v>
      </c>
      <c r="F106">
        <v>-1445859.83</v>
      </c>
      <c r="G106">
        <v>902300.92</v>
      </c>
      <c r="J106">
        <v>12192</v>
      </c>
      <c r="M106">
        <v>9565.9500000000007</v>
      </c>
      <c r="Q106">
        <v>-4220122.13</v>
      </c>
      <c r="R106">
        <v>4005245.62</v>
      </c>
      <c r="T106">
        <v>93586.17</v>
      </c>
      <c r="X106">
        <v>158540</v>
      </c>
      <c r="Z106">
        <v>213957</v>
      </c>
      <c r="AC106">
        <v>116334.89</v>
      </c>
      <c r="AD106">
        <v>28574.59</v>
      </c>
      <c r="AH106">
        <v>13326</v>
      </c>
    </row>
    <row r="107" spans="1:34" x14ac:dyDescent="0.25">
      <c r="A107" t="s">
        <v>2705</v>
      </c>
      <c r="B107">
        <v>14669.52</v>
      </c>
      <c r="C107">
        <v>53158.5</v>
      </c>
      <c r="D107">
        <v>23641.58</v>
      </c>
      <c r="F107">
        <v>1035094.88</v>
      </c>
      <c r="G107">
        <v>985209.3</v>
      </c>
      <c r="J107">
        <v>0</v>
      </c>
      <c r="L107">
        <v>51230</v>
      </c>
      <c r="M107">
        <v>608.78</v>
      </c>
      <c r="Q107">
        <v>-228666.95</v>
      </c>
      <c r="R107">
        <v>2324775.44</v>
      </c>
      <c r="T107">
        <v>11454.75</v>
      </c>
      <c r="X107">
        <v>230770</v>
      </c>
      <c r="Z107">
        <v>277714</v>
      </c>
      <c r="AC107">
        <v>31971.82</v>
      </c>
      <c r="AD107">
        <v>41868.17</v>
      </c>
      <c r="AH107">
        <v>8261.25</v>
      </c>
    </row>
    <row r="108" spans="1:34" x14ac:dyDescent="0.25">
      <c r="A108" t="s">
        <v>2706</v>
      </c>
      <c r="B108">
        <v>137581.78</v>
      </c>
      <c r="C108">
        <v>94715.75</v>
      </c>
      <c r="D108">
        <v>45264.14</v>
      </c>
      <c r="F108">
        <v>794972.5</v>
      </c>
      <c r="G108">
        <v>190491.12</v>
      </c>
      <c r="J108">
        <v>7500</v>
      </c>
      <c r="L108">
        <v>89181</v>
      </c>
      <c r="M108">
        <v>150.09</v>
      </c>
      <c r="Q108">
        <v>-1441459.5</v>
      </c>
      <c r="R108">
        <v>2620032.73</v>
      </c>
      <c r="T108">
        <v>38397.120000000003</v>
      </c>
      <c r="X108">
        <v>131000</v>
      </c>
      <c r="Z108">
        <v>198976</v>
      </c>
      <c r="AC108">
        <v>58101.18</v>
      </c>
      <c r="AD108">
        <v>17469.77</v>
      </c>
      <c r="AH108">
        <v>11669.5</v>
      </c>
    </row>
    <row r="109" spans="1:34" x14ac:dyDescent="0.25">
      <c r="A109" t="s">
        <v>2707</v>
      </c>
      <c r="B109">
        <v>397776.9</v>
      </c>
      <c r="C109">
        <v>3255</v>
      </c>
      <c r="D109">
        <v>65111.35</v>
      </c>
      <c r="F109">
        <v>11113.75</v>
      </c>
      <c r="G109">
        <v>170857.71</v>
      </c>
      <c r="J109">
        <v>150000</v>
      </c>
      <c r="K109">
        <v>2296</v>
      </c>
      <c r="L109">
        <v>15020</v>
      </c>
      <c r="M109">
        <v>2296</v>
      </c>
      <c r="O109">
        <v>103000</v>
      </c>
      <c r="Q109">
        <v>-502185.67</v>
      </c>
      <c r="R109">
        <v>961037.76</v>
      </c>
      <c r="T109">
        <v>32464.07</v>
      </c>
      <c r="U109">
        <v>6000</v>
      </c>
      <c r="X109">
        <v>114338</v>
      </c>
      <c r="Z109">
        <v>160965</v>
      </c>
      <c r="AC109">
        <v>25587</v>
      </c>
      <c r="AD109">
        <v>8249.9</v>
      </c>
      <c r="AH109">
        <v>28218.9</v>
      </c>
    </row>
    <row r="110" spans="1:34" x14ac:dyDescent="0.25">
      <c r="A110" t="s">
        <v>2708</v>
      </c>
      <c r="B110">
        <v>310057.25</v>
      </c>
      <c r="C110">
        <v>17609</v>
      </c>
      <c r="D110">
        <v>178264.04</v>
      </c>
      <c r="F110">
        <v>2</v>
      </c>
      <c r="G110">
        <v>337996.55</v>
      </c>
      <c r="J110">
        <v>0</v>
      </c>
      <c r="L110">
        <v>13830</v>
      </c>
      <c r="M110">
        <v>28.04</v>
      </c>
      <c r="O110">
        <v>611660</v>
      </c>
      <c r="Q110">
        <v>-585143.88</v>
      </c>
      <c r="R110">
        <v>852668.5</v>
      </c>
      <c r="T110">
        <v>9521.49</v>
      </c>
      <c r="X110">
        <v>129475.5</v>
      </c>
      <c r="Z110">
        <v>157458.5</v>
      </c>
      <c r="AC110">
        <v>24275.89</v>
      </c>
      <c r="AD110">
        <v>5869.44</v>
      </c>
      <c r="AH110">
        <v>140</v>
      </c>
    </row>
    <row r="111" spans="1:34" x14ac:dyDescent="0.25">
      <c r="A111" t="s">
        <v>2709</v>
      </c>
      <c r="B111">
        <v>459418.62</v>
      </c>
      <c r="C111">
        <v>128454.7</v>
      </c>
      <c r="D111">
        <v>116105.08</v>
      </c>
      <c r="F111">
        <v>507986.11</v>
      </c>
      <c r="G111">
        <v>123486.45</v>
      </c>
      <c r="J111">
        <v>0</v>
      </c>
      <c r="L111">
        <v>3130</v>
      </c>
      <c r="M111">
        <v>0</v>
      </c>
      <c r="O111">
        <v>253485</v>
      </c>
      <c r="Q111">
        <v>-866672.61</v>
      </c>
      <c r="R111">
        <v>1993338.97</v>
      </c>
      <c r="T111">
        <v>43425.4</v>
      </c>
      <c r="X111">
        <v>138054</v>
      </c>
      <c r="Z111">
        <v>163905</v>
      </c>
      <c r="AC111">
        <v>22096.99</v>
      </c>
      <c r="AD111">
        <v>8661.41</v>
      </c>
      <c r="AH111">
        <v>35597.699999999997</v>
      </c>
    </row>
    <row r="112" spans="1:34" x14ac:dyDescent="0.25">
      <c r="A112" t="s">
        <v>2710</v>
      </c>
      <c r="B112">
        <v>285175.83</v>
      </c>
      <c r="C112">
        <v>165765.82999999999</v>
      </c>
      <c r="D112">
        <v>188475.14</v>
      </c>
      <c r="F112">
        <v>5</v>
      </c>
      <c r="G112">
        <v>141851.03</v>
      </c>
      <c r="J112">
        <v>0</v>
      </c>
      <c r="L112">
        <v>10580</v>
      </c>
      <c r="M112">
        <v>0</v>
      </c>
      <c r="O112">
        <v>196076</v>
      </c>
      <c r="Q112">
        <v>-2636417.5099999998</v>
      </c>
      <c r="R112">
        <v>3276385.87</v>
      </c>
      <c r="T112">
        <v>8318.4500000000007</v>
      </c>
      <c r="X112">
        <v>101430</v>
      </c>
      <c r="Z112">
        <v>136181</v>
      </c>
      <c r="AC112">
        <v>24664.34</v>
      </c>
      <c r="AD112">
        <v>2746.33</v>
      </c>
      <c r="AH112">
        <v>4747.33</v>
      </c>
    </row>
    <row r="113" spans="1:34" x14ac:dyDescent="0.25">
      <c r="A113" t="s">
        <v>2711</v>
      </c>
      <c r="B113">
        <v>110835.61</v>
      </c>
      <c r="C113">
        <v>7565.14</v>
      </c>
      <c r="D113">
        <v>359351.48</v>
      </c>
      <c r="F113">
        <v>598320.71</v>
      </c>
      <c r="G113">
        <v>551094.37</v>
      </c>
      <c r="J113">
        <v>0</v>
      </c>
      <c r="M113">
        <v>351.44</v>
      </c>
      <c r="O113">
        <v>170900</v>
      </c>
      <c r="Q113">
        <v>-2165112.6</v>
      </c>
      <c r="R113">
        <v>3690825.96</v>
      </c>
      <c r="T113">
        <v>25409.02</v>
      </c>
      <c r="X113">
        <v>139884.5</v>
      </c>
      <c r="Y113">
        <v>7498</v>
      </c>
      <c r="Z113">
        <v>167437.5</v>
      </c>
      <c r="AC113">
        <v>52222.48</v>
      </c>
      <c r="AD113">
        <v>29393.21</v>
      </c>
      <c r="AH113">
        <v>155</v>
      </c>
    </row>
    <row r="114" spans="1:34" x14ac:dyDescent="0.25">
      <c r="A114" t="s">
        <v>2712</v>
      </c>
      <c r="B114">
        <v>727839.63</v>
      </c>
      <c r="C114">
        <v>17821.29</v>
      </c>
      <c r="D114">
        <v>252503.08</v>
      </c>
      <c r="F114">
        <v>127086.41</v>
      </c>
      <c r="G114">
        <v>259011.23</v>
      </c>
      <c r="L114">
        <v>3590</v>
      </c>
      <c r="M114">
        <v>0</v>
      </c>
      <c r="O114">
        <v>135650</v>
      </c>
      <c r="Q114">
        <v>-597954.56000000006</v>
      </c>
      <c r="R114">
        <v>1854865.59</v>
      </c>
      <c r="T114">
        <v>40473.800000000003</v>
      </c>
      <c r="X114">
        <v>83737.5</v>
      </c>
      <c r="Y114">
        <v>6103.92</v>
      </c>
      <c r="Z114">
        <v>120023.5</v>
      </c>
      <c r="AC114">
        <v>10493.8</v>
      </c>
      <c r="AD114">
        <v>6771.86</v>
      </c>
      <c r="AH114">
        <v>6178.05</v>
      </c>
    </row>
    <row r="115" spans="1:34" x14ac:dyDescent="0.25">
      <c r="A115" t="s">
        <v>2713</v>
      </c>
      <c r="B115">
        <v>458346.69</v>
      </c>
      <c r="C115">
        <v>48493.5</v>
      </c>
      <c r="D115">
        <v>444158.8</v>
      </c>
      <c r="F115">
        <v>194872.81</v>
      </c>
      <c r="G115">
        <v>776490.61</v>
      </c>
      <c r="J115">
        <v>0</v>
      </c>
      <c r="L115">
        <v>5000</v>
      </c>
      <c r="M115">
        <v>0</v>
      </c>
      <c r="O115">
        <v>234674.8</v>
      </c>
      <c r="Q115">
        <v>-98451.37</v>
      </c>
      <c r="R115">
        <v>1808375.97</v>
      </c>
      <c r="T115">
        <v>49327.15</v>
      </c>
      <c r="X115">
        <v>127911</v>
      </c>
      <c r="Y115">
        <v>4145.5200000000004</v>
      </c>
      <c r="Z115">
        <v>163740</v>
      </c>
      <c r="AC115">
        <v>21351.8</v>
      </c>
      <c r="AD115">
        <v>20581.96</v>
      </c>
      <c r="AH115">
        <v>578.20000000000005</v>
      </c>
    </row>
    <row r="116" spans="1:34" x14ac:dyDescent="0.25">
      <c r="A116" t="s">
        <v>2714</v>
      </c>
      <c r="B116">
        <v>942051.86</v>
      </c>
      <c r="C116">
        <v>24250.42</v>
      </c>
      <c r="D116">
        <v>373483.35</v>
      </c>
      <c r="F116">
        <v>293616.14</v>
      </c>
      <c r="G116">
        <v>367464.82</v>
      </c>
      <c r="J116">
        <v>0</v>
      </c>
      <c r="L116">
        <v>22890</v>
      </c>
      <c r="M116">
        <v>0</v>
      </c>
      <c r="O116">
        <v>362958.5</v>
      </c>
      <c r="Q116">
        <v>-686215.77</v>
      </c>
      <c r="R116">
        <v>2329931.42</v>
      </c>
      <c r="T116">
        <v>47217.23</v>
      </c>
      <c r="X116">
        <v>123032</v>
      </c>
      <c r="Y116">
        <v>7475.36</v>
      </c>
      <c r="Z116">
        <v>159194</v>
      </c>
      <c r="AC116">
        <v>17590.96</v>
      </c>
      <c r="AD116">
        <v>19893.439999999999</v>
      </c>
      <c r="AH116">
        <v>6260.25</v>
      </c>
    </row>
    <row r="117" spans="1:34" x14ac:dyDescent="0.25">
      <c r="A117" t="s">
        <v>2715</v>
      </c>
      <c r="B117">
        <v>225277.11</v>
      </c>
      <c r="C117">
        <v>16006.45</v>
      </c>
      <c r="D117">
        <v>34028.339999999997</v>
      </c>
      <c r="F117">
        <v>1256200.43</v>
      </c>
      <c r="G117">
        <v>345643.43</v>
      </c>
      <c r="J117">
        <v>100000</v>
      </c>
      <c r="L117">
        <v>18420</v>
      </c>
      <c r="M117">
        <v>0</v>
      </c>
      <c r="O117">
        <v>83400</v>
      </c>
      <c r="Q117">
        <v>699027.44</v>
      </c>
      <c r="R117">
        <v>857017.52</v>
      </c>
      <c r="T117">
        <v>8903.8700000000008</v>
      </c>
      <c r="X117">
        <v>98248.5</v>
      </c>
      <c r="Y117">
        <v>200000</v>
      </c>
      <c r="Z117">
        <v>138407.5</v>
      </c>
      <c r="AC117">
        <v>33489.379999999997</v>
      </c>
      <c r="AD117">
        <v>17180.919999999998</v>
      </c>
      <c r="AH117">
        <v>733.45</v>
      </c>
    </row>
    <row r="118" spans="1:34" x14ac:dyDescent="0.25">
      <c r="A118" t="s">
        <v>2798</v>
      </c>
      <c r="B118">
        <v>218870.16</v>
      </c>
      <c r="C118">
        <v>2106.5300000000002</v>
      </c>
      <c r="D118">
        <v>188328.17</v>
      </c>
      <c r="F118">
        <v>2340552.7999999998</v>
      </c>
      <c r="G118">
        <v>93012.21</v>
      </c>
      <c r="J118">
        <v>137920</v>
      </c>
      <c r="K118">
        <v>616</v>
      </c>
      <c r="M118">
        <v>616</v>
      </c>
      <c r="O118">
        <v>123080</v>
      </c>
      <c r="Q118">
        <v>-132212.34</v>
      </c>
      <c r="R118">
        <v>2768353.45</v>
      </c>
      <c r="T118">
        <v>8736.5400000000009</v>
      </c>
      <c r="X118">
        <v>59388</v>
      </c>
      <c r="Z118">
        <v>84644</v>
      </c>
      <c r="AC118">
        <v>19294.88</v>
      </c>
      <c r="AD118">
        <v>15466.51</v>
      </c>
      <c r="AH118">
        <v>1296.4000000000001</v>
      </c>
    </row>
    <row r="119" spans="1:34" x14ac:dyDescent="0.25">
      <c r="A119" t="s">
        <v>2799</v>
      </c>
      <c r="B119">
        <v>484837.29</v>
      </c>
      <c r="C119">
        <v>39106.239999999998</v>
      </c>
      <c r="D119">
        <v>13574.36</v>
      </c>
      <c r="F119">
        <v>286328.23</v>
      </c>
      <c r="G119">
        <v>85555.59</v>
      </c>
      <c r="J119">
        <v>0</v>
      </c>
      <c r="L119">
        <v>5120</v>
      </c>
      <c r="M119">
        <v>793.34</v>
      </c>
      <c r="Q119">
        <v>-2362750.41</v>
      </c>
      <c r="R119">
        <v>3313708.59</v>
      </c>
      <c r="T119">
        <v>23272.16</v>
      </c>
      <c r="X119">
        <v>230881</v>
      </c>
      <c r="Z119">
        <v>258871</v>
      </c>
      <c r="AC119">
        <v>30781.85</v>
      </c>
      <c r="AD119">
        <v>8785.92</v>
      </c>
      <c r="AH119">
        <v>3184.2</v>
      </c>
    </row>
    <row r="120" spans="1:34" x14ac:dyDescent="0.25">
      <c r="A120" t="s">
        <v>2811</v>
      </c>
      <c r="B120">
        <v>337251</v>
      </c>
      <c r="C120">
        <v>18258.2</v>
      </c>
      <c r="D120">
        <v>81606.8</v>
      </c>
      <c r="F120">
        <v>375030.74</v>
      </c>
      <c r="G120">
        <v>158472.93</v>
      </c>
      <c r="J120">
        <v>0</v>
      </c>
      <c r="L120">
        <v>120000</v>
      </c>
      <c r="M120">
        <v>32.71</v>
      </c>
      <c r="O120">
        <v>31765</v>
      </c>
      <c r="Q120">
        <v>-2647370.62</v>
      </c>
      <c r="R120">
        <v>3532326.06</v>
      </c>
      <c r="T120">
        <v>33338.01</v>
      </c>
      <c r="X120">
        <v>25000.5</v>
      </c>
      <c r="Y120">
        <v>5379.44</v>
      </c>
      <c r="Z120">
        <v>65718.5</v>
      </c>
      <c r="AC120">
        <v>38329.440000000002</v>
      </c>
      <c r="AD120">
        <v>17765.04</v>
      </c>
      <c r="AH120">
        <v>4769.75</v>
      </c>
    </row>
    <row r="121" spans="1:34" x14ac:dyDescent="0.25">
      <c r="A121" t="s">
        <v>2716</v>
      </c>
      <c r="B121">
        <v>146187.41</v>
      </c>
      <c r="C121">
        <v>0</v>
      </c>
      <c r="D121">
        <v>206352.79</v>
      </c>
      <c r="F121">
        <v>1008690.25</v>
      </c>
      <c r="G121">
        <v>294209.18</v>
      </c>
      <c r="M121">
        <v>1009</v>
      </c>
      <c r="P121">
        <v>200632.54</v>
      </c>
      <c r="R121">
        <v>1454124.22</v>
      </c>
      <c r="T121">
        <v>88905</v>
      </c>
      <c r="X121">
        <v>133801.5</v>
      </c>
      <c r="Z121">
        <v>177339.5</v>
      </c>
      <c r="AC121">
        <v>20411.46</v>
      </c>
      <c r="AD121">
        <v>23281.67</v>
      </c>
      <c r="AH121">
        <v>2000</v>
      </c>
    </row>
    <row r="122" spans="1:34" x14ac:dyDescent="0.25">
      <c r="A122" t="s">
        <v>2717</v>
      </c>
      <c r="B122">
        <v>518512.37</v>
      </c>
      <c r="C122">
        <v>728</v>
      </c>
      <c r="D122">
        <v>36325.56</v>
      </c>
      <c r="F122">
        <v>83558.16</v>
      </c>
      <c r="G122">
        <v>138277.44</v>
      </c>
      <c r="J122">
        <v>4000</v>
      </c>
      <c r="M122">
        <v>192.8</v>
      </c>
      <c r="P122">
        <v>344369.91999999998</v>
      </c>
      <c r="Q122">
        <v>-4717709.96</v>
      </c>
      <c r="R122">
        <v>5145573.0199999996</v>
      </c>
      <c r="T122">
        <v>81734.5</v>
      </c>
      <c r="X122">
        <v>190656</v>
      </c>
      <c r="Z122">
        <v>243239</v>
      </c>
      <c r="AC122">
        <v>25490.95</v>
      </c>
      <c r="AD122">
        <v>6515.07</v>
      </c>
      <c r="AH122">
        <v>4479.5</v>
      </c>
    </row>
    <row r="123" spans="1:34" x14ac:dyDescent="0.25">
      <c r="A123" t="s">
        <v>2718</v>
      </c>
      <c r="B123">
        <v>250564.18</v>
      </c>
      <c r="C123">
        <v>0</v>
      </c>
      <c r="D123">
        <v>109540.92</v>
      </c>
      <c r="F123">
        <v>1</v>
      </c>
      <c r="G123">
        <v>-133591.66</v>
      </c>
      <c r="M123">
        <v>0</v>
      </c>
      <c r="P123">
        <v>2649119.54</v>
      </c>
      <c r="Q123">
        <v>-5153797.42</v>
      </c>
      <c r="R123">
        <v>2682356.15</v>
      </c>
      <c r="T123">
        <v>71342</v>
      </c>
      <c r="X123">
        <v>18730</v>
      </c>
      <c r="Z123">
        <v>39702</v>
      </c>
      <c r="AC123">
        <v>29302</v>
      </c>
      <c r="AD123">
        <v>416.66</v>
      </c>
    </row>
    <row r="124" spans="1:34" x14ac:dyDescent="0.25">
      <c r="A124" t="s">
        <v>2719</v>
      </c>
      <c r="B124">
        <v>481743.12</v>
      </c>
      <c r="C124">
        <v>0</v>
      </c>
      <c r="D124">
        <v>0</v>
      </c>
      <c r="F124">
        <v>1961.31</v>
      </c>
      <c r="G124">
        <v>29163.51</v>
      </c>
      <c r="J124">
        <v>0</v>
      </c>
      <c r="M124">
        <v>82.4</v>
      </c>
      <c r="O124">
        <v>70000</v>
      </c>
      <c r="P124">
        <v>102744.46</v>
      </c>
      <c r="Q124">
        <v>-1873196.25</v>
      </c>
      <c r="R124">
        <v>2132666.9300000002</v>
      </c>
      <c r="T124">
        <v>75072</v>
      </c>
      <c r="X124">
        <v>100660</v>
      </c>
      <c r="Z124">
        <v>128824</v>
      </c>
      <c r="AC124">
        <v>15051.19</v>
      </c>
      <c r="AD124">
        <v>12950.65</v>
      </c>
    </row>
    <row r="125" spans="1:34" x14ac:dyDescent="0.25">
      <c r="A125" t="s">
        <v>2720</v>
      </c>
      <c r="B125">
        <v>824492.67</v>
      </c>
      <c r="C125">
        <v>0</v>
      </c>
      <c r="D125">
        <v>84929.31</v>
      </c>
      <c r="F125">
        <v>863372.87</v>
      </c>
      <c r="G125">
        <v>77414.22</v>
      </c>
      <c r="J125">
        <v>0</v>
      </c>
      <c r="M125">
        <v>0</v>
      </c>
      <c r="Q125">
        <v>-940100.83</v>
      </c>
      <c r="R125">
        <v>2748053.22</v>
      </c>
      <c r="T125">
        <v>138504.85999999999</v>
      </c>
      <c r="X125">
        <v>168003.5</v>
      </c>
      <c r="Z125">
        <v>201202.5</v>
      </c>
      <c r="AC125">
        <v>42313.06</v>
      </c>
      <c r="AD125">
        <v>8386.16</v>
      </c>
      <c r="AH125">
        <v>13601.86</v>
      </c>
    </row>
    <row r="126" spans="1:34" x14ac:dyDescent="0.25">
      <c r="A126" t="s">
        <v>2721</v>
      </c>
      <c r="B126">
        <v>1031144.53</v>
      </c>
      <c r="C126">
        <v>0</v>
      </c>
      <c r="D126">
        <v>79435.22</v>
      </c>
      <c r="F126">
        <v>277424.88</v>
      </c>
      <c r="G126">
        <v>466026.53</v>
      </c>
      <c r="M126">
        <v>5000</v>
      </c>
      <c r="P126">
        <v>596494.93999999994</v>
      </c>
      <c r="Q126">
        <v>-1335662.26</v>
      </c>
      <c r="R126">
        <v>2407634.36</v>
      </c>
      <c r="T126">
        <v>72376.5</v>
      </c>
      <c r="X126">
        <v>117498.5</v>
      </c>
      <c r="Z126">
        <v>129152.5</v>
      </c>
      <c r="AC126">
        <v>21969.81</v>
      </c>
      <c r="AD126">
        <v>4851.07</v>
      </c>
      <c r="AH126">
        <v>937.5</v>
      </c>
    </row>
    <row r="127" spans="1:34" x14ac:dyDescent="0.25">
      <c r="A127" t="s">
        <v>2722</v>
      </c>
      <c r="B127">
        <v>317821.5</v>
      </c>
      <c r="C127">
        <v>0</v>
      </c>
      <c r="D127">
        <v>81624.62</v>
      </c>
      <c r="F127">
        <v>2191409.5699999998</v>
      </c>
      <c r="G127">
        <v>86729.07</v>
      </c>
      <c r="J127">
        <v>12065</v>
      </c>
      <c r="M127">
        <v>-974.61</v>
      </c>
      <c r="Q127">
        <v>-981847.78</v>
      </c>
      <c r="R127">
        <v>3580405.02</v>
      </c>
      <c r="T127">
        <v>79697</v>
      </c>
      <c r="X127">
        <v>154773.5</v>
      </c>
      <c r="Z127">
        <v>206292.5</v>
      </c>
      <c r="AC127">
        <v>17007.46</v>
      </c>
      <c r="AD127">
        <v>6724.41</v>
      </c>
      <c r="AH127">
        <v>549</v>
      </c>
    </row>
    <row r="128" spans="1:34" x14ac:dyDescent="0.25">
      <c r="A128" t="s">
        <v>2723</v>
      </c>
      <c r="B128">
        <v>1097894.48</v>
      </c>
      <c r="C128">
        <v>0</v>
      </c>
      <c r="D128">
        <v>72626.86</v>
      </c>
      <c r="F128">
        <v>258778.58</v>
      </c>
      <c r="G128">
        <v>29911.52</v>
      </c>
      <c r="M128">
        <v>216700</v>
      </c>
      <c r="P128">
        <v>1388545.52</v>
      </c>
      <c r="Q128">
        <v>-2413945.5</v>
      </c>
      <c r="R128">
        <v>2242898.44</v>
      </c>
      <c r="T128">
        <v>64801</v>
      </c>
      <c r="X128">
        <v>101090</v>
      </c>
      <c r="Z128">
        <v>111176</v>
      </c>
      <c r="AA128">
        <v>6000</v>
      </c>
      <c r="AC128">
        <v>16003.52</v>
      </c>
      <c r="AD128">
        <v>7698.5</v>
      </c>
    </row>
    <row r="129" spans="1:34" x14ac:dyDescent="0.25">
      <c r="A129" t="s">
        <v>2800</v>
      </c>
      <c r="B129">
        <v>444878.16</v>
      </c>
      <c r="C129">
        <v>0</v>
      </c>
      <c r="D129">
        <v>28461.87</v>
      </c>
      <c r="F129">
        <v>116095</v>
      </c>
      <c r="G129">
        <v>605981.22</v>
      </c>
      <c r="M129">
        <v>0</v>
      </c>
      <c r="P129">
        <v>-4189079.08</v>
      </c>
      <c r="Q129">
        <v>1483739.32</v>
      </c>
      <c r="R129">
        <v>3888577.01</v>
      </c>
      <c r="T129">
        <v>57548</v>
      </c>
      <c r="X129">
        <v>117057.4</v>
      </c>
      <c r="Z129">
        <v>125716.4</v>
      </c>
      <c r="AC129">
        <v>32960</v>
      </c>
      <c r="AD129">
        <v>3750</v>
      </c>
    </row>
    <row r="130" spans="1:34" x14ac:dyDescent="0.25">
      <c r="A130" t="s">
        <v>2801</v>
      </c>
      <c r="B130">
        <v>113186.5</v>
      </c>
      <c r="C130">
        <v>0</v>
      </c>
      <c r="D130">
        <v>24900.39</v>
      </c>
      <c r="F130">
        <v>3357632.22</v>
      </c>
      <c r="G130">
        <v>236734.3</v>
      </c>
      <c r="M130">
        <v>52989</v>
      </c>
      <c r="P130">
        <v>-3565905.4</v>
      </c>
      <c r="Q130">
        <v>1248941.1399999999</v>
      </c>
      <c r="R130">
        <v>6097995.7300000004</v>
      </c>
      <c r="T130">
        <v>55199.1</v>
      </c>
      <c r="X130">
        <v>87714.8</v>
      </c>
      <c r="Z130">
        <v>105914.8</v>
      </c>
      <c r="AC130">
        <v>31203.84</v>
      </c>
      <c r="AD130">
        <v>19750.45</v>
      </c>
      <c r="AH130">
        <v>753.22</v>
      </c>
    </row>
    <row r="131" spans="1:34" x14ac:dyDescent="0.25">
      <c r="A131" t="s">
        <v>2724</v>
      </c>
      <c r="B131">
        <v>219471.75</v>
      </c>
      <c r="C131">
        <v>58330</v>
      </c>
      <c r="D131">
        <v>353413.21</v>
      </c>
      <c r="F131">
        <v>431424.68</v>
      </c>
      <c r="G131">
        <v>71314.850000000006</v>
      </c>
      <c r="J131">
        <v>1580</v>
      </c>
      <c r="M131">
        <v>1231</v>
      </c>
      <c r="O131">
        <v>61620</v>
      </c>
      <c r="Q131">
        <v>-2880336.36</v>
      </c>
      <c r="R131">
        <v>3801437.29</v>
      </c>
      <c r="T131">
        <v>245306.78</v>
      </c>
      <c r="X131">
        <v>109938.5</v>
      </c>
      <c r="Y131">
        <v>1000</v>
      </c>
      <c r="Z131">
        <v>161598.5</v>
      </c>
      <c r="AC131">
        <v>54309.37</v>
      </c>
      <c r="AD131">
        <v>4904.1899999999996</v>
      </c>
      <c r="AH131">
        <v>2063</v>
      </c>
    </row>
    <row r="132" spans="1:34" x14ac:dyDescent="0.25">
      <c r="A132" t="s">
        <v>2725</v>
      </c>
      <c r="B132">
        <v>542242.91</v>
      </c>
      <c r="C132">
        <v>3049.5</v>
      </c>
      <c r="D132">
        <v>439705.37</v>
      </c>
      <c r="F132">
        <v>378370.15</v>
      </c>
      <c r="G132">
        <v>106013.82</v>
      </c>
      <c r="J132">
        <v>0</v>
      </c>
      <c r="M132">
        <v>3138</v>
      </c>
      <c r="O132">
        <v>139331</v>
      </c>
      <c r="Q132">
        <v>-1261693.57</v>
      </c>
      <c r="R132">
        <v>2453088.7400000002</v>
      </c>
      <c r="T132">
        <v>224981.49</v>
      </c>
      <c r="U132">
        <v>19200</v>
      </c>
      <c r="X132">
        <v>106588</v>
      </c>
      <c r="Y132">
        <v>10000</v>
      </c>
      <c r="Z132">
        <v>167464</v>
      </c>
      <c r="AC132">
        <v>46317.26</v>
      </c>
      <c r="AD132">
        <v>4058.51</v>
      </c>
      <c r="AH132">
        <v>13554.4</v>
      </c>
    </row>
    <row r="133" spans="1:34" x14ac:dyDescent="0.25">
      <c r="A133" t="s">
        <v>2726</v>
      </c>
      <c r="B133">
        <v>460587.5</v>
      </c>
      <c r="C133">
        <v>34208.5</v>
      </c>
      <c r="D133">
        <v>334064.77</v>
      </c>
      <c r="F133">
        <v>300608.69</v>
      </c>
      <c r="G133">
        <v>617071.14</v>
      </c>
      <c r="J133">
        <v>1000</v>
      </c>
      <c r="M133">
        <v>1738</v>
      </c>
      <c r="O133">
        <v>107100</v>
      </c>
      <c r="Q133">
        <v>-1680277.7</v>
      </c>
      <c r="R133">
        <v>3154881.69</v>
      </c>
      <c r="T133">
        <v>328019.31</v>
      </c>
      <c r="U133">
        <v>12000</v>
      </c>
      <c r="X133">
        <v>246353.5</v>
      </c>
      <c r="Z133">
        <v>283732.5</v>
      </c>
      <c r="AC133">
        <v>119168.37</v>
      </c>
      <c r="AD133">
        <v>14219.35</v>
      </c>
      <c r="AH133">
        <v>12395.8</v>
      </c>
    </row>
    <row r="134" spans="1:34" x14ac:dyDescent="0.25">
      <c r="A134" t="s">
        <v>2727</v>
      </c>
      <c r="B134">
        <v>545538.89</v>
      </c>
      <c r="C134">
        <v>150186.15</v>
      </c>
      <c r="D134">
        <v>223607.69</v>
      </c>
      <c r="F134">
        <v>84846.38</v>
      </c>
      <c r="G134">
        <v>296190.28999999998</v>
      </c>
      <c r="J134">
        <v>1950</v>
      </c>
      <c r="M134">
        <v>3122</v>
      </c>
      <c r="O134">
        <v>61875</v>
      </c>
      <c r="P134">
        <v>-134551.09</v>
      </c>
      <c r="R134">
        <v>1192306.58</v>
      </c>
      <c r="T134">
        <v>335477.45</v>
      </c>
      <c r="X134">
        <v>84339.5</v>
      </c>
      <c r="Z134">
        <v>150260.5</v>
      </c>
      <c r="AC134">
        <v>56589</v>
      </c>
      <c r="AD134">
        <v>5885.04</v>
      </c>
      <c r="AH134">
        <v>39225</v>
      </c>
    </row>
    <row r="135" spans="1:34" x14ac:dyDescent="0.25">
      <c r="A135" t="s">
        <v>2728</v>
      </c>
      <c r="B135">
        <v>572480.97</v>
      </c>
      <c r="C135">
        <v>46041</v>
      </c>
      <c r="D135">
        <v>100132.8</v>
      </c>
      <c r="F135">
        <v>566757.6</v>
      </c>
      <c r="G135">
        <v>294551.94</v>
      </c>
      <c r="J135">
        <v>0</v>
      </c>
      <c r="M135">
        <v>1392</v>
      </c>
      <c r="Q135">
        <v>-540340.19999999995</v>
      </c>
      <c r="R135">
        <v>2072080.16</v>
      </c>
      <c r="T135">
        <v>202307.13</v>
      </c>
      <c r="X135">
        <v>117327</v>
      </c>
      <c r="Y135">
        <v>12400</v>
      </c>
      <c r="Z135">
        <v>148283</v>
      </c>
      <c r="AC135">
        <v>118583.15</v>
      </c>
      <c r="AD135">
        <v>12308.09</v>
      </c>
      <c r="AH135">
        <v>8983.5</v>
      </c>
    </row>
    <row r="136" spans="1:34" x14ac:dyDescent="0.25">
      <c r="A136" t="s">
        <v>2729</v>
      </c>
      <c r="B136">
        <v>711029.01</v>
      </c>
      <c r="C136">
        <v>8649.5</v>
      </c>
      <c r="D136">
        <v>971815.28</v>
      </c>
      <c r="F136">
        <v>387041.49</v>
      </c>
      <c r="G136">
        <v>158182.19</v>
      </c>
      <c r="J136">
        <v>0</v>
      </c>
      <c r="M136">
        <v>1504</v>
      </c>
      <c r="O136">
        <v>27000</v>
      </c>
      <c r="Q136">
        <v>-1434575.66</v>
      </c>
      <c r="R136">
        <v>3517785.78</v>
      </c>
      <c r="T136">
        <v>389036.63</v>
      </c>
      <c r="X136">
        <v>6553.5</v>
      </c>
      <c r="Y136">
        <v>10000</v>
      </c>
      <c r="Z136">
        <v>38755.5</v>
      </c>
      <c r="AC136">
        <v>117771.69</v>
      </c>
      <c r="AD136">
        <v>3104.78</v>
      </c>
      <c r="AH136">
        <v>126456.5</v>
      </c>
    </row>
    <row r="137" spans="1:34" x14ac:dyDescent="0.25">
      <c r="A137" t="s">
        <v>2730</v>
      </c>
      <c r="B137">
        <v>388975.55</v>
      </c>
      <c r="C137">
        <v>94585.25</v>
      </c>
      <c r="D137">
        <v>104682.15</v>
      </c>
      <c r="F137">
        <v>518983.02</v>
      </c>
      <c r="G137">
        <v>211705.02</v>
      </c>
      <c r="J137">
        <v>0</v>
      </c>
      <c r="M137">
        <v>1420</v>
      </c>
      <c r="O137">
        <v>23005</v>
      </c>
      <c r="Q137">
        <v>-1420274.76</v>
      </c>
      <c r="R137">
        <v>2461639.23</v>
      </c>
      <c r="T137">
        <v>258672.87</v>
      </c>
      <c r="X137">
        <v>155610</v>
      </c>
      <c r="Y137">
        <v>10000</v>
      </c>
      <c r="Z137">
        <v>184700</v>
      </c>
      <c r="AC137">
        <v>32143.54</v>
      </c>
      <c r="AD137">
        <v>14954.35</v>
      </c>
      <c r="AH137">
        <v>3610</v>
      </c>
    </row>
    <row r="138" spans="1:34" x14ac:dyDescent="0.25">
      <c r="A138" t="s">
        <v>2731</v>
      </c>
      <c r="B138">
        <v>266423.08</v>
      </c>
      <c r="C138">
        <v>54015.3</v>
      </c>
      <c r="D138">
        <v>215255.09</v>
      </c>
      <c r="F138">
        <v>1751568.6</v>
      </c>
      <c r="G138">
        <v>127060.2</v>
      </c>
      <c r="J138">
        <v>0</v>
      </c>
      <c r="M138">
        <v>1366</v>
      </c>
      <c r="O138">
        <v>56100</v>
      </c>
      <c r="Q138">
        <v>740326.99</v>
      </c>
      <c r="R138">
        <v>1490475.39</v>
      </c>
      <c r="T138">
        <v>212402.82</v>
      </c>
      <c r="X138">
        <v>132550</v>
      </c>
      <c r="Y138">
        <v>14085</v>
      </c>
      <c r="Z138">
        <v>164628</v>
      </c>
      <c r="AC138">
        <v>45300.76</v>
      </c>
      <c r="AD138">
        <v>14923.96</v>
      </c>
      <c r="AH138">
        <v>10962.34</v>
      </c>
    </row>
    <row r="139" spans="1:34" x14ac:dyDescent="0.25">
      <c r="A139" t="s">
        <v>2732</v>
      </c>
      <c r="B139">
        <v>119872.31</v>
      </c>
      <c r="C139">
        <v>8107.65</v>
      </c>
      <c r="D139">
        <v>389751.55</v>
      </c>
      <c r="F139">
        <v>1117412.02</v>
      </c>
      <c r="G139">
        <v>462984.21</v>
      </c>
      <c r="J139">
        <v>4300</v>
      </c>
      <c r="M139">
        <v>2884</v>
      </c>
      <c r="O139">
        <v>-14310</v>
      </c>
      <c r="Q139">
        <v>-1569739.96</v>
      </c>
      <c r="R139">
        <v>3529981.97</v>
      </c>
      <c r="T139">
        <v>319371.03999999998</v>
      </c>
      <c r="X139">
        <v>189499</v>
      </c>
      <c r="Y139">
        <v>10000</v>
      </c>
      <c r="Z139">
        <v>249501</v>
      </c>
      <c r="AC139">
        <v>111416.7</v>
      </c>
      <c r="AD139">
        <v>13383.67</v>
      </c>
      <c r="AH139">
        <v>8289.5</v>
      </c>
    </row>
    <row r="140" spans="1:34" x14ac:dyDescent="0.25">
      <c r="A140" t="s">
        <v>2733</v>
      </c>
      <c r="B140">
        <v>689254.85</v>
      </c>
      <c r="C140">
        <v>100618.75</v>
      </c>
      <c r="D140">
        <v>162904.17000000001</v>
      </c>
      <c r="F140">
        <v>329446.32</v>
      </c>
      <c r="G140">
        <v>187200.16</v>
      </c>
      <c r="J140">
        <v>0</v>
      </c>
      <c r="M140">
        <v>644</v>
      </c>
      <c r="O140">
        <v>111825</v>
      </c>
      <c r="Q140">
        <v>-359148.92</v>
      </c>
      <c r="R140">
        <v>1467910.57</v>
      </c>
      <c r="T140">
        <v>558939.27</v>
      </c>
      <c r="X140">
        <v>114565.5</v>
      </c>
      <c r="Y140">
        <v>14200</v>
      </c>
      <c r="Z140">
        <v>138037.5</v>
      </c>
      <c r="AC140">
        <v>121409.15</v>
      </c>
      <c r="AD140">
        <v>6027.7</v>
      </c>
      <c r="AH140">
        <v>271806.75</v>
      </c>
    </row>
    <row r="141" spans="1:34" x14ac:dyDescent="0.25">
      <c r="A141" t="s">
        <v>2734</v>
      </c>
      <c r="B141">
        <v>258310</v>
      </c>
      <c r="C141">
        <v>2946</v>
      </c>
      <c r="D141">
        <v>121547.36</v>
      </c>
      <c r="F141">
        <v>246516.72</v>
      </c>
      <c r="G141">
        <v>199097.65</v>
      </c>
      <c r="J141">
        <v>0</v>
      </c>
      <c r="M141">
        <v>1838</v>
      </c>
      <c r="O141">
        <v>37725</v>
      </c>
      <c r="Q141">
        <v>229881.11</v>
      </c>
      <c r="R141">
        <v>431311.75</v>
      </c>
      <c r="T141">
        <v>306458.92</v>
      </c>
      <c r="X141">
        <v>105186</v>
      </c>
      <c r="Y141">
        <v>10000</v>
      </c>
      <c r="Z141">
        <v>143805</v>
      </c>
      <c r="AC141">
        <v>67542.899999999994</v>
      </c>
      <c r="AD141">
        <v>6731.57</v>
      </c>
      <c r="AH141">
        <v>80289.75</v>
      </c>
    </row>
    <row r="142" spans="1:34" x14ac:dyDescent="0.25">
      <c r="A142" t="s">
        <v>2735</v>
      </c>
      <c r="B142">
        <v>352511.12</v>
      </c>
      <c r="C142">
        <v>24200</v>
      </c>
      <c r="D142">
        <v>165456.07</v>
      </c>
      <c r="F142">
        <v>505107.20000000001</v>
      </c>
      <c r="G142">
        <v>465126.14</v>
      </c>
      <c r="J142">
        <v>4000</v>
      </c>
      <c r="M142">
        <v>1212</v>
      </c>
      <c r="O142">
        <v>55970</v>
      </c>
      <c r="Q142">
        <v>-781600.61</v>
      </c>
      <c r="R142">
        <v>2115546</v>
      </c>
      <c r="T142">
        <v>260293.24</v>
      </c>
      <c r="X142">
        <v>125590.5</v>
      </c>
      <c r="Y142">
        <v>8500</v>
      </c>
      <c r="Z142">
        <v>158936.5</v>
      </c>
      <c r="AC142">
        <v>94847.2</v>
      </c>
      <c r="AD142">
        <v>19284.099999999999</v>
      </c>
      <c r="AH142">
        <v>5805</v>
      </c>
    </row>
    <row r="143" spans="1:34" x14ac:dyDescent="0.25">
      <c r="A143" t="s">
        <v>2736</v>
      </c>
      <c r="B143">
        <v>157083.85999999999</v>
      </c>
      <c r="C143">
        <v>16903.05</v>
      </c>
      <c r="D143">
        <v>177262.75</v>
      </c>
      <c r="F143">
        <v>976806.94</v>
      </c>
      <c r="G143">
        <v>101292.94</v>
      </c>
      <c r="J143">
        <v>0</v>
      </c>
      <c r="M143">
        <v>1869</v>
      </c>
      <c r="Q143">
        <v>-922606.01</v>
      </c>
      <c r="R143">
        <v>2263113.85</v>
      </c>
      <c r="T143">
        <v>144442.17000000001</v>
      </c>
      <c r="X143">
        <v>107176</v>
      </c>
      <c r="Y143">
        <v>10000</v>
      </c>
      <c r="Z143">
        <v>145393</v>
      </c>
      <c r="AC143">
        <v>45912.89</v>
      </c>
      <c r="AD143">
        <v>16040.28</v>
      </c>
      <c r="AH143">
        <v>4244.3999999999996</v>
      </c>
    </row>
    <row r="144" spans="1:34" x14ac:dyDescent="0.25">
      <c r="A144" t="s">
        <v>2737</v>
      </c>
      <c r="B144">
        <v>169024.29</v>
      </c>
      <c r="C144">
        <v>107824.25</v>
      </c>
      <c r="D144">
        <v>536339.44999999995</v>
      </c>
      <c r="F144">
        <v>645376.6</v>
      </c>
      <c r="G144">
        <v>187260.74</v>
      </c>
      <c r="J144">
        <v>3000</v>
      </c>
      <c r="M144">
        <v>1294</v>
      </c>
      <c r="O144">
        <v>54500</v>
      </c>
      <c r="Q144">
        <v>-1204844.57</v>
      </c>
      <c r="R144">
        <v>2512572.4500000002</v>
      </c>
      <c r="T144">
        <v>270295.02</v>
      </c>
      <c r="X144">
        <v>210826</v>
      </c>
      <c r="Z144">
        <v>237333</v>
      </c>
      <c r="AC144">
        <v>49279.71</v>
      </c>
      <c r="AD144">
        <v>7588.46</v>
      </c>
      <c r="AH144">
        <v>5956.4</v>
      </c>
    </row>
    <row r="145" spans="1:34" x14ac:dyDescent="0.25">
      <c r="A145" t="s">
        <v>2738</v>
      </c>
      <c r="B145">
        <v>609295.56999999995</v>
      </c>
      <c r="C145">
        <v>163915.94</v>
      </c>
      <c r="D145">
        <v>104248.01</v>
      </c>
      <c r="F145">
        <v>1755446.2</v>
      </c>
      <c r="G145">
        <v>407914.03</v>
      </c>
      <c r="J145">
        <v>0</v>
      </c>
      <c r="M145">
        <v>2540</v>
      </c>
      <c r="O145">
        <v>40500</v>
      </c>
      <c r="Q145">
        <v>1556181.84</v>
      </c>
      <c r="R145">
        <v>1298036.29</v>
      </c>
      <c r="T145">
        <v>329928.88</v>
      </c>
      <c r="U145">
        <v>4500</v>
      </c>
      <c r="X145">
        <v>125653.5</v>
      </c>
      <c r="Y145">
        <v>10000</v>
      </c>
      <c r="Z145">
        <v>178663.5</v>
      </c>
      <c r="AC145">
        <v>115007</v>
      </c>
      <c r="AD145">
        <v>20589.38</v>
      </c>
      <c r="AH145">
        <v>16526.66</v>
      </c>
    </row>
    <row r="146" spans="1:34" x14ac:dyDescent="0.25">
      <c r="A146" t="s">
        <v>2739</v>
      </c>
      <c r="B146">
        <v>285284.40999999997</v>
      </c>
      <c r="C146">
        <v>45070.91</v>
      </c>
      <c r="D146">
        <v>627307.65</v>
      </c>
      <c r="F146">
        <v>711091.25</v>
      </c>
      <c r="G146">
        <v>460505.48</v>
      </c>
      <c r="J146">
        <v>4800</v>
      </c>
      <c r="M146">
        <v>0</v>
      </c>
      <c r="Q146">
        <v>306277.59000000003</v>
      </c>
      <c r="R146">
        <v>1854562.35</v>
      </c>
      <c r="T146">
        <v>35161.410000000003</v>
      </c>
      <c r="X146">
        <v>142506</v>
      </c>
      <c r="Y146">
        <v>2824</v>
      </c>
      <c r="Z146">
        <v>167650</v>
      </c>
      <c r="AC146">
        <v>33780.42</v>
      </c>
      <c r="AD146">
        <v>11992.52</v>
      </c>
      <c r="AH146">
        <v>4035.01</v>
      </c>
    </row>
    <row r="147" spans="1:34" x14ac:dyDescent="0.25">
      <c r="A147" t="s">
        <v>2740</v>
      </c>
      <c r="B147">
        <v>1476088.98</v>
      </c>
      <c r="C147">
        <v>46544.3</v>
      </c>
      <c r="D147">
        <v>41972.89</v>
      </c>
      <c r="F147">
        <v>615013.94999999995</v>
      </c>
      <c r="G147">
        <v>510979.12</v>
      </c>
      <c r="J147">
        <v>0</v>
      </c>
      <c r="M147">
        <v>105</v>
      </c>
      <c r="Q147">
        <v>-1219359.23</v>
      </c>
      <c r="R147">
        <v>3974625.34</v>
      </c>
      <c r="T147">
        <v>71768.100000000006</v>
      </c>
      <c r="X147">
        <v>128751</v>
      </c>
      <c r="Y147">
        <v>12106</v>
      </c>
      <c r="Z147">
        <v>178895</v>
      </c>
      <c r="AC147">
        <v>64416.36</v>
      </c>
      <c r="AD147">
        <v>34246.11</v>
      </c>
      <c r="AH147">
        <v>3639.5</v>
      </c>
    </row>
    <row r="148" spans="1:34" x14ac:dyDescent="0.25">
      <c r="A148" t="s">
        <v>2741</v>
      </c>
      <c r="B148">
        <v>374427.32</v>
      </c>
      <c r="C148">
        <v>14163</v>
      </c>
      <c r="D148">
        <v>97182.8</v>
      </c>
      <c r="F148">
        <v>913371.52</v>
      </c>
      <c r="G148">
        <v>347311.77</v>
      </c>
      <c r="J148">
        <v>4500</v>
      </c>
      <c r="M148">
        <v>1482</v>
      </c>
      <c r="Q148">
        <v>1774736.3</v>
      </c>
      <c r="T148">
        <v>34147.050000000003</v>
      </c>
      <c r="X148">
        <v>155186</v>
      </c>
      <c r="Y148">
        <v>2400</v>
      </c>
      <c r="Z148">
        <v>208936</v>
      </c>
      <c r="AC148">
        <v>31493.4</v>
      </c>
      <c r="AD148">
        <v>24333.11</v>
      </c>
    </row>
    <row r="149" spans="1:34" x14ac:dyDescent="0.25">
      <c r="A149" t="s">
        <v>2742</v>
      </c>
      <c r="B149">
        <v>818803.4</v>
      </c>
      <c r="C149">
        <v>83872.97</v>
      </c>
      <c r="D149">
        <v>92371.44</v>
      </c>
      <c r="F149">
        <v>598291.74</v>
      </c>
      <c r="G149">
        <v>567430.94999999995</v>
      </c>
      <c r="J149">
        <v>16440</v>
      </c>
      <c r="K149">
        <v>1003.5</v>
      </c>
      <c r="M149">
        <v>5496.87</v>
      </c>
      <c r="Q149">
        <v>-340457.86</v>
      </c>
      <c r="R149">
        <v>2538450.7999999998</v>
      </c>
      <c r="T149">
        <v>48562.2</v>
      </c>
      <c r="X149">
        <v>161824</v>
      </c>
      <c r="Y149">
        <v>1400</v>
      </c>
      <c r="Z149">
        <v>200355.5</v>
      </c>
      <c r="AC149">
        <v>38028.42</v>
      </c>
      <c r="AD149">
        <v>33565.089999999997</v>
      </c>
    </row>
    <row r="150" spans="1:34" x14ac:dyDescent="0.25">
      <c r="A150" t="s">
        <v>2743</v>
      </c>
      <c r="B150">
        <v>977444.08</v>
      </c>
      <c r="C150">
        <v>100512.76</v>
      </c>
      <c r="D150">
        <v>604268.02</v>
      </c>
      <c r="F150">
        <v>923462.31</v>
      </c>
      <c r="G150">
        <v>277521.27</v>
      </c>
      <c r="J150">
        <v>6760</v>
      </c>
      <c r="M150">
        <v>0</v>
      </c>
      <c r="Q150">
        <v>-86660.62</v>
      </c>
      <c r="R150">
        <v>3053279.47</v>
      </c>
      <c r="T150">
        <v>53741.04</v>
      </c>
      <c r="X150">
        <v>126129.5</v>
      </c>
      <c r="Y150">
        <v>7602.4</v>
      </c>
      <c r="Z150">
        <v>190637.5</v>
      </c>
      <c r="AC150">
        <v>80164.09</v>
      </c>
      <c r="AD150">
        <v>11940.43</v>
      </c>
      <c r="AH150">
        <v>6274</v>
      </c>
    </row>
    <row r="151" spans="1:34" x14ac:dyDescent="0.25">
      <c r="A151" t="s">
        <v>2744</v>
      </c>
      <c r="B151">
        <v>860157.15</v>
      </c>
      <c r="C151">
        <v>23859.439999999999</v>
      </c>
      <c r="D151">
        <v>11346.95</v>
      </c>
      <c r="F151">
        <v>223397.78</v>
      </c>
      <c r="G151">
        <v>260018.58</v>
      </c>
      <c r="J151">
        <v>0</v>
      </c>
      <c r="M151">
        <v>0</v>
      </c>
      <c r="Q151">
        <v>-395436.34</v>
      </c>
      <c r="R151">
        <v>1819262.69</v>
      </c>
      <c r="T151">
        <v>31589.35</v>
      </c>
      <c r="X151">
        <v>113652</v>
      </c>
      <c r="Y151">
        <v>4148.3999999999996</v>
      </c>
      <c r="Z151">
        <v>152431</v>
      </c>
      <c r="AC151">
        <v>22208.46</v>
      </c>
      <c r="AD151">
        <v>9292.24</v>
      </c>
      <c r="AH151">
        <v>10504.5</v>
      </c>
    </row>
    <row r="152" spans="1:34" x14ac:dyDescent="0.25">
      <c r="A152" t="s">
        <v>2745</v>
      </c>
      <c r="B152">
        <v>305535.09000000003</v>
      </c>
      <c r="C152">
        <v>0</v>
      </c>
      <c r="D152">
        <v>549335.77</v>
      </c>
      <c r="F152">
        <v>784144.99</v>
      </c>
      <c r="G152">
        <v>251235.62</v>
      </c>
      <c r="J152">
        <v>4800</v>
      </c>
      <c r="M152">
        <v>849</v>
      </c>
      <c r="P152">
        <v>0</v>
      </c>
      <c r="Q152">
        <v>-593980.36</v>
      </c>
      <c r="R152">
        <v>2522678.58</v>
      </c>
      <c r="T152">
        <v>45681.67</v>
      </c>
      <c r="X152">
        <v>153009.5</v>
      </c>
      <c r="Y152">
        <v>9273.2000000000007</v>
      </c>
      <c r="Z152">
        <v>188179.5</v>
      </c>
      <c r="AC152">
        <v>46624.37</v>
      </c>
      <c r="AD152">
        <v>17001.95</v>
      </c>
      <c r="AH152">
        <v>2532.3000000000002</v>
      </c>
    </row>
    <row r="153" spans="1:34" x14ac:dyDescent="0.25">
      <c r="A153" t="s">
        <v>2746</v>
      </c>
      <c r="B153">
        <v>173686.52</v>
      </c>
      <c r="C153">
        <v>13212.25</v>
      </c>
      <c r="D153">
        <v>126668.53</v>
      </c>
      <c r="F153">
        <v>811562.24</v>
      </c>
      <c r="G153">
        <v>270822.75</v>
      </c>
      <c r="J153">
        <v>4000</v>
      </c>
      <c r="M153">
        <v>0</v>
      </c>
      <c r="Q153">
        <v>-3379458.99</v>
      </c>
      <c r="R153">
        <v>4801199.47</v>
      </c>
      <c r="T153">
        <v>53399.88</v>
      </c>
      <c r="X153">
        <v>61057.5</v>
      </c>
      <c r="Y153">
        <v>9456</v>
      </c>
      <c r="Z153">
        <v>84181.5</v>
      </c>
      <c r="AC153">
        <v>33864.949999999997</v>
      </c>
      <c r="AD153">
        <v>32989.17</v>
      </c>
      <c r="AH153">
        <v>3720.25</v>
      </c>
    </row>
    <row r="154" spans="1:34" x14ac:dyDescent="0.25">
      <c r="A154" t="s">
        <v>2747</v>
      </c>
      <c r="B154">
        <v>175140</v>
      </c>
      <c r="C154">
        <v>39979.599999999999</v>
      </c>
      <c r="D154">
        <v>458637.19</v>
      </c>
      <c r="F154">
        <v>880926.21</v>
      </c>
      <c r="G154">
        <v>457609.2</v>
      </c>
      <c r="J154">
        <v>60000</v>
      </c>
      <c r="K154">
        <v>2501</v>
      </c>
      <c r="M154">
        <v>3038</v>
      </c>
      <c r="Q154">
        <v>-3225651.15</v>
      </c>
      <c r="R154">
        <v>5209136.26</v>
      </c>
      <c r="T154">
        <v>57172.62</v>
      </c>
      <c r="X154">
        <v>186504.5</v>
      </c>
      <c r="Y154">
        <v>15396</v>
      </c>
      <c r="Z154">
        <v>212724.5</v>
      </c>
      <c r="AC154">
        <v>53797.17</v>
      </c>
      <c r="AD154">
        <v>44860.02</v>
      </c>
      <c r="AH154">
        <v>1720</v>
      </c>
    </row>
    <row r="155" spans="1:34" x14ac:dyDescent="0.25">
      <c r="A155" t="s">
        <v>2748</v>
      </c>
      <c r="B155">
        <v>606888.16</v>
      </c>
      <c r="C155">
        <v>57720.41</v>
      </c>
      <c r="D155">
        <v>438302.96</v>
      </c>
      <c r="F155">
        <v>645336.4</v>
      </c>
      <c r="G155">
        <v>209199.76</v>
      </c>
      <c r="J155">
        <v>3000</v>
      </c>
      <c r="M155">
        <v>0</v>
      </c>
      <c r="Q155">
        <v>-474239.77</v>
      </c>
      <c r="R155">
        <v>2453318.4700000002</v>
      </c>
      <c r="T155">
        <v>36158.129999999997</v>
      </c>
      <c r="X155">
        <v>97223</v>
      </c>
      <c r="Y155">
        <v>2856.8</v>
      </c>
      <c r="Z155">
        <v>121198</v>
      </c>
      <c r="AC155">
        <v>17180.62</v>
      </c>
      <c r="AD155">
        <v>20221.580000000002</v>
      </c>
      <c r="AH155">
        <v>2268.7399999999998</v>
      </c>
    </row>
    <row r="156" spans="1:34" x14ac:dyDescent="0.25">
      <c r="A156" t="s">
        <v>2749</v>
      </c>
      <c r="B156">
        <v>1845677.5</v>
      </c>
      <c r="C156">
        <v>107014.83</v>
      </c>
      <c r="D156">
        <v>795445.23</v>
      </c>
      <c r="F156">
        <v>304568.59999999998</v>
      </c>
      <c r="G156">
        <v>1776220.72</v>
      </c>
      <c r="J156">
        <v>6000</v>
      </c>
      <c r="M156">
        <v>0</v>
      </c>
      <c r="Q156">
        <v>359597.68</v>
      </c>
      <c r="R156">
        <v>4517827.99</v>
      </c>
      <c r="T156">
        <v>74885.37</v>
      </c>
      <c r="X156">
        <v>203262.5</v>
      </c>
      <c r="Y156">
        <v>13724</v>
      </c>
      <c r="Z156">
        <v>272203.5</v>
      </c>
      <c r="AC156">
        <v>45666.81</v>
      </c>
      <c r="AD156">
        <v>33922.199999999997</v>
      </c>
      <c r="AH156">
        <v>6193.15</v>
      </c>
    </row>
    <row r="157" spans="1:34" x14ac:dyDescent="0.25">
      <c r="A157" t="s">
        <v>2750</v>
      </c>
      <c r="B157">
        <v>54317.52</v>
      </c>
      <c r="C157">
        <v>5048</v>
      </c>
      <c r="D157">
        <v>58787.86</v>
      </c>
      <c r="F157">
        <v>537779.81000000006</v>
      </c>
      <c r="G157">
        <v>375236.96</v>
      </c>
      <c r="J157">
        <v>0</v>
      </c>
      <c r="Q157">
        <v>-1983664.88</v>
      </c>
      <c r="R157">
        <v>3061336.79</v>
      </c>
      <c r="T157">
        <v>52455.96</v>
      </c>
      <c r="X157">
        <v>104265</v>
      </c>
      <c r="Y157">
        <v>18538.400000000001</v>
      </c>
      <c r="Z157">
        <v>136625</v>
      </c>
      <c r="AC157">
        <v>55639.83</v>
      </c>
      <c r="AD157">
        <v>21730.79</v>
      </c>
      <c r="AH157">
        <v>8396.5</v>
      </c>
    </row>
    <row r="158" spans="1:34" x14ac:dyDescent="0.25">
      <c r="A158" t="s">
        <v>2751</v>
      </c>
      <c r="B158">
        <v>539647.42000000004</v>
      </c>
      <c r="C158">
        <v>27181.5</v>
      </c>
      <c r="D158">
        <v>390293</v>
      </c>
      <c r="F158">
        <v>1690928.04</v>
      </c>
      <c r="G158">
        <v>587361.65</v>
      </c>
      <c r="M158">
        <v>0</v>
      </c>
      <c r="Q158">
        <v>985912.02</v>
      </c>
      <c r="R158">
        <v>2227904.62</v>
      </c>
      <c r="T158">
        <v>11735.42</v>
      </c>
      <c r="X158">
        <v>102816</v>
      </c>
      <c r="Y158">
        <v>1870</v>
      </c>
      <c r="Z158">
        <v>132942</v>
      </c>
      <c r="AC158">
        <v>17806.04</v>
      </c>
      <c r="AD158">
        <v>2350.75</v>
      </c>
      <c r="AH158">
        <v>4743.05</v>
      </c>
    </row>
    <row r="159" spans="1:34" x14ac:dyDescent="0.25">
      <c r="A159" t="s">
        <v>2752</v>
      </c>
      <c r="B159">
        <v>581880.62</v>
      </c>
      <c r="C159">
        <v>75457.16</v>
      </c>
      <c r="D159">
        <v>445486.66</v>
      </c>
      <c r="F159">
        <v>1394503.07</v>
      </c>
      <c r="G159">
        <v>314075.18</v>
      </c>
      <c r="J159">
        <v>6000</v>
      </c>
      <c r="M159">
        <v>565</v>
      </c>
      <c r="O159">
        <v>464</v>
      </c>
      <c r="Q159">
        <v>1169287.54</v>
      </c>
      <c r="R159">
        <v>1652500.79</v>
      </c>
      <c r="T159">
        <v>25507.81</v>
      </c>
      <c r="X159">
        <v>120332.5</v>
      </c>
      <c r="Y159">
        <v>9735.6</v>
      </c>
      <c r="Z159">
        <v>144041.5</v>
      </c>
      <c r="AC159">
        <v>20586.97</v>
      </c>
      <c r="AD159">
        <v>11640.83</v>
      </c>
    </row>
    <row r="160" spans="1:34" x14ac:dyDescent="0.25">
      <c r="A160" t="s">
        <v>2753</v>
      </c>
      <c r="B160">
        <v>238265.63</v>
      </c>
      <c r="C160">
        <v>0</v>
      </c>
      <c r="D160">
        <v>141303.78</v>
      </c>
      <c r="F160">
        <v>1121646.67</v>
      </c>
      <c r="G160">
        <v>519830.92</v>
      </c>
      <c r="M160">
        <v>0</v>
      </c>
      <c r="Q160">
        <v>-277.49</v>
      </c>
      <c r="R160">
        <v>2038406.69</v>
      </c>
      <c r="T160">
        <v>36213.1</v>
      </c>
      <c r="X160">
        <v>163849</v>
      </c>
      <c r="Y160">
        <v>9818.4</v>
      </c>
      <c r="Z160">
        <v>184192</v>
      </c>
      <c r="AC160">
        <v>38174.44</v>
      </c>
      <c r="AD160">
        <v>8227.43</v>
      </c>
    </row>
    <row r="161" spans="1:34" x14ac:dyDescent="0.25">
      <c r="A161" t="s">
        <v>2754</v>
      </c>
      <c r="B161">
        <v>648460.77</v>
      </c>
      <c r="C161">
        <v>4584.95</v>
      </c>
      <c r="D161">
        <v>70718.19</v>
      </c>
      <c r="F161">
        <v>1041998</v>
      </c>
      <c r="G161">
        <v>628424.64</v>
      </c>
      <c r="J161">
        <v>0</v>
      </c>
      <c r="M161">
        <v>395</v>
      </c>
      <c r="Q161">
        <v>-112415.22</v>
      </c>
      <c r="R161">
        <v>2546107.46</v>
      </c>
      <c r="T161">
        <v>38956.699999999997</v>
      </c>
      <c r="X161">
        <v>145785.5</v>
      </c>
      <c r="Y161">
        <v>15329.7</v>
      </c>
      <c r="Z161">
        <v>167014</v>
      </c>
      <c r="AC161">
        <v>41222.480000000003</v>
      </c>
      <c r="AD161">
        <v>30596.73</v>
      </c>
      <c r="AH161">
        <v>3339.33</v>
      </c>
    </row>
    <row r="162" spans="1:34" x14ac:dyDescent="0.25">
      <c r="A162" t="s">
        <v>2755</v>
      </c>
      <c r="B162">
        <v>217075.78</v>
      </c>
      <c r="C162">
        <v>42332.29</v>
      </c>
      <c r="D162">
        <v>62301.16</v>
      </c>
      <c r="F162">
        <v>233174.65</v>
      </c>
      <c r="G162">
        <v>501462.1</v>
      </c>
      <c r="J162">
        <v>9800</v>
      </c>
      <c r="M162">
        <v>2856</v>
      </c>
      <c r="Q162">
        <v>-1414221.85</v>
      </c>
      <c r="R162">
        <v>2320392.7599999998</v>
      </c>
      <c r="T162">
        <v>35778.92</v>
      </c>
      <c r="X162">
        <v>75715.5</v>
      </c>
      <c r="Y162">
        <v>1500</v>
      </c>
      <c r="Z162">
        <v>98637.5</v>
      </c>
      <c r="AC162">
        <v>12552.87</v>
      </c>
      <c r="AD162">
        <v>6125.92</v>
      </c>
      <c r="AH162">
        <v>3090.93</v>
      </c>
    </row>
    <row r="163" spans="1:34" x14ac:dyDescent="0.25">
      <c r="A163" t="s">
        <v>2804</v>
      </c>
      <c r="B163">
        <v>305445.40999999997</v>
      </c>
      <c r="C163">
        <v>16535.5</v>
      </c>
      <c r="D163">
        <v>179744.15</v>
      </c>
      <c r="F163">
        <v>800193.99</v>
      </c>
      <c r="G163">
        <v>430212.61</v>
      </c>
      <c r="J163">
        <v>2000</v>
      </c>
      <c r="M163">
        <v>1070</v>
      </c>
      <c r="Q163">
        <v>-967672.36</v>
      </c>
      <c r="R163">
        <v>2754433.99</v>
      </c>
      <c r="T163">
        <v>22255.8</v>
      </c>
      <c r="X163">
        <v>122748.5</v>
      </c>
      <c r="Y163">
        <v>2690.24</v>
      </c>
      <c r="Z163">
        <v>144558.5</v>
      </c>
      <c r="AC163">
        <v>26641.59</v>
      </c>
      <c r="AD163">
        <v>34637.019999999997</v>
      </c>
      <c r="AH163">
        <v>925</v>
      </c>
    </row>
    <row r="164" spans="1:34" x14ac:dyDescent="0.25">
      <c r="A164" t="s">
        <v>2808</v>
      </c>
      <c r="B164">
        <v>454024.4</v>
      </c>
      <c r="C164">
        <v>468.94</v>
      </c>
      <c r="D164">
        <v>81230.509999999995</v>
      </c>
      <c r="F164">
        <v>495370</v>
      </c>
      <c r="G164">
        <v>273337.74</v>
      </c>
      <c r="J164">
        <v>6500</v>
      </c>
      <c r="M164">
        <v>330</v>
      </c>
      <c r="Q164">
        <v>-2845938.96</v>
      </c>
      <c r="R164">
        <v>4163724</v>
      </c>
      <c r="T164">
        <v>43188.04</v>
      </c>
      <c r="V164">
        <v>0.72</v>
      </c>
      <c r="X164">
        <v>89274.5</v>
      </c>
      <c r="Y164">
        <v>8148</v>
      </c>
      <c r="Z164">
        <v>103134.5</v>
      </c>
      <c r="AC164">
        <v>44719.43</v>
      </c>
      <c r="AD164">
        <v>6284.17</v>
      </c>
      <c r="AH164">
        <v>8548.4699999999993</v>
      </c>
    </row>
    <row r="165" spans="1:34" x14ac:dyDescent="0.25">
      <c r="A165" t="s">
        <v>2812</v>
      </c>
      <c r="B165">
        <v>111482.18</v>
      </c>
      <c r="C165">
        <v>46996.31</v>
      </c>
      <c r="D165">
        <v>541464.26</v>
      </c>
      <c r="F165">
        <v>703616.15</v>
      </c>
      <c r="G165">
        <v>553036.39</v>
      </c>
      <c r="J165">
        <v>57500</v>
      </c>
      <c r="M165">
        <v>2265</v>
      </c>
      <c r="Q165">
        <v>-1337276.0900000001</v>
      </c>
      <c r="R165">
        <v>3254719.47</v>
      </c>
      <c r="T165">
        <v>9855.15</v>
      </c>
      <c r="X165">
        <v>130588.5</v>
      </c>
      <c r="Z165">
        <v>152065.5</v>
      </c>
      <c r="AC165">
        <v>14918.98</v>
      </c>
      <c r="AD165">
        <v>19882.009999999998</v>
      </c>
      <c r="AH165">
        <v>5243.33</v>
      </c>
    </row>
    <row r="166" spans="1:34" x14ac:dyDescent="0.25">
      <c r="A166" t="s">
        <v>2756</v>
      </c>
      <c r="B166">
        <v>655436.84</v>
      </c>
      <c r="C166">
        <v>1136530.92</v>
      </c>
      <c r="D166">
        <v>55915.03</v>
      </c>
      <c r="F166">
        <v>282734.58</v>
      </c>
      <c r="G166">
        <v>348451.15</v>
      </c>
      <c r="J166">
        <v>3000</v>
      </c>
      <c r="M166">
        <v>56.08</v>
      </c>
      <c r="Q166">
        <v>-2597590.71</v>
      </c>
      <c r="R166">
        <v>5043639.74</v>
      </c>
      <c r="T166">
        <v>73581.350000000006</v>
      </c>
      <c r="X166">
        <v>176759.1</v>
      </c>
      <c r="Z166">
        <v>206689.1</v>
      </c>
      <c r="AC166">
        <v>21146.77</v>
      </c>
      <c r="AD166">
        <v>12850.73</v>
      </c>
    </row>
    <row r="167" spans="1:34" x14ac:dyDescent="0.25">
      <c r="A167" t="s">
        <v>2757</v>
      </c>
      <c r="B167">
        <v>328923.78000000003</v>
      </c>
      <c r="C167">
        <v>46057.3</v>
      </c>
      <c r="D167">
        <v>8859.16</v>
      </c>
      <c r="F167">
        <v>624198.55000000005</v>
      </c>
      <c r="G167">
        <v>120198.14</v>
      </c>
      <c r="J167">
        <v>3000</v>
      </c>
      <c r="M167">
        <v>0</v>
      </c>
      <c r="Q167">
        <v>-2169983.02</v>
      </c>
      <c r="R167">
        <v>3325480.98</v>
      </c>
      <c r="T167">
        <v>36574.5</v>
      </c>
      <c r="X167">
        <v>84304.5</v>
      </c>
      <c r="Z167">
        <v>106547.5</v>
      </c>
      <c r="AC167">
        <v>23591.599999999999</v>
      </c>
      <c r="AD167">
        <v>24032.23</v>
      </c>
    </row>
    <row r="168" spans="1:34" x14ac:dyDescent="0.25">
      <c r="A168" t="s">
        <v>2758</v>
      </c>
      <c r="B168">
        <v>552170.84</v>
      </c>
      <c r="C168">
        <v>485256.24</v>
      </c>
      <c r="D168">
        <v>13432.71</v>
      </c>
      <c r="F168">
        <v>608383.74</v>
      </c>
      <c r="G168">
        <v>201442.47</v>
      </c>
      <c r="J168">
        <v>3000</v>
      </c>
      <c r="M168">
        <v>65.42</v>
      </c>
      <c r="Q168">
        <v>-469559.14</v>
      </c>
      <c r="R168">
        <v>2333757.04</v>
      </c>
      <c r="T168">
        <v>47283.05</v>
      </c>
      <c r="X168">
        <v>140129.5</v>
      </c>
      <c r="Z168">
        <v>160609.5</v>
      </c>
      <c r="AC168">
        <v>22232.38</v>
      </c>
      <c r="AD168">
        <v>17701.29</v>
      </c>
    </row>
    <row r="169" spans="1:34" x14ac:dyDescent="0.25">
      <c r="A169" t="s">
        <v>2759</v>
      </c>
      <c r="B169">
        <v>1448493.91</v>
      </c>
      <c r="C169">
        <v>1186702.99</v>
      </c>
      <c r="D169">
        <v>105907.25</v>
      </c>
      <c r="F169">
        <v>118266.24000000001</v>
      </c>
      <c r="G169">
        <v>75248.23</v>
      </c>
      <c r="J169">
        <v>3500</v>
      </c>
      <c r="M169">
        <v>0</v>
      </c>
      <c r="Q169">
        <v>-422750.06</v>
      </c>
      <c r="R169">
        <v>3361619.92</v>
      </c>
      <c r="T169">
        <v>94364.94</v>
      </c>
      <c r="X169">
        <v>130014.5</v>
      </c>
      <c r="Z169">
        <v>204328.5</v>
      </c>
      <c r="AC169">
        <v>28511.27</v>
      </c>
      <c r="AD169">
        <v>4642.4799999999996</v>
      </c>
    </row>
    <row r="170" spans="1:34" x14ac:dyDescent="0.25">
      <c r="A170" t="s">
        <v>2760</v>
      </c>
      <c r="B170">
        <v>1193209.48</v>
      </c>
      <c r="C170">
        <v>5393240.1900000004</v>
      </c>
      <c r="D170">
        <v>96604.05</v>
      </c>
      <c r="F170">
        <v>368685.86</v>
      </c>
      <c r="G170">
        <v>430627.64</v>
      </c>
      <c r="J170">
        <v>1400</v>
      </c>
      <c r="M170">
        <v>1045.6500000000001</v>
      </c>
      <c r="Q170">
        <v>5649455.9000000004</v>
      </c>
      <c r="R170">
        <v>1757958</v>
      </c>
      <c r="T170">
        <v>175043.5</v>
      </c>
      <c r="X170">
        <v>119020.6</v>
      </c>
      <c r="Z170">
        <v>178846.6</v>
      </c>
      <c r="AA170">
        <v>160</v>
      </c>
      <c r="AB170">
        <v>720</v>
      </c>
      <c r="AC170">
        <v>53586.34</v>
      </c>
      <c r="AD170">
        <v>27448.57</v>
      </c>
    </row>
    <row r="171" spans="1:34" x14ac:dyDescent="0.25">
      <c r="A171" t="s">
        <v>2761</v>
      </c>
      <c r="B171">
        <v>526679.93999999994</v>
      </c>
      <c r="C171">
        <v>379015.4</v>
      </c>
      <c r="D171">
        <v>5865.49</v>
      </c>
      <c r="F171">
        <v>524336.17000000004</v>
      </c>
      <c r="G171">
        <v>119179.52</v>
      </c>
      <c r="J171">
        <v>3000</v>
      </c>
      <c r="M171">
        <v>151.53</v>
      </c>
      <c r="Q171">
        <v>-728603.16</v>
      </c>
      <c r="R171">
        <v>2322668.0699999998</v>
      </c>
      <c r="T171">
        <v>60681.25</v>
      </c>
      <c r="X171">
        <v>111331.5</v>
      </c>
      <c r="Z171">
        <v>129363.5</v>
      </c>
      <c r="AC171">
        <v>67548.95</v>
      </c>
      <c r="AD171">
        <v>21911.97</v>
      </c>
    </row>
    <row r="172" spans="1:34" x14ac:dyDescent="0.25">
      <c r="A172" t="s">
        <v>2762</v>
      </c>
      <c r="B172">
        <v>582656.80000000005</v>
      </c>
      <c r="C172">
        <v>1134319.05</v>
      </c>
      <c r="D172">
        <v>72557.09</v>
      </c>
      <c r="F172">
        <v>259351.92</v>
      </c>
      <c r="G172">
        <v>870855.47</v>
      </c>
      <c r="J172">
        <v>4500</v>
      </c>
      <c r="M172">
        <v>421.04</v>
      </c>
      <c r="Q172">
        <v>250680.9</v>
      </c>
      <c r="R172">
        <v>2694089.96</v>
      </c>
      <c r="T172">
        <v>60446.2</v>
      </c>
      <c r="X172">
        <v>112783</v>
      </c>
      <c r="Z172">
        <v>161101</v>
      </c>
      <c r="AC172">
        <v>35264.160000000003</v>
      </c>
      <c r="AD172">
        <v>30981.91</v>
      </c>
    </row>
    <row r="173" spans="1:34" x14ac:dyDescent="0.25">
      <c r="A173" t="s">
        <v>2802</v>
      </c>
      <c r="B173">
        <v>329053.87</v>
      </c>
      <c r="C173">
        <v>411626.5</v>
      </c>
      <c r="D173">
        <v>73842.22</v>
      </c>
      <c r="F173">
        <v>417337.28</v>
      </c>
      <c r="G173">
        <v>940902.9</v>
      </c>
      <c r="J173">
        <v>3500</v>
      </c>
      <c r="M173">
        <v>0</v>
      </c>
      <c r="Q173">
        <v>-401426.11</v>
      </c>
      <c r="R173">
        <v>2583594.75</v>
      </c>
      <c r="T173">
        <v>56128.7</v>
      </c>
      <c r="X173">
        <v>61404</v>
      </c>
      <c r="Z173">
        <v>94250</v>
      </c>
      <c r="AC173">
        <v>12242.28</v>
      </c>
      <c r="AD173">
        <v>28084.47</v>
      </c>
    </row>
    <row r="174" spans="1:34" x14ac:dyDescent="0.25">
      <c r="A174" t="s">
        <v>2813</v>
      </c>
      <c r="B174">
        <v>176177.08</v>
      </c>
      <c r="C174">
        <v>98292.95</v>
      </c>
      <c r="D174">
        <v>28396.74</v>
      </c>
      <c r="F174">
        <v>1007805.4399999999</v>
      </c>
      <c r="G174">
        <v>113340.93</v>
      </c>
      <c r="M174">
        <v>193.46</v>
      </c>
      <c r="Q174">
        <v>-2165428.7000000002</v>
      </c>
      <c r="R174">
        <v>3606433.4</v>
      </c>
      <c r="T174">
        <v>31622.5</v>
      </c>
      <c r="X174">
        <v>67088</v>
      </c>
      <c r="Z174">
        <v>86696</v>
      </c>
      <c r="AC174">
        <v>12543.58</v>
      </c>
      <c r="AD174">
        <v>17460.240000000002</v>
      </c>
    </row>
    <row r="175" spans="1:34" x14ac:dyDescent="0.25">
      <c r="A175" t="s">
        <v>17</v>
      </c>
      <c r="B175">
        <v>618596.54</v>
      </c>
      <c r="C175">
        <v>62205.03</v>
      </c>
      <c r="D175">
        <v>145148.51</v>
      </c>
      <c r="F175">
        <v>746116.18</v>
      </c>
      <c r="G175">
        <v>243514.17</v>
      </c>
      <c r="M175">
        <v>1644</v>
      </c>
      <c r="Q175">
        <v>-65966.61</v>
      </c>
      <c r="R175">
        <v>1870843.71</v>
      </c>
      <c r="T175">
        <v>42735.03</v>
      </c>
      <c r="Z175">
        <v>64550</v>
      </c>
      <c r="AC175">
        <v>1807</v>
      </c>
      <c r="AD175">
        <v>3400</v>
      </c>
    </row>
    <row r="176" spans="1:34" x14ac:dyDescent="0.25">
      <c r="A176" t="s">
        <v>18</v>
      </c>
      <c r="B176">
        <v>428499.6</v>
      </c>
      <c r="C176">
        <v>32400</v>
      </c>
      <c r="D176">
        <v>138309.29</v>
      </c>
      <c r="F176">
        <v>735941.75</v>
      </c>
      <c r="G176">
        <v>234444.12</v>
      </c>
      <c r="J176">
        <v>3500</v>
      </c>
      <c r="M176">
        <v>0</v>
      </c>
      <c r="Q176">
        <v>-1847287.39</v>
      </c>
      <c r="R176">
        <v>3462022.37</v>
      </c>
      <c r="T176">
        <v>50505.4</v>
      </c>
      <c r="X176">
        <v>180258</v>
      </c>
      <c r="Z176">
        <v>211418</v>
      </c>
      <c r="AC176">
        <v>33668.39</v>
      </c>
      <c r="AD176">
        <v>22647.47</v>
      </c>
      <c r="AH176">
        <v>9601.01</v>
      </c>
    </row>
    <row r="177" spans="1:34" x14ac:dyDescent="0.25">
      <c r="A177" t="s">
        <v>2763</v>
      </c>
      <c r="B177">
        <v>821591.55</v>
      </c>
      <c r="C177">
        <v>27828.25</v>
      </c>
      <c r="D177">
        <v>188613.69</v>
      </c>
      <c r="F177">
        <v>7217298.9000000004</v>
      </c>
      <c r="G177">
        <v>3882379.53</v>
      </c>
      <c r="J177">
        <v>1900</v>
      </c>
      <c r="M177">
        <v>53.35</v>
      </c>
      <c r="Q177">
        <v>11993086.630000001</v>
      </c>
      <c r="T177">
        <v>204720.83</v>
      </c>
      <c r="X177">
        <v>135490.79999999999</v>
      </c>
      <c r="Z177">
        <v>220409.8</v>
      </c>
      <c r="AC177">
        <v>61892.67</v>
      </c>
      <c r="AD177">
        <v>100179.32</v>
      </c>
      <c r="AH177">
        <v>22424</v>
      </c>
    </row>
    <row r="178" spans="1:34" x14ac:dyDescent="0.25">
      <c r="A178" t="s">
        <v>19</v>
      </c>
      <c r="B178">
        <v>1223012.3999999999</v>
      </c>
      <c r="C178">
        <v>37977.1</v>
      </c>
      <c r="D178">
        <v>203951.84</v>
      </c>
      <c r="F178">
        <v>66745.36</v>
      </c>
      <c r="G178">
        <v>103010.48</v>
      </c>
      <c r="J178">
        <v>0</v>
      </c>
      <c r="L178">
        <v>144000</v>
      </c>
      <c r="M178">
        <v>0</v>
      </c>
      <c r="Q178">
        <v>-1689915.96</v>
      </c>
      <c r="R178">
        <v>3101018.9</v>
      </c>
      <c r="T178">
        <v>200075.2</v>
      </c>
      <c r="Y178">
        <v>186149.13</v>
      </c>
      <c r="Z178">
        <v>240833</v>
      </c>
      <c r="AC178">
        <v>51175.49</v>
      </c>
      <c r="AD178">
        <v>8413.85</v>
      </c>
      <c r="AH178">
        <v>6207.75</v>
      </c>
    </row>
    <row r="179" spans="1:34" x14ac:dyDescent="0.25">
      <c r="A179" t="s">
        <v>20</v>
      </c>
      <c r="B179">
        <v>422744.14</v>
      </c>
      <c r="C179">
        <v>50854.1</v>
      </c>
      <c r="D179">
        <v>254072.09</v>
      </c>
      <c r="F179">
        <v>122065.98</v>
      </c>
      <c r="G179">
        <v>668545.06999999995</v>
      </c>
      <c r="J179">
        <v>4460</v>
      </c>
      <c r="M179">
        <v>1574</v>
      </c>
      <c r="Q179">
        <v>1288083.3500000001</v>
      </c>
      <c r="R179">
        <v>254405.43</v>
      </c>
      <c r="T179">
        <v>103674.93</v>
      </c>
      <c r="X179">
        <v>224474.1</v>
      </c>
      <c r="Z179">
        <v>266988.09999999998</v>
      </c>
      <c r="AC179">
        <v>74351.03</v>
      </c>
      <c r="AD179">
        <v>33894.120000000003</v>
      </c>
      <c r="AH179">
        <v>5383.78</v>
      </c>
    </row>
    <row r="180" spans="1:34" x14ac:dyDescent="0.25">
      <c r="A180" t="s">
        <v>21</v>
      </c>
      <c r="B180">
        <v>475260.15999999997</v>
      </c>
      <c r="C180">
        <v>113506.98</v>
      </c>
      <c r="D180">
        <v>268610.95</v>
      </c>
      <c r="F180">
        <v>0</v>
      </c>
      <c r="G180">
        <v>490811.92</v>
      </c>
      <c r="J180">
        <v>4000</v>
      </c>
      <c r="M180">
        <v>1197.6199999999999</v>
      </c>
      <c r="Q180">
        <v>-3031658.8</v>
      </c>
      <c r="R180">
        <v>4470863.96</v>
      </c>
      <c r="T180">
        <v>53997.15</v>
      </c>
      <c r="X180">
        <v>265869</v>
      </c>
      <c r="Z180">
        <v>304018</v>
      </c>
      <c r="AC180">
        <v>47271.41</v>
      </c>
      <c r="AD180">
        <v>87824.66</v>
      </c>
    </row>
    <row r="181" spans="1:34" x14ac:dyDescent="0.25">
      <c r="A181" t="s">
        <v>22</v>
      </c>
      <c r="B181">
        <v>366583.6</v>
      </c>
      <c r="C181">
        <v>31860</v>
      </c>
      <c r="D181">
        <v>132843.03</v>
      </c>
      <c r="F181">
        <v>28710.85</v>
      </c>
      <c r="G181">
        <v>168538.81</v>
      </c>
      <c r="J181">
        <v>3200</v>
      </c>
      <c r="L181">
        <v>36000</v>
      </c>
      <c r="M181">
        <v>1444</v>
      </c>
      <c r="Q181">
        <v>-831609.41</v>
      </c>
      <c r="R181">
        <v>1561169.34</v>
      </c>
      <c r="T181">
        <v>78810.41</v>
      </c>
      <c r="X181">
        <v>226708.7</v>
      </c>
      <c r="Z181">
        <v>284438.7</v>
      </c>
      <c r="AC181">
        <v>51747.27</v>
      </c>
      <c r="AD181">
        <v>10603.85</v>
      </c>
      <c r="AH181">
        <v>4988.25</v>
      </c>
    </row>
    <row r="182" spans="1:34" x14ac:dyDescent="0.25">
      <c r="A182" t="s">
        <v>23</v>
      </c>
      <c r="B182">
        <v>756206.24</v>
      </c>
      <c r="C182">
        <v>15275.5</v>
      </c>
      <c r="D182">
        <v>294701.8</v>
      </c>
      <c r="F182">
        <v>735780.69</v>
      </c>
      <c r="G182">
        <v>327648.21999999997</v>
      </c>
      <c r="J182">
        <v>1800</v>
      </c>
      <c r="L182">
        <v>67504.38</v>
      </c>
      <c r="M182">
        <v>0</v>
      </c>
      <c r="Q182">
        <v>964851.19999999995</v>
      </c>
      <c r="R182">
        <v>1137972.49</v>
      </c>
      <c r="T182">
        <v>53058.75</v>
      </c>
      <c r="U182">
        <v>1437.75</v>
      </c>
      <c r="X182">
        <v>246749</v>
      </c>
      <c r="Z182">
        <v>276977</v>
      </c>
      <c r="AC182">
        <v>30759.03</v>
      </c>
      <c r="AD182">
        <v>22339.200000000001</v>
      </c>
      <c r="AH182">
        <v>16209</v>
      </c>
    </row>
    <row r="183" spans="1:34" x14ac:dyDescent="0.25">
      <c r="A183" t="s">
        <v>24</v>
      </c>
      <c r="B183">
        <v>252695.66</v>
      </c>
      <c r="C183">
        <v>14317.63</v>
      </c>
      <c r="D183">
        <v>204270.63</v>
      </c>
      <c r="F183">
        <v>2190407.7999999998</v>
      </c>
      <c r="G183">
        <v>744903.75</v>
      </c>
      <c r="J183">
        <v>4000</v>
      </c>
      <c r="M183">
        <v>29413.200000000001</v>
      </c>
      <c r="O183">
        <v>19500</v>
      </c>
      <c r="Q183">
        <v>1559655.25</v>
      </c>
      <c r="R183">
        <v>1899168.01</v>
      </c>
      <c r="T183">
        <v>62300.17</v>
      </c>
      <c r="X183">
        <v>180370</v>
      </c>
      <c r="Y183">
        <v>11672</v>
      </c>
      <c r="Z183">
        <v>263292</v>
      </c>
      <c r="AC183">
        <v>54435.91</v>
      </c>
      <c r="AD183">
        <v>45853.78</v>
      </c>
      <c r="AG183">
        <v>7275.45</v>
      </c>
    </row>
    <row r="184" spans="1:34" x14ac:dyDescent="0.25">
      <c r="A184" t="s">
        <v>25</v>
      </c>
      <c r="B184">
        <v>193990.61</v>
      </c>
      <c r="C184">
        <v>17918.580000000002</v>
      </c>
      <c r="D184">
        <v>219585.64</v>
      </c>
      <c r="F184">
        <v>2349582.44</v>
      </c>
      <c r="G184">
        <v>305604.64</v>
      </c>
      <c r="J184">
        <v>5060</v>
      </c>
      <c r="L184">
        <v>40040</v>
      </c>
      <c r="M184">
        <v>10000</v>
      </c>
      <c r="Q184">
        <v>-1435532.89</v>
      </c>
      <c r="R184">
        <v>4476501.28</v>
      </c>
      <c r="T184">
        <v>70794.25</v>
      </c>
      <c r="X184">
        <v>130532.8</v>
      </c>
      <c r="Z184">
        <v>176251.8</v>
      </c>
      <c r="AC184">
        <v>20288.32</v>
      </c>
      <c r="AD184">
        <v>24850.27</v>
      </c>
      <c r="AH184">
        <v>6634.35</v>
      </c>
    </row>
    <row r="185" spans="1:34" x14ac:dyDescent="0.25">
      <c r="A185" t="s">
        <v>26</v>
      </c>
      <c r="B185">
        <v>254379.87</v>
      </c>
      <c r="C185">
        <v>4200</v>
      </c>
      <c r="D185">
        <v>212034.11</v>
      </c>
      <c r="F185">
        <v>195303.47</v>
      </c>
      <c r="G185">
        <v>513295.67</v>
      </c>
      <c r="J185">
        <v>3000</v>
      </c>
      <c r="L185">
        <v>78000</v>
      </c>
      <c r="M185">
        <v>0</v>
      </c>
      <c r="Q185">
        <v>-823326.21</v>
      </c>
      <c r="R185">
        <v>1898710.57</v>
      </c>
      <c r="T185">
        <v>92976.84</v>
      </c>
      <c r="X185">
        <v>271057.2</v>
      </c>
      <c r="Z185">
        <v>317376.2</v>
      </c>
      <c r="AC185">
        <v>14210.31</v>
      </c>
      <c r="AD185">
        <v>13318.22</v>
      </c>
      <c r="AH185">
        <v>11085.75</v>
      </c>
    </row>
    <row r="186" spans="1:34" x14ac:dyDescent="0.25">
      <c r="A186" t="s">
        <v>27</v>
      </c>
      <c r="B186">
        <v>326611.65999999997</v>
      </c>
      <c r="C186">
        <v>18080.2</v>
      </c>
      <c r="D186">
        <v>96409.76</v>
      </c>
      <c r="F186">
        <v>200772.47</v>
      </c>
      <c r="G186">
        <v>149222.03</v>
      </c>
      <c r="J186">
        <v>4900</v>
      </c>
      <c r="M186">
        <v>1038</v>
      </c>
      <c r="N186">
        <v>1038</v>
      </c>
      <c r="Q186">
        <v>-1352791.8</v>
      </c>
      <c r="R186">
        <v>2242933.0699999998</v>
      </c>
      <c r="T186">
        <v>73304</v>
      </c>
      <c r="X186">
        <v>200144.1</v>
      </c>
      <c r="Z186">
        <v>242702.1</v>
      </c>
      <c r="AC186">
        <v>123476.24</v>
      </c>
      <c r="AD186">
        <v>16368.44</v>
      </c>
    </row>
    <row r="187" spans="1:34" x14ac:dyDescent="0.25">
      <c r="A187" t="s">
        <v>2805</v>
      </c>
      <c r="B187">
        <v>77791.41</v>
      </c>
      <c r="C187">
        <v>16854</v>
      </c>
      <c r="D187">
        <v>165877.41</v>
      </c>
      <c r="F187">
        <v>543748.94999999995</v>
      </c>
      <c r="G187">
        <v>361000.73</v>
      </c>
      <c r="J187">
        <v>1100</v>
      </c>
      <c r="M187">
        <v>812</v>
      </c>
      <c r="Q187">
        <v>-2097241.62</v>
      </c>
      <c r="R187">
        <v>3271789.71</v>
      </c>
      <c r="T187">
        <v>83258.11</v>
      </c>
      <c r="X187">
        <v>137826</v>
      </c>
      <c r="Z187">
        <v>170296</v>
      </c>
      <c r="AC187">
        <v>29057.98</v>
      </c>
      <c r="AD187">
        <v>29644.720000000001</v>
      </c>
      <c r="AH187">
        <v>7119</v>
      </c>
    </row>
    <row r="188" spans="1:34" x14ac:dyDescent="0.25">
      <c r="A188" t="s">
        <v>28</v>
      </c>
      <c r="B188">
        <v>779457.31</v>
      </c>
      <c r="C188">
        <v>7553.33</v>
      </c>
      <c r="D188">
        <v>392667.81</v>
      </c>
      <c r="F188">
        <v>1596186.03</v>
      </c>
      <c r="G188">
        <v>334330.53999999998</v>
      </c>
      <c r="J188">
        <v>3300</v>
      </c>
      <c r="M188">
        <v>0</v>
      </c>
      <c r="O188">
        <v>4045</v>
      </c>
      <c r="Q188">
        <v>-474329.21</v>
      </c>
      <c r="R188">
        <v>3600900</v>
      </c>
      <c r="T188">
        <v>77288.23</v>
      </c>
      <c r="X188">
        <v>166192.9</v>
      </c>
      <c r="Z188">
        <v>207674.9</v>
      </c>
      <c r="AC188">
        <v>41019.18</v>
      </c>
      <c r="AD188">
        <v>49139.91</v>
      </c>
      <c r="AH188">
        <v>8167.97</v>
      </c>
    </row>
    <row r="189" spans="1:34" x14ac:dyDescent="0.25">
      <c r="A189" t="s">
        <v>2764</v>
      </c>
      <c r="B189">
        <v>420388.51</v>
      </c>
      <c r="C189">
        <v>10172</v>
      </c>
      <c r="D189">
        <v>133276.68</v>
      </c>
      <c r="F189">
        <v>564890.55000000005</v>
      </c>
      <c r="G189">
        <v>71606.91</v>
      </c>
      <c r="K189">
        <v>3000</v>
      </c>
      <c r="M189">
        <v>1665.41</v>
      </c>
      <c r="Q189">
        <v>-1689132.53</v>
      </c>
      <c r="R189">
        <v>2938659.03</v>
      </c>
      <c r="T189">
        <v>23074.14</v>
      </c>
      <c r="X189">
        <v>93418.5</v>
      </c>
      <c r="Z189">
        <v>145115.5</v>
      </c>
      <c r="AC189">
        <v>24122.33</v>
      </c>
      <c r="AD189">
        <v>6110.61</v>
      </c>
      <c r="AH189">
        <v>2862</v>
      </c>
    </row>
    <row r="190" spans="1:34" x14ac:dyDescent="0.25">
      <c r="A190" t="s">
        <v>2765</v>
      </c>
      <c r="B190">
        <v>119100.48</v>
      </c>
      <c r="C190">
        <v>1275</v>
      </c>
      <c r="D190">
        <v>479286.88</v>
      </c>
      <c r="F190">
        <v>1746534.16</v>
      </c>
      <c r="G190">
        <v>656924.34</v>
      </c>
      <c r="J190">
        <v>-4440</v>
      </c>
      <c r="M190">
        <v>-13854.36</v>
      </c>
      <c r="Q190">
        <v>2536155.9300000002</v>
      </c>
      <c r="R190">
        <v>578789.84</v>
      </c>
      <c r="T190">
        <v>18819.48</v>
      </c>
      <c r="X190">
        <v>196735</v>
      </c>
      <c r="Y190">
        <v>3000</v>
      </c>
      <c r="Z190">
        <v>234933</v>
      </c>
      <c r="AC190">
        <v>19694.96</v>
      </c>
      <c r="AD190">
        <v>11804.08</v>
      </c>
    </row>
    <row r="191" spans="1:34" x14ac:dyDescent="0.25">
      <c r="A191" t="s">
        <v>2766</v>
      </c>
      <c r="B191">
        <v>158697.5</v>
      </c>
      <c r="C191">
        <v>4200</v>
      </c>
      <c r="D191">
        <v>51687.91</v>
      </c>
      <c r="F191">
        <v>2140648.46</v>
      </c>
      <c r="G191">
        <v>236155.94</v>
      </c>
      <c r="J191">
        <v>0</v>
      </c>
      <c r="M191">
        <v>10051.4</v>
      </c>
      <c r="Q191">
        <v>-215716.96</v>
      </c>
      <c r="R191">
        <v>2920045.89</v>
      </c>
      <c r="T191">
        <v>30813</v>
      </c>
      <c r="X191">
        <v>192909.5</v>
      </c>
      <c r="Y191">
        <v>3000</v>
      </c>
      <c r="Z191">
        <v>275930.5</v>
      </c>
      <c r="AC191">
        <v>42719.1</v>
      </c>
      <c r="AD191">
        <v>31241.42</v>
      </c>
    </row>
    <row r="192" spans="1:34" x14ac:dyDescent="0.25">
      <c r="A192" t="s">
        <v>2767</v>
      </c>
      <c r="B192">
        <v>322987.43</v>
      </c>
      <c r="C192">
        <v>3459.92</v>
      </c>
      <c r="D192">
        <v>65541.259999999995</v>
      </c>
      <c r="F192">
        <v>359069.76</v>
      </c>
      <c r="G192">
        <v>259239.98</v>
      </c>
      <c r="J192">
        <v>4500</v>
      </c>
      <c r="M192">
        <v>972</v>
      </c>
      <c r="Q192">
        <v>-1588121.01</v>
      </c>
      <c r="R192">
        <v>2662416.9900000002</v>
      </c>
      <c r="T192">
        <v>10917.58</v>
      </c>
      <c r="X192">
        <v>83422.5</v>
      </c>
      <c r="Z192">
        <v>102964.5</v>
      </c>
      <c r="AC192">
        <v>17222.14</v>
      </c>
      <c r="AD192">
        <v>14421.35</v>
      </c>
      <c r="AH192">
        <v>601.72</v>
      </c>
    </row>
    <row r="193" spans="1:34" x14ac:dyDescent="0.25">
      <c r="A193" t="s">
        <v>2768</v>
      </c>
      <c r="B193">
        <v>775086.09</v>
      </c>
      <c r="C193">
        <v>0</v>
      </c>
      <c r="D193">
        <v>19689.37</v>
      </c>
      <c r="F193">
        <v>154621.98000000001</v>
      </c>
      <c r="G193">
        <v>712817.23</v>
      </c>
      <c r="M193">
        <v>7158.64</v>
      </c>
      <c r="Q193">
        <v>-923580.82</v>
      </c>
      <c r="R193">
        <v>2577037.9500000002</v>
      </c>
      <c r="T193">
        <v>2135.9</v>
      </c>
      <c r="X193">
        <v>51334.5</v>
      </c>
      <c r="Y193">
        <v>1000</v>
      </c>
      <c r="Z193">
        <v>74321.5</v>
      </c>
      <c r="AC193">
        <v>10321.790000000001</v>
      </c>
      <c r="AD193">
        <v>1090</v>
      </c>
    </row>
    <row r="194" spans="1:34" x14ac:dyDescent="0.25">
      <c r="A194" t="s">
        <v>2769</v>
      </c>
      <c r="B194">
        <v>725297.66</v>
      </c>
      <c r="C194">
        <v>59805</v>
      </c>
      <c r="D194">
        <v>136282.32</v>
      </c>
      <c r="F194">
        <v>432234.04</v>
      </c>
      <c r="G194">
        <v>434855.48</v>
      </c>
      <c r="M194">
        <v>43.35</v>
      </c>
      <c r="Q194">
        <v>-1134062.27</v>
      </c>
      <c r="R194">
        <v>2987149.95</v>
      </c>
      <c r="T194">
        <v>143182.96</v>
      </c>
      <c r="X194">
        <v>80110</v>
      </c>
      <c r="Z194">
        <v>114086</v>
      </c>
      <c r="AC194">
        <v>33964.559999999998</v>
      </c>
      <c r="AD194">
        <v>30968.93</v>
      </c>
    </row>
    <row r="195" spans="1:34" x14ac:dyDescent="0.25">
      <c r="A195" t="s">
        <v>2770</v>
      </c>
      <c r="B195">
        <v>383576.08</v>
      </c>
      <c r="C195">
        <v>39275.67</v>
      </c>
      <c r="D195">
        <v>11274.7</v>
      </c>
      <c r="F195">
        <v>3281823.68</v>
      </c>
      <c r="G195">
        <v>537601.47</v>
      </c>
      <c r="Q195">
        <v>1336257.1499999999</v>
      </c>
      <c r="R195">
        <v>2987149.95</v>
      </c>
      <c r="T195">
        <v>953.87</v>
      </c>
      <c r="X195">
        <v>174200</v>
      </c>
      <c r="Z195">
        <v>197037</v>
      </c>
      <c r="AC195">
        <v>13381.78</v>
      </c>
      <c r="AD195">
        <v>590.59</v>
      </c>
    </row>
    <row r="196" spans="1:34" x14ac:dyDescent="0.25">
      <c r="A196" t="s">
        <v>2771</v>
      </c>
      <c r="B196">
        <v>606796.56999999995</v>
      </c>
      <c r="C196">
        <v>11051.5</v>
      </c>
      <c r="D196">
        <v>36337.269999999997</v>
      </c>
      <c r="F196">
        <v>505125.88</v>
      </c>
      <c r="G196">
        <v>325962.53999999998</v>
      </c>
      <c r="J196">
        <v>0</v>
      </c>
      <c r="M196">
        <v>0</v>
      </c>
      <c r="Q196">
        <v>-583156.93999999994</v>
      </c>
      <c r="R196">
        <v>2090614.96</v>
      </c>
      <c r="T196">
        <v>67813.75</v>
      </c>
      <c r="X196">
        <v>135387.5</v>
      </c>
      <c r="Z196">
        <v>167081.5</v>
      </c>
      <c r="AC196">
        <v>39599.629999999997</v>
      </c>
      <c r="AD196">
        <v>18815.38</v>
      </c>
    </row>
    <row r="197" spans="1:34" x14ac:dyDescent="0.25">
      <c r="A197" t="s">
        <v>2772</v>
      </c>
      <c r="B197">
        <v>474671.21</v>
      </c>
      <c r="C197">
        <v>432607.2</v>
      </c>
      <c r="D197">
        <v>89995.88</v>
      </c>
      <c r="F197">
        <v>654898.49</v>
      </c>
      <c r="G197">
        <v>592406.23</v>
      </c>
      <c r="L197">
        <v>109</v>
      </c>
      <c r="M197">
        <v>15</v>
      </c>
      <c r="Q197">
        <v>1652747.93</v>
      </c>
      <c r="R197">
        <v>433496.95</v>
      </c>
      <c r="T197">
        <v>310944.82</v>
      </c>
      <c r="Z197">
        <v>218118</v>
      </c>
      <c r="AC197">
        <v>21397.69</v>
      </c>
      <c r="AD197">
        <v>22819</v>
      </c>
    </row>
    <row r="198" spans="1:34" x14ac:dyDescent="0.25">
      <c r="A198" t="s">
        <v>2773</v>
      </c>
      <c r="B198">
        <v>353755.82</v>
      </c>
      <c r="C198">
        <v>0</v>
      </c>
      <c r="D198">
        <v>33647.1</v>
      </c>
      <c r="F198">
        <v>390139.39</v>
      </c>
      <c r="G198">
        <v>-1485178</v>
      </c>
      <c r="J198">
        <v>3500</v>
      </c>
      <c r="M198">
        <v>0</v>
      </c>
      <c r="P198">
        <v>-8100056.1100000003</v>
      </c>
      <c r="Q198">
        <v>3347199.71</v>
      </c>
      <c r="R198">
        <v>4047651.72</v>
      </c>
      <c r="T198">
        <v>94714.5</v>
      </c>
      <c r="X198">
        <v>98500</v>
      </c>
      <c r="Z198">
        <v>151692</v>
      </c>
      <c r="AC198">
        <v>17058.580000000002</v>
      </c>
      <c r="AD198">
        <v>29644.93</v>
      </c>
      <c r="AH198">
        <v>750</v>
      </c>
    </row>
    <row r="199" spans="1:34" x14ac:dyDescent="0.25">
      <c r="A199" t="s">
        <v>2774</v>
      </c>
      <c r="B199">
        <v>355648.77</v>
      </c>
      <c r="C199">
        <v>32180</v>
      </c>
      <c r="D199">
        <v>98470.89</v>
      </c>
      <c r="F199">
        <v>662374.96</v>
      </c>
      <c r="G199">
        <v>194031.72</v>
      </c>
      <c r="J199">
        <v>5400</v>
      </c>
      <c r="M199">
        <v>0</v>
      </c>
      <c r="P199">
        <v>327749.2</v>
      </c>
      <c r="Q199">
        <v>267271.73</v>
      </c>
      <c r="R199">
        <v>769808.6</v>
      </c>
      <c r="T199">
        <v>5666.25</v>
      </c>
      <c r="X199">
        <v>86975</v>
      </c>
      <c r="Z199">
        <v>104075</v>
      </c>
      <c r="AC199">
        <v>8922.98</v>
      </c>
      <c r="AD199">
        <v>7166.46</v>
      </c>
    </row>
    <row r="200" spans="1:34" x14ac:dyDescent="0.25">
      <c r="A200" t="s">
        <v>2775</v>
      </c>
      <c r="B200">
        <v>491561.55</v>
      </c>
      <c r="C200">
        <v>0</v>
      </c>
      <c r="D200">
        <v>37654.49</v>
      </c>
      <c r="F200">
        <v>808404.04</v>
      </c>
      <c r="G200">
        <v>99944.05</v>
      </c>
      <c r="J200">
        <v>4500</v>
      </c>
      <c r="L200">
        <v>57679</v>
      </c>
      <c r="M200">
        <v>9861</v>
      </c>
      <c r="Q200">
        <v>25544.32</v>
      </c>
      <c r="R200">
        <v>1268762.8700000001</v>
      </c>
      <c r="T200">
        <v>216856.25</v>
      </c>
      <c r="X200">
        <v>102284</v>
      </c>
      <c r="Z200">
        <v>121179</v>
      </c>
      <c r="AC200">
        <v>91903.06</v>
      </c>
      <c r="AD200">
        <v>16391.25</v>
      </c>
    </row>
    <row r="201" spans="1:34" x14ac:dyDescent="0.25">
      <c r="A201" t="s">
        <v>2776</v>
      </c>
      <c r="B201">
        <v>105522</v>
      </c>
      <c r="C201">
        <v>17893.900000000001</v>
      </c>
      <c r="D201">
        <v>28877.08</v>
      </c>
      <c r="F201">
        <v>766383.54</v>
      </c>
      <c r="G201">
        <v>155146.93</v>
      </c>
      <c r="J201">
        <v>3500</v>
      </c>
      <c r="M201">
        <v>0</v>
      </c>
      <c r="Q201">
        <v>-1382014.75</v>
      </c>
      <c r="R201">
        <v>2464354.4300000002</v>
      </c>
      <c r="T201">
        <v>30221.919999999998</v>
      </c>
      <c r="X201">
        <v>42680</v>
      </c>
      <c r="Z201">
        <v>63795</v>
      </c>
      <c r="AC201">
        <v>6780.78</v>
      </c>
      <c r="AD201">
        <v>14342.37</v>
      </c>
    </row>
    <row r="202" spans="1:34" x14ac:dyDescent="0.25">
      <c r="A202" t="s">
        <v>2777</v>
      </c>
      <c r="B202">
        <v>481255.75</v>
      </c>
      <c r="C202">
        <v>6900</v>
      </c>
      <c r="D202">
        <v>83015.539999999994</v>
      </c>
      <c r="F202">
        <v>1145991.96</v>
      </c>
      <c r="G202">
        <v>27114.79</v>
      </c>
      <c r="J202">
        <v>0</v>
      </c>
      <c r="M202">
        <v>-428</v>
      </c>
      <c r="P202">
        <v>-759421.69</v>
      </c>
      <c r="Q202">
        <v>800763.73</v>
      </c>
      <c r="T202">
        <v>7000</v>
      </c>
      <c r="X202">
        <v>134179</v>
      </c>
      <c r="Z202">
        <v>151689</v>
      </c>
      <c r="AC202">
        <v>6459.68</v>
      </c>
      <c r="AD202">
        <v>23359.09</v>
      </c>
    </row>
    <row r="203" spans="1:34" x14ac:dyDescent="0.25">
      <c r="A203" t="s">
        <v>2778</v>
      </c>
      <c r="B203">
        <v>391260.78</v>
      </c>
      <c r="C203">
        <v>200</v>
      </c>
      <c r="D203">
        <v>20383</v>
      </c>
      <c r="F203">
        <v>219314.29</v>
      </c>
      <c r="G203">
        <v>86820.51</v>
      </c>
      <c r="J203">
        <v>8000</v>
      </c>
      <c r="Q203">
        <v>-1603002.45</v>
      </c>
      <c r="R203">
        <v>2328715.77</v>
      </c>
      <c r="T203">
        <v>200</v>
      </c>
      <c r="X203">
        <v>104370</v>
      </c>
      <c r="Z203">
        <v>104370</v>
      </c>
      <c r="AC203">
        <v>11950.06</v>
      </c>
      <c r="AD203">
        <v>4831.24</v>
      </c>
    </row>
    <row r="204" spans="1:34" x14ac:dyDescent="0.25">
      <c r="A204" t="s">
        <v>2779</v>
      </c>
      <c r="B204">
        <v>799570.16</v>
      </c>
      <c r="C204">
        <v>0</v>
      </c>
      <c r="D204">
        <v>42183.74</v>
      </c>
      <c r="F204">
        <v>2255579.33</v>
      </c>
      <c r="G204">
        <v>316629.34999999998</v>
      </c>
      <c r="M204">
        <v>0</v>
      </c>
      <c r="Q204">
        <v>-669631.63</v>
      </c>
      <c r="R204">
        <v>4119895.74</v>
      </c>
      <c r="T204">
        <v>2066.75</v>
      </c>
      <c r="X204">
        <v>105276.3</v>
      </c>
      <c r="Y204">
        <v>15450</v>
      </c>
      <c r="Z204">
        <v>142629.29999999999</v>
      </c>
      <c r="AC204">
        <v>9635.2999999999993</v>
      </c>
      <c r="AD204">
        <v>6829.98</v>
      </c>
    </row>
    <row r="205" spans="1:34" x14ac:dyDescent="0.25">
      <c r="A205" t="s">
        <v>2803</v>
      </c>
      <c r="B205">
        <v>589856.65</v>
      </c>
      <c r="C205">
        <v>0</v>
      </c>
      <c r="D205">
        <v>212353.45</v>
      </c>
      <c r="F205">
        <v>513786.39</v>
      </c>
      <c r="G205">
        <v>-4811.8500000000004</v>
      </c>
      <c r="J205">
        <v>31629</v>
      </c>
      <c r="M205">
        <v>0</v>
      </c>
      <c r="Q205">
        <v>-1682110.43</v>
      </c>
      <c r="R205">
        <v>2992215.82</v>
      </c>
      <c r="T205">
        <v>0</v>
      </c>
      <c r="X205">
        <v>134179</v>
      </c>
      <c r="Z205">
        <v>154382</v>
      </c>
      <c r="AC205">
        <v>5744.15</v>
      </c>
      <c r="AD205">
        <v>7602.6</v>
      </c>
    </row>
    <row r="206" spans="1:34" x14ac:dyDescent="0.25">
      <c r="A206" t="s">
        <v>2814</v>
      </c>
      <c r="B206">
        <v>154814.48000000001</v>
      </c>
      <c r="C206">
        <v>37988</v>
      </c>
      <c r="D206">
        <v>188940.2</v>
      </c>
      <c r="F206">
        <v>1090153.42</v>
      </c>
      <c r="G206">
        <v>165919.87</v>
      </c>
      <c r="J206">
        <v>4950</v>
      </c>
      <c r="Q206">
        <v>751825.18</v>
      </c>
      <c r="R206">
        <v>889745.48</v>
      </c>
      <c r="T206">
        <v>1196.75</v>
      </c>
      <c r="AA206">
        <v>160</v>
      </c>
      <c r="AB206">
        <v>1000</v>
      </c>
      <c r="AC206">
        <v>14221.5</v>
      </c>
      <c r="AD206">
        <v>2598.1999999999998</v>
      </c>
    </row>
    <row r="207" spans="1:34" x14ac:dyDescent="0.25">
      <c r="A207" t="s">
        <v>2780</v>
      </c>
      <c r="B207">
        <v>307845.82</v>
      </c>
      <c r="C207">
        <v>20851</v>
      </c>
      <c r="D207">
        <v>67067.149999999994</v>
      </c>
      <c r="F207">
        <v>1752539.54</v>
      </c>
      <c r="G207">
        <v>277012.06</v>
      </c>
      <c r="M207">
        <v>0</v>
      </c>
      <c r="Q207">
        <v>1816780.74</v>
      </c>
      <c r="R207">
        <v>574807.30000000005</v>
      </c>
      <c r="T207">
        <v>146383.12</v>
      </c>
      <c r="X207">
        <v>193591.5</v>
      </c>
      <c r="Z207">
        <v>219083.5</v>
      </c>
      <c r="AC207">
        <v>18166.25</v>
      </c>
      <c r="AD207">
        <v>26843.63</v>
      </c>
      <c r="AH207">
        <v>6051</v>
      </c>
    </row>
    <row r="208" spans="1:34" x14ac:dyDescent="0.25">
      <c r="A208" t="s">
        <v>2781</v>
      </c>
      <c r="B208">
        <v>135470.45000000001</v>
      </c>
      <c r="C208">
        <v>0</v>
      </c>
      <c r="D208">
        <v>62113.5</v>
      </c>
      <c r="F208">
        <v>795904.26</v>
      </c>
      <c r="G208">
        <v>237517.72</v>
      </c>
      <c r="J208">
        <v>22170</v>
      </c>
      <c r="M208">
        <v>-288</v>
      </c>
      <c r="Q208">
        <v>-960217.59</v>
      </c>
      <c r="R208">
        <v>2085517.75</v>
      </c>
      <c r="T208">
        <v>113634.41</v>
      </c>
      <c r="X208">
        <v>57561</v>
      </c>
      <c r="Z208">
        <v>96574</v>
      </c>
      <c r="AC208">
        <v>25276.13</v>
      </c>
      <c r="AD208">
        <v>9594.69</v>
      </c>
    </row>
    <row r="209" spans="1:34" x14ac:dyDescent="0.25">
      <c r="A209" t="s">
        <v>2782</v>
      </c>
      <c r="B209">
        <v>1050650.78</v>
      </c>
      <c r="C209">
        <v>100892</v>
      </c>
      <c r="D209">
        <v>169616.8</v>
      </c>
      <c r="F209">
        <v>742004.76</v>
      </c>
      <c r="G209">
        <v>520066.2</v>
      </c>
      <c r="J209">
        <v>0</v>
      </c>
      <c r="M209">
        <v>0</v>
      </c>
      <c r="Q209">
        <v>-469426.4</v>
      </c>
      <c r="R209">
        <v>2982894.62</v>
      </c>
      <c r="T209">
        <v>205066.51</v>
      </c>
      <c r="X209">
        <v>334757.5</v>
      </c>
      <c r="Z209">
        <v>369884.5</v>
      </c>
      <c r="AB209">
        <v>5720</v>
      </c>
      <c r="AC209">
        <v>93704.1</v>
      </c>
      <c r="AD209">
        <v>20962.09</v>
      </c>
      <c r="AH209">
        <v>791</v>
      </c>
    </row>
    <row r="210" spans="1:34" x14ac:dyDescent="0.25">
      <c r="A210" t="s">
        <v>2806</v>
      </c>
      <c r="B210">
        <v>57317.45</v>
      </c>
      <c r="C210">
        <v>48134</v>
      </c>
      <c r="D210">
        <v>85978.46</v>
      </c>
      <c r="F210">
        <v>2049793.98</v>
      </c>
      <c r="G210">
        <v>771667.41</v>
      </c>
      <c r="M210">
        <v>0</v>
      </c>
      <c r="Q210">
        <v>511163.38</v>
      </c>
      <c r="R210">
        <v>2454994.11</v>
      </c>
      <c r="T210">
        <v>145974.09</v>
      </c>
      <c r="X210">
        <v>124226.5</v>
      </c>
      <c r="Z210">
        <v>161603.5</v>
      </c>
      <c r="AC210">
        <v>24665.09</v>
      </c>
      <c r="AD210">
        <v>35673.82</v>
      </c>
      <c r="AH210">
        <v>305</v>
      </c>
    </row>
    <row r="211" spans="1:34" x14ac:dyDescent="0.25">
      <c r="A211" t="s">
        <v>2783</v>
      </c>
      <c r="B211">
        <v>1002646.25</v>
      </c>
      <c r="C211">
        <v>304716.90999999997</v>
      </c>
      <c r="D211">
        <v>178075.07</v>
      </c>
      <c r="F211">
        <v>763189.72</v>
      </c>
      <c r="G211">
        <v>380974.69</v>
      </c>
      <c r="J211">
        <v>5540</v>
      </c>
      <c r="M211">
        <v>2517</v>
      </c>
      <c r="Q211">
        <v>-268948.21999999997</v>
      </c>
      <c r="R211">
        <v>3281871.5</v>
      </c>
      <c r="T211">
        <v>-316701.32</v>
      </c>
      <c r="X211">
        <v>107460</v>
      </c>
      <c r="Z211">
        <v>129979</v>
      </c>
      <c r="AC211">
        <v>50960.07</v>
      </c>
      <c r="AD211">
        <v>16870.28</v>
      </c>
      <c r="AF211">
        <v>289.95999999999998</v>
      </c>
    </row>
    <row r="212" spans="1:34" x14ac:dyDescent="0.25">
      <c r="A212" t="s">
        <v>2784</v>
      </c>
      <c r="B212">
        <v>637937.65</v>
      </c>
      <c r="C212">
        <v>0</v>
      </c>
      <c r="D212">
        <v>228575.44</v>
      </c>
      <c r="F212">
        <v>714776.56</v>
      </c>
      <c r="G212">
        <v>103299.31</v>
      </c>
      <c r="M212">
        <v>0</v>
      </c>
      <c r="P212">
        <v>26928</v>
      </c>
      <c r="Q212">
        <v>-47468.36</v>
      </c>
      <c r="R212">
        <v>1806366.78</v>
      </c>
      <c r="T212">
        <v>3065</v>
      </c>
      <c r="X212">
        <v>102500</v>
      </c>
      <c r="Z212">
        <v>140139</v>
      </c>
      <c r="AC212">
        <v>16820</v>
      </c>
      <c r="AD212">
        <v>11978.46</v>
      </c>
      <c r="AF212">
        <v>1665</v>
      </c>
    </row>
    <row r="213" spans="1:34" x14ac:dyDescent="0.25">
      <c r="A213" t="s">
        <v>2785</v>
      </c>
      <c r="B213">
        <v>577365.47</v>
      </c>
      <c r="C213">
        <v>160458</v>
      </c>
      <c r="D213">
        <v>57952.59</v>
      </c>
      <c r="F213">
        <v>1685713.04</v>
      </c>
      <c r="G213">
        <v>154435.87</v>
      </c>
      <c r="J213">
        <v>1950</v>
      </c>
      <c r="M213">
        <v>703</v>
      </c>
      <c r="R213">
        <v>2681365.84</v>
      </c>
      <c r="T213">
        <v>20349.5</v>
      </c>
      <c r="Z213">
        <v>37864</v>
      </c>
      <c r="AC213">
        <v>11534.63</v>
      </c>
      <c r="AD213">
        <v>14773.47</v>
      </c>
    </row>
    <row r="214" spans="1:34" x14ac:dyDescent="0.25">
      <c r="A214" t="s">
        <v>2786</v>
      </c>
      <c r="B214">
        <v>821433.53</v>
      </c>
      <c r="C214">
        <v>1235</v>
      </c>
      <c r="D214">
        <v>97538.33</v>
      </c>
      <c r="F214">
        <v>496242.56</v>
      </c>
      <c r="G214">
        <v>1017805.33</v>
      </c>
      <c r="J214">
        <v>30994</v>
      </c>
      <c r="M214">
        <v>1492</v>
      </c>
      <c r="Q214">
        <v>-2556801</v>
      </c>
      <c r="R214">
        <v>5060758.04</v>
      </c>
      <c r="T214">
        <v>227703.55</v>
      </c>
      <c r="Z214">
        <v>247852</v>
      </c>
      <c r="AC214">
        <v>51417.77</v>
      </c>
      <c r="AD214">
        <v>18031.18</v>
      </c>
      <c r="AH214">
        <v>490</v>
      </c>
    </row>
    <row r="215" spans="1:34" x14ac:dyDescent="0.25">
      <c r="A215" t="s">
        <v>2807</v>
      </c>
      <c r="B215">
        <v>435834.82</v>
      </c>
      <c r="C215">
        <v>404.38</v>
      </c>
      <c r="D215">
        <v>88039.92</v>
      </c>
      <c r="F215">
        <v>141366.04</v>
      </c>
      <c r="G215">
        <v>392013.61</v>
      </c>
      <c r="J215">
        <v>3320</v>
      </c>
      <c r="M215">
        <v>480.5</v>
      </c>
      <c r="Q215">
        <v>-662450.73</v>
      </c>
      <c r="R215">
        <v>1741122.88</v>
      </c>
      <c r="T215">
        <v>14404.54</v>
      </c>
      <c r="X215">
        <v>53270</v>
      </c>
      <c r="Z215">
        <v>67191.320000000007</v>
      </c>
      <c r="AC215">
        <v>15980.32</v>
      </c>
      <c r="AD215">
        <v>11539.5</v>
      </c>
      <c r="AF215">
        <v>26.12</v>
      </c>
    </row>
    <row r="216" spans="1:34" x14ac:dyDescent="0.25">
      <c r="A216" t="s">
        <v>2662</v>
      </c>
      <c r="B216">
        <v>706560.19</v>
      </c>
      <c r="C216">
        <v>41823.5</v>
      </c>
      <c r="D216">
        <v>54508</v>
      </c>
      <c r="E216">
        <v>0</v>
      </c>
      <c r="F216">
        <v>704501.52</v>
      </c>
      <c r="G216">
        <v>533476.18000000005</v>
      </c>
      <c r="H216">
        <v>0</v>
      </c>
      <c r="I216">
        <v>0</v>
      </c>
      <c r="J216">
        <v>3000</v>
      </c>
      <c r="K216">
        <v>0</v>
      </c>
      <c r="L216">
        <v>0</v>
      </c>
      <c r="M216">
        <v>3221.54</v>
      </c>
      <c r="N216">
        <v>0</v>
      </c>
      <c r="O216">
        <v>1752</v>
      </c>
      <c r="P216">
        <v>0</v>
      </c>
      <c r="Q216">
        <v>-1648201.72</v>
      </c>
      <c r="R216">
        <v>3760347.17</v>
      </c>
      <c r="T216">
        <v>11213.25</v>
      </c>
      <c r="X216">
        <v>155977.5</v>
      </c>
      <c r="Z216">
        <v>180157.5</v>
      </c>
      <c r="AC216">
        <v>16310.78</v>
      </c>
      <c r="AD216">
        <v>32903.32</v>
      </c>
      <c r="AH216">
        <v>2218.75</v>
      </c>
    </row>
    <row r="217" spans="1:34" x14ac:dyDescent="0.25">
      <c r="A217" t="s">
        <v>2665</v>
      </c>
      <c r="B217">
        <v>594941.32999999996</v>
      </c>
      <c r="C217">
        <v>30458</v>
      </c>
      <c r="D217">
        <v>8771.18</v>
      </c>
      <c r="F217">
        <v>-50747.62</v>
      </c>
      <c r="G217">
        <v>184028.49</v>
      </c>
      <c r="J217">
        <v>2900</v>
      </c>
      <c r="M217">
        <v>1990.09</v>
      </c>
      <c r="Q217">
        <v>-1495580.86</v>
      </c>
      <c r="R217">
        <v>2267172.48</v>
      </c>
      <c r="T217">
        <v>13857.75</v>
      </c>
      <c r="X217">
        <v>37611</v>
      </c>
      <c r="Z217">
        <v>46652</v>
      </c>
      <c r="AC217">
        <v>7896.46</v>
      </c>
      <c r="AD217">
        <v>2663.58</v>
      </c>
      <c r="AH217">
        <v>5983.5</v>
      </c>
    </row>
    <row r="218" spans="1:34" x14ac:dyDescent="0.25">
      <c r="A218" t="s">
        <v>2666</v>
      </c>
      <c r="B218">
        <v>433687.79</v>
      </c>
      <c r="C218">
        <v>9505.5</v>
      </c>
      <c r="D218">
        <v>73409.91</v>
      </c>
      <c r="F218">
        <v>233205.08</v>
      </c>
      <c r="G218">
        <v>138528.92000000001</v>
      </c>
      <c r="J218">
        <v>42952</v>
      </c>
      <c r="M218">
        <v>47339.81</v>
      </c>
      <c r="O218">
        <v>1815</v>
      </c>
      <c r="Q218">
        <v>-1052181.5900000001</v>
      </c>
      <c r="R218">
        <v>1878069.39</v>
      </c>
      <c r="T218">
        <v>13116.5</v>
      </c>
      <c r="X218">
        <v>140976.5</v>
      </c>
      <c r="Z218">
        <v>161483.5</v>
      </c>
      <c r="AC218">
        <v>29662.79</v>
      </c>
      <c r="AD218">
        <v>3948</v>
      </c>
      <c r="AH218">
        <v>9811</v>
      </c>
    </row>
    <row r="219" spans="1:34" x14ac:dyDescent="0.25">
      <c r="A219" t="s">
        <v>2670</v>
      </c>
      <c r="B219">
        <v>628517.64</v>
      </c>
      <c r="C219">
        <v>40394.6</v>
      </c>
      <c r="D219">
        <v>306091.8</v>
      </c>
      <c r="F219">
        <v>133261.62</v>
      </c>
      <c r="G219">
        <v>703012.85</v>
      </c>
      <c r="J219">
        <v>17590</v>
      </c>
      <c r="K219">
        <v>18802</v>
      </c>
      <c r="M219">
        <v>2481.27</v>
      </c>
      <c r="O219">
        <v>1827</v>
      </c>
      <c r="Q219">
        <v>-2388206.63</v>
      </c>
      <c r="R219">
        <v>4524693.96</v>
      </c>
      <c r="T219">
        <v>-9845.85</v>
      </c>
      <c r="Y219">
        <v>225794</v>
      </c>
      <c r="Z219">
        <v>281132.79999999999</v>
      </c>
      <c r="AC219">
        <v>250511.83</v>
      </c>
      <c r="AD219">
        <v>34550.19</v>
      </c>
      <c r="AH219">
        <v>23808.18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S219"/>
  <sheetViews>
    <sheetView tabSelected="1" topLeftCell="W1" zoomScale="60" zoomScaleNormal="60" workbookViewId="0">
      <pane ySplit="3" topLeftCell="A172" activePane="bottomLeft" state="frozen"/>
      <selection pane="bottomLeft" activeCell="AB195" sqref="AB195"/>
    </sheetView>
  </sheetViews>
  <sheetFormatPr defaultColWidth="9" defaultRowHeight="13.8" x14ac:dyDescent="0.25"/>
  <cols>
    <col min="1" max="1" width="6.69921875" style="234" bestFit="1" customWidth="1"/>
    <col min="2" max="2" width="14.59765625" style="234" customWidth="1"/>
    <col min="3" max="3" width="7.5" style="234" bestFit="1" customWidth="1"/>
    <col min="4" max="4" width="44.59765625" style="234" bestFit="1" customWidth="1"/>
    <col min="5" max="5" width="62.296875" bestFit="1" customWidth="1"/>
    <col min="6" max="6" width="32.296875" bestFit="1" customWidth="1"/>
    <col min="7" max="7" width="31.5" bestFit="1" customWidth="1"/>
    <col min="8" max="8" width="23.3984375" bestFit="1" customWidth="1"/>
    <col min="9" max="9" width="22.796875" bestFit="1" customWidth="1"/>
    <col min="10" max="11" width="15.5" bestFit="1" customWidth="1"/>
    <col min="12" max="12" width="20.796875" bestFit="1" customWidth="1"/>
    <col min="13" max="13" width="21" bestFit="1" customWidth="1"/>
    <col min="14" max="14" width="16.8984375" bestFit="1" customWidth="1"/>
    <col min="15" max="15" width="19.5" bestFit="1" customWidth="1"/>
    <col min="16" max="16" width="18.796875" bestFit="1" customWidth="1"/>
    <col min="17" max="18" width="20.59765625" bestFit="1" customWidth="1"/>
    <col min="19" max="19" width="22.796875" bestFit="1" customWidth="1"/>
    <col min="20" max="20" width="27" bestFit="1" customWidth="1"/>
    <col min="21" max="21" width="27.296875" bestFit="1" customWidth="1"/>
    <col min="22" max="22" width="15.5" bestFit="1" customWidth="1"/>
    <col min="23" max="23" width="36.5" bestFit="1" customWidth="1"/>
    <col min="24" max="24" width="43.8984375" bestFit="1" customWidth="1"/>
    <col min="25" max="25" width="44.59765625" bestFit="1" customWidth="1"/>
    <col min="26" max="26" width="28.296875" bestFit="1" customWidth="1"/>
    <col min="27" max="27" width="38.09765625" bestFit="1" customWidth="1"/>
    <col min="28" max="28" width="54.69921875" bestFit="1" customWidth="1"/>
    <col min="29" max="29" width="15.5" bestFit="1" customWidth="1"/>
    <col min="30" max="30" width="19.69921875" bestFit="1" customWidth="1"/>
    <col min="31" max="31" width="26.19921875" bestFit="1" customWidth="1"/>
    <col min="32" max="32" width="24.5" bestFit="1" customWidth="1"/>
    <col min="33" max="33" width="42.09765625" bestFit="1" customWidth="1"/>
    <col min="34" max="34" width="30.5" bestFit="1" customWidth="1"/>
    <col min="35" max="35" width="22" bestFit="1" customWidth="1"/>
    <col min="36" max="36" width="25.69921875" bestFit="1" customWidth="1"/>
    <col min="37" max="37" width="30.796875" bestFit="1" customWidth="1"/>
    <col min="38" max="38" width="32.69921875" bestFit="1" customWidth="1"/>
    <col min="39" max="39" width="25.5" bestFit="1" customWidth="1"/>
    <col min="40" max="40" width="16.3984375" style="244" customWidth="1"/>
    <col min="41" max="41" width="15.8984375" style="267" bestFit="1" customWidth="1"/>
    <col min="42" max="42" width="17.3984375" style="261" bestFit="1" customWidth="1"/>
    <col min="43" max="43" width="17.59765625" style="263" bestFit="1" customWidth="1"/>
    <col min="44" max="44" width="19.09765625" style="264" bestFit="1" customWidth="1"/>
    <col min="45" max="45" width="14.59765625" style="268" bestFit="1" customWidth="1"/>
    <col min="46" max="16384" width="9" style="270"/>
  </cols>
  <sheetData>
    <row r="1" spans="1:45" x14ac:dyDescent="0.25">
      <c r="E1" t="s">
        <v>2456</v>
      </c>
      <c r="F1" t="s">
        <v>2457</v>
      </c>
      <c r="G1" t="s">
        <v>2458</v>
      </c>
      <c r="H1" t="s">
        <v>2459</v>
      </c>
      <c r="I1" t="s">
        <v>2460</v>
      </c>
      <c r="J1" t="s">
        <v>2461</v>
      </c>
      <c r="K1" t="s">
        <v>2462</v>
      </c>
      <c r="L1" t="s">
        <v>2463</v>
      </c>
      <c r="M1" t="s">
        <v>2611</v>
      </c>
      <c r="N1" t="s">
        <v>2464</v>
      </c>
      <c r="O1" t="s">
        <v>2465</v>
      </c>
      <c r="P1" t="s">
        <v>2468</v>
      </c>
      <c r="Q1" t="s">
        <v>2469</v>
      </c>
      <c r="R1" t="s">
        <v>2612</v>
      </c>
      <c r="S1" t="s">
        <v>2470</v>
      </c>
      <c r="T1" t="s">
        <v>2471</v>
      </c>
      <c r="U1" t="s">
        <v>2472</v>
      </c>
      <c r="V1" t="s">
        <v>2473</v>
      </c>
      <c r="W1" t="s">
        <v>3007</v>
      </c>
      <c r="X1" t="s">
        <v>2475</v>
      </c>
      <c r="Y1" t="s">
        <v>2476</v>
      </c>
      <c r="Z1" t="s">
        <v>2477</v>
      </c>
      <c r="AA1" t="s">
        <v>2478</v>
      </c>
      <c r="AB1" t="s">
        <v>2479</v>
      </c>
      <c r="AC1" t="s">
        <v>2480</v>
      </c>
      <c r="AD1" t="s">
        <v>2481</v>
      </c>
      <c r="AE1" t="s">
        <v>2482</v>
      </c>
      <c r="AF1" t="s">
        <v>2483</v>
      </c>
      <c r="AG1" t="s">
        <v>2484</v>
      </c>
      <c r="AH1" t="s">
        <v>2485</v>
      </c>
      <c r="AI1" t="s">
        <v>2486</v>
      </c>
      <c r="AJ1" t="s">
        <v>2487</v>
      </c>
      <c r="AK1" t="s">
        <v>2613</v>
      </c>
      <c r="AL1" t="s">
        <v>2488</v>
      </c>
      <c r="AM1" t="s">
        <v>2614</v>
      </c>
      <c r="AN1" s="244" t="s">
        <v>6</v>
      </c>
      <c r="AO1" s="245" t="s">
        <v>7</v>
      </c>
      <c r="AP1" s="261" t="s">
        <v>8</v>
      </c>
      <c r="AQ1" s="262" t="s">
        <v>9</v>
      </c>
      <c r="AR1" s="247" t="s">
        <v>10</v>
      </c>
      <c r="AS1" s="249" t="s">
        <v>11</v>
      </c>
    </row>
    <row r="2" spans="1:45" x14ac:dyDescent="0.25">
      <c r="E2" t="s">
        <v>2489</v>
      </c>
      <c r="F2" t="s">
        <v>2490</v>
      </c>
      <c r="G2" t="s">
        <v>2491</v>
      </c>
      <c r="H2" t="s">
        <v>2492</v>
      </c>
      <c r="I2" t="s">
        <v>2493</v>
      </c>
      <c r="J2" t="s">
        <v>2494</v>
      </c>
      <c r="K2" t="s">
        <v>2495</v>
      </c>
      <c r="L2" t="s">
        <v>2496</v>
      </c>
      <c r="M2" t="s">
        <v>2615</v>
      </c>
      <c r="N2" t="s">
        <v>2497</v>
      </c>
      <c r="O2" t="s">
        <v>2498</v>
      </c>
      <c r="P2" t="s">
        <v>2501</v>
      </c>
      <c r="Q2" t="s">
        <v>2502</v>
      </c>
      <c r="R2" t="s">
        <v>2616</v>
      </c>
      <c r="S2" t="s">
        <v>2503</v>
      </c>
      <c r="T2" t="s">
        <v>2504</v>
      </c>
      <c r="U2" t="s">
        <v>2505</v>
      </c>
      <c r="V2" t="s">
        <v>2506</v>
      </c>
      <c r="W2" t="s">
        <v>3008</v>
      </c>
      <c r="X2" t="s">
        <v>2508</v>
      </c>
      <c r="Y2" t="s">
        <v>2509</v>
      </c>
      <c r="Z2" t="s">
        <v>2510</v>
      </c>
      <c r="AA2" t="s">
        <v>2511</v>
      </c>
      <c r="AB2" t="s">
        <v>2512</v>
      </c>
      <c r="AC2" t="s">
        <v>2513</v>
      </c>
      <c r="AD2" t="s">
        <v>2514</v>
      </c>
      <c r="AE2" t="s">
        <v>2515</v>
      </c>
      <c r="AF2" t="s">
        <v>2516</v>
      </c>
      <c r="AG2" t="s">
        <v>2517</v>
      </c>
      <c r="AH2" t="s">
        <v>2518</v>
      </c>
      <c r="AI2" t="s">
        <v>2519</v>
      </c>
      <c r="AJ2" t="s">
        <v>2520</v>
      </c>
      <c r="AK2" t="s">
        <v>2617</v>
      </c>
      <c r="AL2" t="s">
        <v>2521</v>
      </c>
      <c r="AM2" t="s">
        <v>2618</v>
      </c>
      <c r="AO2" s="245"/>
      <c r="AS2" s="246"/>
    </row>
    <row r="3" spans="1:45" x14ac:dyDescent="0.25">
      <c r="B3" s="234" t="s">
        <v>55</v>
      </c>
      <c r="E3" t="s">
        <v>2522</v>
      </c>
      <c r="F3">
        <v>125554357.62</v>
      </c>
      <c r="G3">
        <v>21367581.77</v>
      </c>
      <c r="H3">
        <v>38913413.119999997</v>
      </c>
      <c r="I3">
        <v>0</v>
      </c>
      <c r="J3">
        <v>148342594.28999999</v>
      </c>
      <c r="K3">
        <v>86489947.189999998</v>
      </c>
      <c r="L3">
        <v>0</v>
      </c>
      <c r="M3">
        <v>0</v>
      </c>
      <c r="N3">
        <v>1813534.85</v>
      </c>
      <c r="O3">
        <v>13593.5</v>
      </c>
      <c r="P3">
        <v>2174075.5499999998</v>
      </c>
      <c r="Q3">
        <v>-3007532.75</v>
      </c>
      <c r="R3">
        <v>8403</v>
      </c>
      <c r="S3">
        <v>3061494.52</v>
      </c>
      <c r="T3">
        <v>-7803633.0499999998</v>
      </c>
      <c r="U3">
        <v>-91488066.629999995</v>
      </c>
      <c r="V3">
        <v>503310657.00999999</v>
      </c>
      <c r="W3">
        <v>17924.5</v>
      </c>
      <c r="X3">
        <v>23682088.300000001</v>
      </c>
      <c r="Y3">
        <v>40457.75</v>
      </c>
      <c r="Z3">
        <v>1.02</v>
      </c>
      <c r="AA3">
        <v>155290</v>
      </c>
      <c r="AB3">
        <v>30372868.899999999</v>
      </c>
      <c r="AC3">
        <v>1301479.69</v>
      </c>
      <c r="AD3">
        <v>39390363.170000002</v>
      </c>
      <c r="AE3">
        <v>7560</v>
      </c>
      <c r="AF3">
        <v>11440</v>
      </c>
      <c r="AG3">
        <v>9304039.9299999997</v>
      </c>
      <c r="AH3">
        <v>3824212.41</v>
      </c>
      <c r="AI3">
        <v>51134.5</v>
      </c>
      <c r="AJ3">
        <v>141936.75</v>
      </c>
      <c r="AK3">
        <v>7275.45</v>
      </c>
      <c r="AL3">
        <v>1320753.31</v>
      </c>
      <c r="AM3">
        <v>49754</v>
      </c>
      <c r="AN3" s="244">
        <f t="shared" ref="AN3:AS3" si="0">SUM(AN4:AN85)</f>
        <v>76468610.960000023</v>
      </c>
      <c r="AO3" s="245">
        <f t="shared" si="0"/>
        <v>2293576.4300000002</v>
      </c>
      <c r="AP3" s="261">
        <f t="shared" si="0"/>
        <v>74175034.529999986</v>
      </c>
      <c r="AQ3" s="263">
        <f t="shared" si="0"/>
        <v>25891996.990000002</v>
      </c>
      <c r="AR3" s="264" t="e">
        <f t="shared" si="0"/>
        <v>#REF!</v>
      </c>
      <c r="AS3" s="246" t="e">
        <f t="shared" si="0"/>
        <v>#REF!</v>
      </c>
    </row>
    <row r="4" spans="1:45" x14ac:dyDescent="0.25">
      <c r="D4" s="234" t="s">
        <v>12</v>
      </c>
      <c r="E4" t="s">
        <v>15</v>
      </c>
      <c r="F4">
        <v>86206.41</v>
      </c>
      <c r="J4">
        <v>21321.94</v>
      </c>
      <c r="K4">
        <v>13118.51</v>
      </c>
      <c r="Q4">
        <v>-4771422.62</v>
      </c>
      <c r="T4">
        <v>2351172.4700000002</v>
      </c>
      <c r="U4">
        <v>-1003440.34</v>
      </c>
      <c r="V4">
        <v>3505016.69</v>
      </c>
      <c r="X4">
        <v>26544</v>
      </c>
      <c r="AB4">
        <v>116634</v>
      </c>
      <c r="AC4">
        <v>40798.5</v>
      </c>
      <c r="AD4">
        <v>124432.5</v>
      </c>
      <c r="AH4">
        <v>20223.34</v>
      </c>
      <c r="AN4" s="244">
        <f t="shared" ref="AN4:AN9" si="1">SUM(T4:V4)</f>
        <v>4852748.82</v>
      </c>
      <c r="AO4" s="251">
        <f t="shared" ref="AO4:AO9" si="2">SUM(Y4:AB4)</f>
        <v>116634</v>
      </c>
      <c r="AP4" s="265">
        <f>AN4-AO4</f>
        <v>4736114.82</v>
      </c>
      <c r="AQ4" s="266">
        <f t="shared" ref="AQ4:AQ9" si="3">SUM(AG4:AK4)</f>
        <v>20223.34</v>
      </c>
      <c r="AR4" s="252" t="e">
        <f>SUM(#REF!)</f>
        <v>#REF!</v>
      </c>
      <c r="AS4" s="246" t="e">
        <f>AQ4-AR4</f>
        <v>#REF!</v>
      </c>
    </row>
    <row r="5" spans="1:45" x14ac:dyDescent="0.25">
      <c r="D5" s="234" t="s">
        <v>1418</v>
      </c>
      <c r="AN5" s="244">
        <f t="shared" si="1"/>
        <v>0</v>
      </c>
      <c r="AO5" s="251">
        <f t="shared" si="2"/>
        <v>0</v>
      </c>
      <c r="AP5" s="265">
        <f t="shared" ref="AP5:AP9" si="4">AN5-AO5</f>
        <v>0</v>
      </c>
      <c r="AQ5" s="266">
        <f t="shared" si="3"/>
        <v>0</v>
      </c>
      <c r="AR5" s="252" t="e">
        <f>SUM(#REF!)</f>
        <v>#REF!</v>
      </c>
      <c r="AS5" s="246" t="e">
        <f t="shared" ref="AS5:AS67" si="5">AQ5-AR5</f>
        <v>#REF!</v>
      </c>
    </row>
    <row r="6" spans="1:45" x14ac:dyDescent="0.25">
      <c r="D6" s="234" t="s">
        <v>13</v>
      </c>
      <c r="AN6" s="244">
        <f t="shared" si="1"/>
        <v>0</v>
      </c>
      <c r="AO6" s="251">
        <f t="shared" si="2"/>
        <v>0</v>
      </c>
      <c r="AP6" s="265">
        <f t="shared" si="4"/>
        <v>0</v>
      </c>
      <c r="AQ6" s="266">
        <f t="shared" si="3"/>
        <v>0</v>
      </c>
      <c r="AR6" s="252" t="e">
        <f>SUM(#REF!)</f>
        <v>#REF!</v>
      </c>
      <c r="AS6" s="246" t="e">
        <f t="shared" si="5"/>
        <v>#REF!</v>
      </c>
    </row>
    <row r="7" spans="1:45" x14ac:dyDescent="0.25">
      <c r="D7" s="234" t="s">
        <v>14</v>
      </c>
      <c r="AN7" s="244">
        <f t="shared" si="1"/>
        <v>0</v>
      </c>
      <c r="AO7" s="251">
        <f t="shared" si="2"/>
        <v>0</v>
      </c>
      <c r="AP7" s="265">
        <f t="shared" si="4"/>
        <v>0</v>
      </c>
      <c r="AQ7" s="266">
        <f t="shared" si="3"/>
        <v>0</v>
      </c>
      <c r="AR7" s="252" t="e">
        <f>SUM(#REF!)</f>
        <v>#REF!</v>
      </c>
      <c r="AS7" s="246" t="e">
        <f t="shared" si="5"/>
        <v>#REF!</v>
      </c>
    </row>
    <row r="8" spans="1:45" x14ac:dyDescent="0.25">
      <c r="D8" s="234" t="s">
        <v>15</v>
      </c>
      <c r="AN8" s="244">
        <f t="shared" si="1"/>
        <v>0</v>
      </c>
      <c r="AO8" s="251">
        <f t="shared" si="2"/>
        <v>0</v>
      </c>
      <c r="AP8" s="265">
        <f t="shared" si="4"/>
        <v>0</v>
      </c>
      <c r="AQ8" s="266">
        <f t="shared" si="3"/>
        <v>0</v>
      </c>
      <c r="AR8" s="252" t="e">
        <f>SUM(#REF!)</f>
        <v>#REF!</v>
      </c>
      <c r="AS8" s="246" t="e">
        <f t="shared" si="5"/>
        <v>#REF!</v>
      </c>
    </row>
    <row r="9" spans="1:45" ht="14.4" thickBot="1" x14ac:dyDescent="0.3">
      <c r="D9" s="234" t="s">
        <v>16</v>
      </c>
      <c r="AN9" s="244">
        <f t="shared" si="1"/>
        <v>0</v>
      </c>
      <c r="AO9" s="251">
        <f t="shared" si="2"/>
        <v>0</v>
      </c>
      <c r="AP9" s="265">
        <f t="shared" si="4"/>
        <v>0</v>
      </c>
      <c r="AQ9" s="266">
        <f t="shared" si="3"/>
        <v>0</v>
      </c>
      <c r="AR9" s="252" t="e">
        <f>SUM(#REF!)</f>
        <v>#REF!</v>
      </c>
      <c r="AS9" s="246" t="e">
        <f t="shared" si="5"/>
        <v>#REF!</v>
      </c>
    </row>
    <row r="10" spans="1:45" ht="14.4" thickBot="1" x14ac:dyDescent="0.3">
      <c r="A10" s="234" t="s">
        <v>300</v>
      </c>
      <c r="B10" s="234" t="s">
        <v>41</v>
      </c>
      <c r="C10" s="272">
        <v>6923</v>
      </c>
      <c r="D10" s="273" t="s">
        <v>1419</v>
      </c>
      <c r="E10" t="s">
        <v>2619</v>
      </c>
      <c r="F10">
        <v>321547.38</v>
      </c>
      <c r="G10">
        <v>22513.5</v>
      </c>
      <c r="H10">
        <v>581403.81999999995</v>
      </c>
      <c r="J10">
        <v>92922</v>
      </c>
      <c r="K10">
        <v>1035041.92</v>
      </c>
      <c r="N10">
        <v>12500</v>
      </c>
      <c r="O10">
        <v>1456</v>
      </c>
      <c r="Q10">
        <v>0</v>
      </c>
      <c r="U10">
        <v>448185.69</v>
      </c>
      <c r="V10">
        <v>1691218.36</v>
      </c>
      <c r="X10">
        <v>8170</v>
      </c>
      <c r="AB10">
        <v>265245</v>
      </c>
      <c r="AC10">
        <v>2672</v>
      </c>
      <c r="AD10">
        <v>320875</v>
      </c>
      <c r="AG10">
        <v>31889.87</v>
      </c>
      <c r="AH10">
        <v>30382.560000000001</v>
      </c>
      <c r="AN10" s="244">
        <f>SUM(F10:I10)</f>
        <v>925464.7</v>
      </c>
      <c r="AO10" s="251">
        <f>SUM(N10:R10)</f>
        <v>13956</v>
      </c>
      <c r="AP10" s="265">
        <f>AN10-AO10</f>
        <v>911508.7</v>
      </c>
      <c r="AQ10" s="266">
        <f>SUM(W10:AC10)</f>
        <v>276087</v>
      </c>
      <c r="AR10" s="266">
        <f>SUM(AD10:AM10)</f>
        <v>383147.43</v>
      </c>
      <c r="AS10" s="246">
        <f t="shared" si="5"/>
        <v>-107060.43</v>
      </c>
    </row>
    <row r="11" spans="1:45" ht="14.4" thickBot="1" x14ac:dyDescent="0.3">
      <c r="A11" s="234" t="s">
        <v>300</v>
      </c>
      <c r="B11" s="234" t="s">
        <v>41</v>
      </c>
      <c r="C11" s="272">
        <v>7817</v>
      </c>
      <c r="D11" s="273" t="s">
        <v>812</v>
      </c>
      <c r="E11" t="s">
        <v>2620</v>
      </c>
      <c r="F11">
        <v>125270.32</v>
      </c>
      <c r="G11">
        <v>13518.75</v>
      </c>
      <c r="H11">
        <v>548950.67000000004</v>
      </c>
      <c r="J11">
        <v>375202.93</v>
      </c>
      <c r="K11">
        <v>354349.51</v>
      </c>
      <c r="Q11">
        <v>0</v>
      </c>
      <c r="U11">
        <v>4634.97</v>
      </c>
      <c r="V11">
        <v>1534772.11</v>
      </c>
      <c r="X11">
        <v>9410</v>
      </c>
      <c r="AB11">
        <v>287000</v>
      </c>
      <c r="AD11">
        <v>326741</v>
      </c>
      <c r="AG11">
        <v>83318.83</v>
      </c>
      <c r="AH11">
        <v>8548.0400000000009</v>
      </c>
      <c r="AN11" s="244">
        <f t="shared" ref="AN11:AN74" si="6">SUM(F11:I11)</f>
        <v>687739.74</v>
      </c>
      <c r="AO11" s="251">
        <f t="shared" ref="AO11:AO74" si="7">SUM(N11:R11)</f>
        <v>0</v>
      </c>
      <c r="AP11" s="265">
        <f t="shared" ref="AP11:AP74" si="8">AN11-AO11</f>
        <v>687739.74</v>
      </c>
      <c r="AQ11" s="266">
        <f t="shared" ref="AQ11:AQ74" si="9">SUM(W11:AC11)</f>
        <v>296410</v>
      </c>
      <c r="AR11" s="266">
        <f t="shared" ref="AR11:AR74" si="10">SUM(AD11:AM11)</f>
        <v>418607.87</v>
      </c>
      <c r="AS11" s="246">
        <f t="shared" si="5"/>
        <v>-122197.87</v>
      </c>
    </row>
    <row r="12" spans="1:45" ht="14.4" thickBot="1" x14ac:dyDescent="0.3">
      <c r="A12" s="234" t="s">
        <v>300</v>
      </c>
      <c r="B12" s="234" t="s">
        <v>41</v>
      </c>
      <c r="C12" s="272">
        <v>5402</v>
      </c>
      <c r="D12" s="273" t="s">
        <v>813</v>
      </c>
      <c r="E12" t="s">
        <v>2621</v>
      </c>
      <c r="F12">
        <v>1125997.33</v>
      </c>
      <c r="G12">
        <v>3200</v>
      </c>
      <c r="H12">
        <v>472534.66</v>
      </c>
      <c r="J12">
        <v>63801.58</v>
      </c>
      <c r="K12">
        <v>3468116.83</v>
      </c>
      <c r="N12">
        <v>8110</v>
      </c>
      <c r="Q12">
        <v>0</v>
      </c>
      <c r="U12">
        <v>4132639.12</v>
      </c>
      <c r="V12">
        <v>1097038.29</v>
      </c>
      <c r="X12">
        <v>1580</v>
      </c>
      <c r="AB12">
        <v>214822.5</v>
      </c>
      <c r="AD12">
        <v>247643.5</v>
      </c>
      <c r="AG12">
        <v>23212.720000000001</v>
      </c>
      <c r="AH12">
        <v>76033.289999999994</v>
      </c>
      <c r="AN12" s="244">
        <f t="shared" si="6"/>
        <v>1601731.99</v>
      </c>
      <c r="AO12" s="251">
        <f t="shared" si="7"/>
        <v>8110</v>
      </c>
      <c r="AP12" s="265">
        <f t="shared" si="8"/>
        <v>1593621.99</v>
      </c>
      <c r="AQ12" s="266">
        <f t="shared" si="9"/>
        <v>216402.5</v>
      </c>
      <c r="AR12" s="266">
        <f t="shared" si="10"/>
        <v>346889.50999999995</v>
      </c>
      <c r="AS12" s="246">
        <f t="shared" si="5"/>
        <v>-130487.00999999995</v>
      </c>
    </row>
    <row r="13" spans="1:45" ht="14.4" thickBot="1" x14ac:dyDescent="0.3">
      <c r="A13" s="234" t="s">
        <v>300</v>
      </c>
      <c r="B13" s="234" t="s">
        <v>41</v>
      </c>
      <c r="C13" s="272">
        <v>4534</v>
      </c>
      <c r="D13" s="273" t="s">
        <v>814</v>
      </c>
      <c r="E13" t="s">
        <v>2622</v>
      </c>
      <c r="F13">
        <v>51574.78</v>
      </c>
      <c r="G13">
        <v>2413.25</v>
      </c>
      <c r="H13">
        <v>227393.65</v>
      </c>
      <c r="J13">
        <v>1859036.85</v>
      </c>
      <c r="K13">
        <v>254400.71</v>
      </c>
      <c r="Q13">
        <v>0</v>
      </c>
      <c r="U13">
        <v>748932.78</v>
      </c>
      <c r="V13">
        <v>1718005.94</v>
      </c>
      <c r="X13">
        <v>511.5</v>
      </c>
      <c r="AB13">
        <v>200320</v>
      </c>
      <c r="AD13">
        <v>240039</v>
      </c>
      <c r="AG13">
        <v>27032.32</v>
      </c>
      <c r="AH13">
        <v>22321.64</v>
      </c>
      <c r="AN13" s="244">
        <f t="shared" si="6"/>
        <v>281381.68</v>
      </c>
      <c r="AO13" s="251">
        <f t="shared" si="7"/>
        <v>0</v>
      </c>
      <c r="AP13" s="265">
        <f t="shared" si="8"/>
        <v>281381.68</v>
      </c>
      <c r="AQ13" s="266">
        <f t="shared" si="9"/>
        <v>200831.5</v>
      </c>
      <c r="AR13" s="266">
        <f t="shared" si="10"/>
        <v>289392.96000000002</v>
      </c>
      <c r="AS13" s="246">
        <f t="shared" si="5"/>
        <v>-88561.460000000021</v>
      </c>
    </row>
    <row r="14" spans="1:45" ht="14.4" thickBot="1" x14ac:dyDescent="0.3">
      <c r="A14" s="234" t="s">
        <v>300</v>
      </c>
      <c r="B14" s="234" t="s">
        <v>41</v>
      </c>
      <c r="C14" s="272">
        <v>8215</v>
      </c>
      <c r="D14" s="273" t="s">
        <v>815</v>
      </c>
      <c r="E14" t="s">
        <v>2623</v>
      </c>
      <c r="F14">
        <v>200436.1</v>
      </c>
      <c r="G14">
        <v>9212.01</v>
      </c>
      <c r="H14">
        <v>994720.7</v>
      </c>
      <c r="J14">
        <v>1572970.63</v>
      </c>
      <c r="K14">
        <v>217057.48</v>
      </c>
      <c r="P14">
        <v>62009.2</v>
      </c>
      <c r="Q14">
        <v>1460</v>
      </c>
      <c r="S14">
        <v>996.57</v>
      </c>
      <c r="U14">
        <v>-1003058.05</v>
      </c>
      <c r="V14">
        <v>3950541.16</v>
      </c>
      <c r="X14">
        <v>53869.97</v>
      </c>
      <c r="AB14">
        <v>245485</v>
      </c>
      <c r="AD14">
        <v>275355</v>
      </c>
      <c r="AG14">
        <v>72613.67</v>
      </c>
      <c r="AH14">
        <v>4103.58</v>
      </c>
      <c r="AN14" s="244">
        <f t="shared" si="6"/>
        <v>1204368.81</v>
      </c>
      <c r="AO14" s="251">
        <f t="shared" si="7"/>
        <v>63469.2</v>
      </c>
      <c r="AP14" s="265">
        <f t="shared" si="8"/>
        <v>1140899.6100000001</v>
      </c>
      <c r="AQ14" s="266">
        <f t="shared" si="9"/>
        <v>299354.96999999997</v>
      </c>
      <c r="AR14" s="266">
        <f t="shared" si="10"/>
        <v>352072.25</v>
      </c>
      <c r="AS14" s="246">
        <f t="shared" si="5"/>
        <v>-52717.280000000028</v>
      </c>
    </row>
    <row r="15" spans="1:45" ht="14.4" thickBot="1" x14ac:dyDescent="0.3">
      <c r="A15" s="234" t="s">
        <v>300</v>
      </c>
      <c r="B15" s="234" t="s">
        <v>41</v>
      </c>
      <c r="C15" s="272">
        <v>8736</v>
      </c>
      <c r="D15" s="273" t="s">
        <v>816</v>
      </c>
      <c r="E15" t="s">
        <v>2624</v>
      </c>
      <c r="F15">
        <v>223944.43</v>
      </c>
      <c r="G15">
        <v>32343.75</v>
      </c>
      <c r="H15">
        <v>504659.23</v>
      </c>
      <c r="J15">
        <v>611654.79</v>
      </c>
      <c r="K15">
        <v>633485.52</v>
      </c>
      <c r="Q15">
        <v>0.11</v>
      </c>
      <c r="U15">
        <v>-523333.52</v>
      </c>
      <c r="V15">
        <v>2643840</v>
      </c>
      <c r="X15">
        <v>34858.81</v>
      </c>
      <c r="AB15">
        <v>213052</v>
      </c>
      <c r="AD15">
        <v>278522</v>
      </c>
      <c r="AG15">
        <v>61335.23</v>
      </c>
      <c r="AH15">
        <v>37496.83</v>
      </c>
      <c r="AN15" s="244">
        <f t="shared" si="6"/>
        <v>760947.40999999992</v>
      </c>
      <c r="AO15" s="251">
        <f t="shared" si="7"/>
        <v>0.11</v>
      </c>
      <c r="AP15" s="265">
        <f t="shared" si="8"/>
        <v>760947.29999999993</v>
      </c>
      <c r="AQ15" s="266">
        <f t="shared" si="9"/>
        <v>247910.81</v>
      </c>
      <c r="AR15" s="266">
        <f t="shared" si="10"/>
        <v>377354.06</v>
      </c>
      <c r="AS15" s="246">
        <f t="shared" si="5"/>
        <v>-129443.25</v>
      </c>
    </row>
    <row r="16" spans="1:45" ht="14.4" thickBot="1" x14ac:dyDescent="0.3">
      <c r="A16" s="234" t="s">
        <v>300</v>
      </c>
      <c r="B16" s="234" t="s">
        <v>41</v>
      </c>
      <c r="C16" s="272">
        <v>4649</v>
      </c>
      <c r="D16" s="273" t="s">
        <v>817</v>
      </c>
      <c r="E16" t="s">
        <v>2625</v>
      </c>
      <c r="F16">
        <v>106050.4</v>
      </c>
      <c r="G16">
        <v>3805.8</v>
      </c>
      <c r="H16">
        <v>199135.59</v>
      </c>
      <c r="J16">
        <v>571489.11</v>
      </c>
      <c r="K16">
        <v>215.98</v>
      </c>
      <c r="Q16">
        <v>0</v>
      </c>
      <c r="U16">
        <v>-1356354.53</v>
      </c>
      <c r="V16">
        <v>2287723.02</v>
      </c>
      <c r="X16">
        <v>4193</v>
      </c>
      <c r="AB16">
        <v>111657</v>
      </c>
      <c r="AD16">
        <v>158876</v>
      </c>
      <c r="AG16">
        <v>35700.199999999997</v>
      </c>
      <c r="AH16">
        <v>8646.67</v>
      </c>
      <c r="AN16" s="244">
        <f t="shared" si="6"/>
        <v>308991.78999999998</v>
      </c>
      <c r="AO16" s="251">
        <f t="shared" si="7"/>
        <v>0</v>
      </c>
      <c r="AP16" s="265">
        <f t="shared" si="8"/>
        <v>308991.78999999998</v>
      </c>
      <c r="AQ16" s="266">
        <f t="shared" si="9"/>
        <v>115850</v>
      </c>
      <c r="AR16" s="266">
        <f t="shared" si="10"/>
        <v>203222.87000000002</v>
      </c>
      <c r="AS16" s="246">
        <f t="shared" si="5"/>
        <v>-87372.870000000024</v>
      </c>
    </row>
    <row r="17" spans="1:45" ht="14.4" thickBot="1" x14ac:dyDescent="0.3">
      <c r="A17" s="234" t="s">
        <v>300</v>
      </c>
      <c r="B17" s="234" t="s">
        <v>41</v>
      </c>
      <c r="C17" s="272">
        <v>8434</v>
      </c>
      <c r="D17" s="273" t="s">
        <v>818</v>
      </c>
      <c r="E17" t="s">
        <v>2626</v>
      </c>
      <c r="F17">
        <v>331713.73</v>
      </c>
      <c r="G17">
        <v>7187.25</v>
      </c>
      <c r="H17">
        <v>493067.91</v>
      </c>
      <c r="J17">
        <v>695916.06</v>
      </c>
      <c r="K17">
        <v>843065.87</v>
      </c>
      <c r="Q17">
        <v>0</v>
      </c>
      <c r="U17">
        <v>2068567.9</v>
      </c>
      <c r="V17">
        <v>312292.87</v>
      </c>
      <c r="X17">
        <v>9380</v>
      </c>
      <c r="AB17">
        <v>329350.5</v>
      </c>
      <c r="AC17">
        <v>4000</v>
      </c>
      <c r="AD17">
        <v>383705.5</v>
      </c>
      <c r="AG17">
        <v>78557.38</v>
      </c>
      <c r="AH17">
        <v>16852.64</v>
      </c>
      <c r="AN17" s="244">
        <f t="shared" si="6"/>
        <v>831968.8899999999</v>
      </c>
      <c r="AO17" s="251">
        <f t="shared" si="7"/>
        <v>0</v>
      </c>
      <c r="AP17" s="265">
        <f t="shared" si="8"/>
        <v>831968.8899999999</v>
      </c>
      <c r="AQ17" s="266">
        <f t="shared" si="9"/>
        <v>342730.5</v>
      </c>
      <c r="AR17" s="266">
        <f t="shared" si="10"/>
        <v>479115.52000000002</v>
      </c>
      <c r="AS17" s="246">
        <f t="shared" si="5"/>
        <v>-136385.02000000002</v>
      </c>
    </row>
    <row r="18" spans="1:45" ht="14.4" thickBot="1" x14ac:dyDescent="0.3">
      <c r="A18" s="234" t="s">
        <v>300</v>
      </c>
      <c r="B18" s="234" t="s">
        <v>41</v>
      </c>
      <c r="C18" s="272">
        <v>9149</v>
      </c>
      <c r="D18" s="273" t="s">
        <v>819</v>
      </c>
      <c r="E18" t="s">
        <v>2627</v>
      </c>
      <c r="F18">
        <v>1166262.17</v>
      </c>
      <c r="G18">
        <v>9900</v>
      </c>
      <c r="H18">
        <v>434508.42</v>
      </c>
      <c r="J18">
        <v>1081662.0900000001</v>
      </c>
      <c r="K18">
        <v>523785.05</v>
      </c>
      <c r="Q18">
        <v>1370.06</v>
      </c>
      <c r="U18">
        <v>2828666.22</v>
      </c>
      <c r="V18">
        <v>928313.81</v>
      </c>
      <c r="X18">
        <v>2600</v>
      </c>
      <c r="AB18">
        <v>287672.09999999998</v>
      </c>
      <c r="AD18">
        <v>363899.1</v>
      </c>
      <c r="AG18">
        <v>87207.360000000001</v>
      </c>
      <c r="AH18">
        <v>17609.14</v>
      </c>
      <c r="AN18" s="244">
        <f t="shared" si="6"/>
        <v>1610670.5899999999</v>
      </c>
      <c r="AO18" s="251">
        <f t="shared" si="7"/>
        <v>1370.06</v>
      </c>
      <c r="AP18" s="265">
        <f t="shared" si="8"/>
        <v>1609300.5299999998</v>
      </c>
      <c r="AQ18" s="266">
        <f t="shared" si="9"/>
        <v>290272.09999999998</v>
      </c>
      <c r="AR18" s="266">
        <f t="shared" si="10"/>
        <v>468715.6</v>
      </c>
      <c r="AS18" s="246">
        <f t="shared" si="5"/>
        <v>-178443.5</v>
      </c>
    </row>
    <row r="19" spans="1:45" ht="14.4" thickBot="1" x14ac:dyDescent="0.3">
      <c r="A19" s="234" t="s">
        <v>300</v>
      </c>
      <c r="B19" s="234" t="s">
        <v>41</v>
      </c>
      <c r="C19" s="272">
        <v>6199</v>
      </c>
      <c r="D19" s="273" t="s">
        <v>820</v>
      </c>
      <c r="E19" t="s">
        <v>2628</v>
      </c>
      <c r="F19">
        <v>1197505.08</v>
      </c>
      <c r="G19">
        <v>60170</v>
      </c>
      <c r="H19">
        <v>415672.19</v>
      </c>
      <c r="J19">
        <v>275243.5</v>
      </c>
      <c r="K19">
        <v>489137.58</v>
      </c>
      <c r="N19">
        <v>2975</v>
      </c>
      <c r="Q19">
        <v>0</v>
      </c>
      <c r="S19">
        <v>217250</v>
      </c>
      <c r="U19">
        <v>1346474.75</v>
      </c>
      <c r="V19">
        <v>955989.15</v>
      </c>
      <c r="X19">
        <v>19730</v>
      </c>
      <c r="AB19">
        <v>273815.3</v>
      </c>
      <c r="AD19">
        <v>323914.3</v>
      </c>
      <c r="AG19">
        <v>36939.379999999997</v>
      </c>
      <c r="AH19">
        <v>27723.9</v>
      </c>
      <c r="AN19" s="244">
        <f t="shared" si="6"/>
        <v>1673347.27</v>
      </c>
      <c r="AO19" s="251">
        <f t="shared" si="7"/>
        <v>2975</v>
      </c>
      <c r="AP19" s="265">
        <f t="shared" si="8"/>
        <v>1670372.27</v>
      </c>
      <c r="AQ19" s="266">
        <f t="shared" si="9"/>
        <v>293545.3</v>
      </c>
      <c r="AR19" s="266">
        <f t="shared" si="10"/>
        <v>388577.58</v>
      </c>
      <c r="AS19" s="246">
        <f t="shared" si="5"/>
        <v>-95032.280000000028</v>
      </c>
    </row>
    <row r="20" spans="1:45" ht="14.4" thickBot="1" x14ac:dyDescent="0.3">
      <c r="A20" s="234" t="s">
        <v>300</v>
      </c>
      <c r="B20" s="234" t="s">
        <v>41</v>
      </c>
      <c r="C20" s="272">
        <v>5135</v>
      </c>
      <c r="D20" s="273" t="s">
        <v>821</v>
      </c>
      <c r="E20" t="s">
        <v>2629</v>
      </c>
      <c r="F20">
        <v>56019.839999999997</v>
      </c>
      <c r="G20">
        <v>12147.55</v>
      </c>
      <c r="H20">
        <v>379617.34</v>
      </c>
      <c r="J20">
        <v>669019.74</v>
      </c>
      <c r="K20">
        <v>220648.55</v>
      </c>
      <c r="N20">
        <v>3940</v>
      </c>
      <c r="Q20">
        <v>0</v>
      </c>
      <c r="U20">
        <v>-105708.65</v>
      </c>
      <c r="V20">
        <v>1540469.93</v>
      </c>
      <c r="X20">
        <v>4630</v>
      </c>
      <c r="AB20">
        <v>179993</v>
      </c>
      <c r="AD20">
        <v>216617</v>
      </c>
      <c r="AG20">
        <v>46634.61</v>
      </c>
      <c r="AH20">
        <v>16433.650000000001</v>
      </c>
      <c r="AN20" s="244">
        <f t="shared" si="6"/>
        <v>447784.73000000004</v>
      </c>
      <c r="AO20" s="251">
        <f t="shared" si="7"/>
        <v>3940</v>
      </c>
      <c r="AP20" s="265">
        <f t="shared" si="8"/>
        <v>443844.73000000004</v>
      </c>
      <c r="AQ20" s="266">
        <f t="shared" si="9"/>
        <v>184623</v>
      </c>
      <c r="AR20" s="266">
        <f t="shared" si="10"/>
        <v>279685.26</v>
      </c>
      <c r="AS20" s="246">
        <f t="shared" si="5"/>
        <v>-95062.260000000009</v>
      </c>
    </row>
    <row r="21" spans="1:45" ht="14.4" thickBot="1" x14ac:dyDescent="0.3">
      <c r="A21" s="234" t="s">
        <v>300</v>
      </c>
      <c r="B21" s="234" t="s">
        <v>41</v>
      </c>
      <c r="C21" s="272">
        <v>10482</v>
      </c>
      <c r="D21" s="273" t="s">
        <v>822</v>
      </c>
      <c r="E21" t="s">
        <v>2630</v>
      </c>
      <c r="F21">
        <v>1443254.88</v>
      </c>
      <c r="G21">
        <v>6255.5</v>
      </c>
      <c r="H21">
        <v>434778.47</v>
      </c>
      <c r="J21">
        <v>382746.68</v>
      </c>
      <c r="K21">
        <v>257454.48</v>
      </c>
      <c r="Q21">
        <v>0</v>
      </c>
      <c r="U21">
        <v>132231.01999999999</v>
      </c>
      <c r="V21">
        <v>2399548.4500000002</v>
      </c>
      <c r="X21">
        <v>12801.12</v>
      </c>
      <c r="AB21">
        <v>436706.5</v>
      </c>
      <c r="AC21">
        <v>17350</v>
      </c>
      <c r="AD21">
        <v>531247.5</v>
      </c>
      <c r="AG21">
        <v>59994.78</v>
      </c>
      <c r="AH21">
        <v>7692.25</v>
      </c>
      <c r="AN21" s="244">
        <f t="shared" si="6"/>
        <v>1884288.8499999999</v>
      </c>
      <c r="AO21" s="251">
        <f t="shared" si="7"/>
        <v>0</v>
      </c>
      <c r="AP21" s="265">
        <f t="shared" si="8"/>
        <v>1884288.8499999999</v>
      </c>
      <c r="AQ21" s="266">
        <f t="shared" si="9"/>
        <v>466857.62</v>
      </c>
      <c r="AR21" s="266">
        <f t="shared" si="10"/>
        <v>598934.53</v>
      </c>
      <c r="AS21" s="246">
        <f t="shared" si="5"/>
        <v>-132076.91000000003</v>
      </c>
    </row>
    <row r="22" spans="1:45" ht="14.4" thickBot="1" x14ac:dyDescent="0.3">
      <c r="A22" s="234" t="s">
        <v>300</v>
      </c>
      <c r="B22" s="234" t="s">
        <v>41</v>
      </c>
      <c r="C22" s="272">
        <v>8929</v>
      </c>
      <c r="D22" s="273" t="s">
        <v>823</v>
      </c>
      <c r="E22" t="s">
        <v>2631</v>
      </c>
      <c r="F22">
        <v>254214.85</v>
      </c>
      <c r="G22">
        <v>57100</v>
      </c>
      <c r="H22">
        <v>568704.69999999995</v>
      </c>
      <c r="J22">
        <v>322080.81</v>
      </c>
      <c r="K22">
        <v>1146429.8500000001</v>
      </c>
      <c r="Q22">
        <v>0</v>
      </c>
      <c r="U22">
        <v>-1350863.04</v>
      </c>
      <c r="V22">
        <v>3847094.62</v>
      </c>
      <c r="X22">
        <v>12510</v>
      </c>
      <c r="AB22">
        <v>375422</v>
      </c>
      <c r="AC22">
        <v>1765</v>
      </c>
      <c r="AD22">
        <v>455938</v>
      </c>
      <c r="AG22">
        <v>74133.570000000007</v>
      </c>
      <c r="AH22">
        <v>20447.740000000002</v>
      </c>
      <c r="AN22" s="244">
        <f t="shared" si="6"/>
        <v>880019.54999999993</v>
      </c>
      <c r="AO22" s="251">
        <f t="shared" si="7"/>
        <v>0</v>
      </c>
      <c r="AP22" s="265">
        <f t="shared" si="8"/>
        <v>880019.54999999993</v>
      </c>
      <c r="AQ22" s="266">
        <f t="shared" si="9"/>
        <v>389697</v>
      </c>
      <c r="AR22" s="266">
        <f t="shared" si="10"/>
        <v>550519.31000000006</v>
      </c>
      <c r="AS22" s="246">
        <f t="shared" si="5"/>
        <v>-160822.31000000006</v>
      </c>
    </row>
    <row r="23" spans="1:45" ht="14.4" thickBot="1" x14ac:dyDescent="0.3">
      <c r="A23" s="234" t="s">
        <v>300</v>
      </c>
      <c r="B23" s="234" t="s">
        <v>41</v>
      </c>
      <c r="C23" s="272">
        <v>13938</v>
      </c>
      <c r="D23" s="273" t="s">
        <v>824</v>
      </c>
      <c r="E23" t="s">
        <v>2632</v>
      </c>
      <c r="F23">
        <v>660087.99</v>
      </c>
      <c r="G23">
        <v>48195</v>
      </c>
      <c r="H23">
        <v>1066186.57</v>
      </c>
      <c r="J23">
        <v>4</v>
      </c>
      <c r="K23">
        <v>651970.01</v>
      </c>
      <c r="N23">
        <v>7000</v>
      </c>
      <c r="Q23">
        <v>0</v>
      </c>
      <c r="U23">
        <v>-327686.31</v>
      </c>
      <c r="V23">
        <v>2781867.7</v>
      </c>
      <c r="X23">
        <v>114296.98</v>
      </c>
      <c r="AB23">
        <v>456636</v>
      </c>
      <c r="AD23">
        <v>512864</v>
      </c>
      <c r="AG23">
        <v>94161.64</v>
      </c>
      <c r="AH23">
        <v>23360.23</v>
      </c>
      <c r="AN23" s="244">
        <f t="shared" si="6"/>
        <v>1774469.56</v>
      </c>
      <c r="AO23" s="251">
        <f t="shared" si="7"/>
        <v>7000</v>
      </c>
      <c r="AP23" s="265">
        <f t="shared" si="8"/>
        <v>1767469.56</v>
      </c>
      <c r="AQ23" s="266">
        <f t="shared" si="9"/>
        <v>570932.98</v>
      </c>
      <c r="AR23" s="266">
        <f t="shared" si="10"/>
        <v>630385.87</v>
      </c>
      <c r="AS23" s="246">
        <f t="shared" si="5"/>
        <v>-59452.890000000014</v>
      </c>
    </row>
    <row r="24" spans="1:45" ht="14.4" thickBot="1" x14ac:dyDescent="0.3">
      <c r="A24" s="234" t="s">
        <v>300</v>
      </c>
      <c r="B24" s="234" t="s">
        <v>41</v>
      </c>
      <c r="C24" s="272">
        <v>6484</v>
      </c>
      <c r="D24" s="273" t="s">
        <v>825</v>
      </c>
      <c r="E24" t="s">
        <v>2633</v>
      </c>
      <c r="F24">
        <v>502968.39</v>
      </c>
      <c r="G24">
        <v>9532.15</v>
      </c>
      <c r="H24">
        <v>533859.25</v>
      </c>
      <c r="J24">
        <v>423173.84</v>
      </c>
      <c r="K24">
        <v>339440.61</v>
      </c>
      <c r="N24">
        <v>6647</v>
      </c>
      <c r="Q24">
        <v>0</v>
      </c>
      <c r="U24">
        <v>-211842.09</v>
      </c>
      <c r="V24">
        <v>1887309.56</v>
      </c>
      <c r="X24">
        <v>2500</v>
      </c>
      <c r="AB24">
        <v>365931</v>
      </c>
      <c r="AD24">
        <v>386913</v>
      </c>
      <c r="AG24">
        <v>16015.41</v>
      </c>
      <c r="AH24">
        <v>14956.38</v>
      </c>
      <c r="AN24" s="244">
        <f t="shared" si="6"/>
        <v>1046359.79</v>
      </c>
      <c r="AO24" s="251">
        <f t="shared" si="7"/>
        <v>6647</v>
      </c>
      <c r="AP24" s="265">
        <f t="shared" si="8"/>
        <v>1039712.79</v>
      </c>
      <c r="AQ24" s="266">
        <f t="shared" si="9"/>
        <v>368431</v>
      </c>
      <c r="AR24" s="266">
        <f t="shared" si="10"/>
        <v>417884.79</v>
      </c>
      <c r="AS24" s="246">
        <f t="shared" si="5"/>
        <v>-49453.789999999979</v>
      </c>
    </row>
    <row r="25" spans="1:45" ht="14.4" thickBot="1" x14ac:dyDescent="0.3">
      <c r="A25" s="234" t="s">
        <v>300</v>
      </c>
      <c r="B25" s="234" t="s">
        <v>41</v>
      </c>
      <c r="C25" s="272">
        <v>4852</v>
      </c>
      <c r="D25" s="273" t="s">
        <v>826</v>
      </c>
      <c r="E25" t="s">
        <v>2634</v>
      </c>
      <c r="F25">
        <v>717381.41</v>
      </c>
      <c r="G25">
        <v>41307.5</v>
      </c>
      <c r="H25">
        <v>419504.51</v>
      </c>
      <c r="J25">
        <v>941721.92</v>
      </c>
      <c r="K25">
        <v>211044.17</v>
      </c>
      <c r="Q25">
        <v>0</v>
      </c>
      <c r="U25">
        <v>71983.820000000007</v>
      </c>
      <c r="V25">
        <v>2302867.0299999998</v>
      </c>
      <c r="X25">
        <v>6500</v>
      </c>
      <c r="AB25">
        <v>181929</v>
      </c>
      <c r="AD25">
        <v>204612</v>
      </c>
      <c r="AG25">
        <v>22592.99</v>
      </c>
      <c r="AH25">
        <v>21215.35</v>
      </c>
      <c r="AN25" s="244">
        <f t="shared" si="6"/>
        <v>1178193.42</v>
      </c>
      <c r="AO25" s="251">
        <f t="shared" si="7"/>
        <v>0</v>
      </c>
      <c r="AP25" s="265">
        <f t="shared" si="8"/>
        <v>1178193.42</v>
      </c>
      <c r="AQ25" s="266">
        <f t="shared" si="9"/>
        <v>188429</v>
      </c>
      <c r="AR25" s="266">
        <f t="shared" si="10"/>
        <v>248420.34</v>
      </c>
      <c r="AS25" s="246">
        <f t="shared" si="5"/>
        <v>-59991.34</v>
      </c>
    </row>
    <row r="26" spans="1:45" ht="14.4" thickBot="1" x14ac:dyDescent="0.3">
      <c r="A26" s="234" t="s">
        <v>300</v>
      </c>
      <c r="B26" s="234" t="s">
        <v>41</v>
      </c>
      <c r="C26" s="272">
        <v>5055</v>
      </c>
      <c r="D26" s="273" t="s">
        <v>827</v>
      </c>
      <c r="E26" t="s">
        <v>2635</v>
      </c>
      <c r="F26">
        <v>84617.919999999998</v>
      </c>
      <c r="G26">
        <v>4233.7</v>
      </c>
      <c r="H26">
        <v>303002.78000000003</v>
      </c>
      <c r="J26">
        <v>191712</v>
      </c>
      <c r="K26">
        <v>469278.8</v>
      </c>
      <c r="Q26">
        <v>0</v>
      </c>
      <c r="U26">
        <v>-594163.61</v>
      </c>
      <c r="V26">
        <v>1722667.58</v>
      </c>
      <c r="X26">
        <v>8720</v>
      </c>
      <c r="AB26">
        <v>181691.5</v>
      </c>
      <c r="AD26">
        <v>236835.5</v>
      </c>
      <c r="AG26">
        <v>90230.399999999994</v>
      </c>
      <c r="AH26">
        <v>4554.37</v>
      </c>
      <c r="AN26" s="244">
        <f t="shared" si="6"/>
        <v>391854.4</v>
      </c>
      <c r="AO26" s="251">
        <f t="shared" si="7"/>
        <v>0</v>
      </c>
      <c r="AP26" s="265">
        <f t="shared" si="8"/>
        <v>391854.4</v>
      </c>
      <c r="AQ26" s="266">
        <f t="shared" si="9"/>
        <v>190411.5</v>
      </c>
      <c r="AR26" s="266">
        <f t="shared" si="10"/>
        <v>331620.27</v>
      </c>
      <c r="AS26" s="246">
        <f t="shared" si="5"/>
        <v>-141208.77000000002</v>
      </c>
    </row>
    <row r="27" spans="1:45" ht="14.4" thickBot="1" x14ac:dyDescent="0.3">
      <c r="A27" s="234" t="s">
        <v>300</v>
      </c>
      <c r="B27" s="234" t="s">
        <v>41</v>
      </c>
      <c r="C27" s="272">
        <v>5073</v>
      </c>
      <c r="D27" s="273" t="s">
        <v>828</v>
      </c>
      <c r="E27" t="s">
        <v>2636</v>
      </c>
      <c r="F27">
        <v>596293.37</v>
      </c>
      <c r="G27">
        <v>23839.5</v>
      </c>
      <c r="H27">
        <v>405270.84</v>
      </c>
      <c r="J27">
        <v>150739.03</v>
      </c>
      <c r="K27">
        <v>459765.57</v>
      </c>
      <c r="P27">
        <v>19587</v>
      </c>
      <c r="Q27">
        <v>0</v>
      </c>
      <c r="U27">
        <v>-670065.26</v>
      </c>
      <c r="V27">
        <v>2074532.05</v>
      </c>
      <c r="X27">
        <v>20304.349999999999</v>
      </c>
      <c r="AB27">
        <v>279821</v>
      </c>
      <c r="AC27">
        <v>1300</v>
      </c>
      <c r="AD27">
        <v>300514</v>
      </c>
      <c r="AG27">
        <v>37043.08</v>
      </c>
      <c r="AH27">
        <v>13175.01</v>
      </c>
      <c r="AN27" s="244">
        <f t="shared" si="6"/>
        <v>1025403.71</v>
      </c>
      <c r="AO27" s="251">
        <f t="shared" si="7"/>
        <v>19587</v>
      </c>
      <c r="AP27" s="265">
        <f t="shared" si="8"/>
        <v>1005816.71</v>
      </c>
      <c r="AQ27" s="266">
        <f t="shared" si="9"/>
        <v>301425.34999999998</v>
      </c>
      <c r="AR27" s="266">
        <f t="shared" si="10"/>
        <v>350732.09</v>
      </c>
      <c r="AS27" s="246">
        <f t="shared" si="5"/>
        <v>-49306.740000000049</v>
      </c>
    </row>
    <row r="28" spans="1:45" ht="14.4" thickBot="1" x14ac:dyDescent="0.3">
      <c r="A28" s="234" t="s">
        <v>300</v>
      </c>
      <c r="B28" s="234" t="s">
        <v>41</v>
      </c>
      <c r="C28" s="272">
        <v>4573</v>
      </c>
      <c r="D28" s="273" t="s">
        <v>1420</v>
      </c>
      <c r="E28" t="s">
        <v>2637</v>
      </c>
      <c r="F28">
        <v>16018.91</v>
      </c>
      <c r="G28">
        <v>9359.7800000000007</v>
      </c>
      <c r="H28">
        <v>9088.65</v>
      </c>
      <c r="J28">
        <v>506421.94</v>
      </c>
      <c r="K28">
        <v>165028.16</v>
      </c>
      <c r="N28">
        <v>9150</v>
      </c>
      <c r="Q28">
        <v>727</v>
      </c>
      <c r="U28">
        <v>-206494.73</v>
      </c>
      <c r="V28">
        <v>900591.29</v>
      </c>
      <c r="X28">
        <v>6900</v>
      </c>
      <c r="AB28">
        <v>216310.5</v>
      </c>
      <c r="AC28">
        <v>520</v>
      </c>
      <c r="AD28">
        <v>245880.5</v>
      </c>
      <c r="AG28">
        <v>44053.83</v>
      </c>
      <c r="AH28">
        <v>17310.849999999999</v>
      </c>
      <c r="AN28" s="244">
        <f t="shared" si="6"/>
        <v>34467.340000000004</v>
      </c>
      <c r="AO28" s="251">
        <f t="shared" si="7"/>
        <v>9877</v>
      </c>
      <c r="AP28" s="265">
        <f t="shared" si="8"/>
        <v>24590.340000000004</v>
      </c>
      <c r="AQ28" s="266">
        <f t="shared" si="9"/>
        <v>223730.5</v>
      </c>
      <c r="AR28" s="266">
        <f t="shared" si="10"/>
        <v>307245.18</v>
      </c>
      <c r="AS28" s="246">
        <f t="shared" si="5"/>
        <v>-83514.679999999993</v>
      </c>
    </row>
    <row r="29" spans="1:45" ht="14.4" thickBot="1" x14ac:dyDescent="0.3">
      <c r="A29" s="234" t="s">
        <v>300</v>
      </c>
      <c r="B29" s="234" t="s">
        <v>41</v>
      </c>
      <c r="C29" s="272">
        <v>7350</v>
      </c>
      <c r="D29" s="273" t="s">
        <v>830</v>
      </c>
      <c r="E29" t="s">
        <v>2638</v>
      </c>
      <c r="F29">
        <v>174695.83</v>
      </c>
      <c r="G29">
        <v>21739.1</v>
      </c>
      <c r="H29">
        <v>253829.27</v>
      </c>
      <c r="J29">
        <v>449870.01</v>
      </c>
      <c r="K29">
        <v>693360.27</v>
      </c>
      <c r="N29">
        <v>6300</v>
      </c>
      <c r="Q29">
        <v>0</v>
      </c>
      <c r="U29">
        <v>-981134.26</v>
      </c>
      <c r="V29">
        <v>2673935.1</v>
      </c>
      <c r="X29">
        <v>11470</v>
      </c>
      <c r="AB29">
        <v>188235</v>
      </c>
      <c r="AC29">
        <v>12750</v>
      </c>
      <c r="AD29">
        <v>234370</v>
      </c>
      <c r="AG29">
        <v>47138.91</v>
      </c>
      <c r="AH29">
        <v>36949.040000000001</v>
      </c>
      <c r="AN29" s="244">
        <f t="shared" si="6"/>
        <v>450264.19999999995</v>
      </c>
      <c r="AO29" s="251">
        <f t="shared" si="7"/>
        <v>6300</v>
      </c>
      <c r="AP29" s="265">
        <f t="shared" si="8"/>
        <v>443964.19999999995</v>
      </c>
      <c r="AQ29" s="266">
        <f t="shared" si="9"/>
        <v>212455</v>
      </c>
      <c r="AR29" s="266">
        <f t="shared" si="10"/>
        <v>318457.95</v>
      </c>
      <c r="AS29" s="246">
        <f t="shared" si="5"/>
        <v>-106002.95000000001</v>
      </c>
    </row>
    <row r="30" spans="1:45" ht="14.4" thickBot="1" x14ac:dyDescent="0.3">
      <c r="A30" s="234" t="s">
        <v>300</v>
      </c>
      <c r="B30" s="234" t="s">
        <v>41</v>
      </c>
      <c r="C30" s="272">
        <v>5666</v>
      </c>
      <c r="D30" s="273" t="s">
        <v>831</v>
      </c>
      <c r="E30" t="s">
        <v>2639</v>
      </c>
      <c r="F30">
        <v>1471708.07</v>
      </c>
      <c r="G30">
        <v>13600</v>
      </c>
      <c r="H30">
        <v>296788.55</v>
      </c>
      <c r="J30">
        <v>468696.04</v>
      </c>
      <c r="K30">
        <v>937953.79</v>
      </c>
      <c r="N30">
        <v>5100</v>
      </c>
      <c r="Q30">
        <v>227</v>
      </c>
      <c r="U30">
        <v>1319902.47</v>
      </c>
      <c r="V30">
        <v>1942985.43</v>
      </c>
      <c r="X30">
        <v>3570</v>
      </c>
      <c r="AB30">
        <v>125095.5</v>
      </c>
      <c r="AC30">
        <v>750</v>
      </c>
      <c r="AD30">
        <v>134935.5</v>
      </c>
      <c r="AG30">
        <v>54112.95</v>
      </c>
      <c r="AH30">
        <v>24533.040000000001</v>
      </c>
      <c r="AN30" s="244">
        <f t="shared" si="6"/>
        <v>1782096.62</v>
      </c>
      <c r="AO30" s="251">
        <f t="shared" si="7"/>
        <v>5327</v>
      </c>
      <c r="AP30" s="265">
        <f t="shared" si="8"/>
        <v>1776769.62</v>
      </c>
      <c r="AQ30" s="266">
        <f t="shared" si="9"/>
        <v>129415.5</v>
      </c>
      <c r="AR30" s="266">
        <f t="shared" si="10"/>
        <v>213581.49000000002</v>
      </c>
      <c r="AS30" s="246">
        <f t="shared" si="5"/>
        <v>-84165.99000000002</v>
      </c>
    </row>
    <row r="31" spans="1:45" ht="14.4" thickBot="1" x14ac:dyDescent="0.3">
      <c r="A31" s="234" t="s">
        <v>300</v>
      </c>
      <c r="B31" s="234" t="s">
        <v>41</v>
      </c>
      <c r="C31" s="272">
        <v>5772</v>
      </c>
      <c r="D31" s="273" t="s">
        <v>832</v>
      </c>
      <c r="E31" t="s">
        <v>2640</v>
      </c>
      <c r="F31">
        <v>460575.87</v>
      </c>
      <c r="G31">
        <v>397.5</v>
      </c>
      <c r="H31">
        <v>282346.88</v>
      </c>
      <c r="J31">
        <v>77346.12</v>
      </c>
      <c r="K31">
        <v>223843.04</v>
      </c>
      <c r="P31">
        <v>11000</v>
      </c>
      <c r="Q31">
        <v>0</v>
      </c>
      <c r="U31">
        <v>-1285455.05</v>
      </c>
      <c r="V31">
        <v>2306439.37</v>
      </c>
      <c r="X31">
        <v>1941</v>
      </c>
      <c r="AB31">
        <v>189921.5</v>
      </c>
      <c r="AD31">
        <v>206936.5</v>
      </c>
      <c r="AG31">
        <v>30179.62</v>
      </c>
      <c r="AH31">
        <v>3179.79</v>
      </c>
      <c r="AN31" s="244">
        <f t="shared" si="6"/>
        <v>743320.25</v>
      </c>
      <c r="AO31" s="251">
        <f t="shared" si="7"/>
        <v>11000</v>
      </c>
      <c r="AP31" s="265">
        <f t="shared" si="8"/>
        <v>732320.25</v>
      </c>
      <c r="AQ31" s="266">
        <f t="shared" si="9"/>
        <v>191862.5</v>
      </c>
      <c r="AR31" s="266">
        <f t="shared" si="10"/>
        <v>240295.91</v>
      </c>
      <c r="AS31" s="246">
        <f t="shared" si="5"/>
        <v>-48433.41</v>
      </c>
    </row>
    <row r="32" spans="1:45" ht="14.4" thickBot="1" x14ac:dyDescent="0.3">
      <c r="A32" s="234" t="s">
        <v>300</v>
      </c>
      <c r="B32" s="234" t="s">
        <v>41</v>
      </c>
      <c r="C32" s="272">
        <v>3690</v>
      </c>
      <c r="D32" s="273" t="s">
        <v>833</v>
      </c>
      <c r="E32" t="s">
        <v>2641</v>
      </c>
      <c r="F32">
        <v>733418.09</v>
      </c>
      <c r="G32">
        <v>14569.87</v>
      </c>
      <c r="H32">
        <v>160135.04000000001</v>
      </c>
      <c r="J32">
        <v>266630.89</v>
      </c>
      <c r="K32">
        <v>378036.8</v>
      </c>
      <c r="Q32">
        <v>0</v>
      </c>
      <c r="U32">
        <v>1832.45</v>
      </c>
      <c r="V32">
        <v>1600056.47</v>
      </c>
      <c r="X32">
        <v>5900</v>
      </c>
      <c r="AB32">
        <v>187038.5</v>
      </c>
      <c r="AD32">
        <v>211810.5</v>
      </c>
      <c r="AG32">
        <v>18902.91</v>
      </c>
      <c r="AH32">
        <v>14761.42</v>
      </c>
      <c r="AN32" s="244">
        <f t="shared" si="6"/>
        <v>908123</v>
      </c>
      <c r="AO32" s="251">
        <f t="shared" si="7"/>
        <v>0</v>
      </c>
      <c r="AP32" s="265">
        <f t="shared" si="8"/>
        <v>908123</v>
      </c>
      <c r="AQ32" s="266">
        <f t="shared" si="9"/>
        <v>192938.5</v>
      </c>
      <c r="AR32" s="266">
        <f t="shared" si="10"/>
        <v>245474.83000000002</v>
      </c>
      <c r="AS32" s="246">
        <f t="shared" si="5"/>
        <v>-52536.330000000016</v>
      </c>
    </row>
    <row r="33" spans="1:45" ht="14.4" thickBot="1" x14ac:dyDescent="0.3">
      <c r="A33" s="234" t="s">
        <v>300</v>
      </c>
      <c r="B33" s="234" t="s">
        <v>41</v>
      </c>
      <c r="C33" s="272">
        <v>6191</v>
      </c>
      <c r="D33" s="273" t="s">
        <v>834</v>
      </c>
      <c r="E33" t="s">
        <v>2787</v>
      </c>
      <c r="F33">
        <v>240171.14</v>
      </c>
      <c r="G33">
        <v>58299</v>
      </c>
      <c r="H33">
        <v>428522.62</v>
      </c>
      <c r="J33">
        <v>3</v>
      </c>
      <c r="K33">
        <v>561770.29</v>
      </c>
      <c r="N33">
        <v>6000</v>
      </c>
      <c r="Q33">
        <v>0</v>
      </c>
      <c r="U33">
        <v>-1625234.34</v>
      </c>
      <c r="V33">
        <v>2970314.75</v>
      </c>
      <c r="X33">
        <v>45918.19</v>
      </c>
      <c r="Z33">
        <v>0.3</v>
      </c>
      <c r="AB33">
        <v>218873.5</v>
      </c>
      <c r="AC33">
        <v>1100</v>
      </c>
      <c r="AD33">
        <v>270989.5</v>
      </c>
      <c r="AG33">
        <v>55899.65</v>
      </c>
      <c r="AH33">
        <v>14566.47</v>
      </c>
      <c r="AN33" s="244">
        <f t="shared" si="6"/>
        <v>726992.76</v>
      </c>
      <c r="AO33" s="251">
        <f t="shared" si="7"/>
        <v>6000</v>
      </c>
      <c r="AP33" s="265">
        <f t="shared" si="8"/>
        <v>720992.76</v>
      </c>
      <c r="AQ33" s="266">
        <f t="shared" si="9"/>
        <v>265891.99</v>
      </c>
      <c r="AR33" s="266">
        <f t="shared" si="10"/>
        <v>341455.62</v>
      </c>
      <c r="AS33" s="246">
        <f t="shared" si="5"/>
        <v>-75563.63</v>
      </c>
    </row>
    <row r="34" spans="1:45" ht="14.4" thickBot="1" x14ac:dyDescent="0.3">
      <c r="A34" s="234" t="s">
        <v>300</v>
      </c>
      <c r="B34" s="234" t="s">
        <v>41</v>
      </c>
      <c r="C34" s="272">
        <v>8132</v>
      </c>
      <c r="D34" s="273" t="s">
        <v>835</v>
      </c>
      <c r="E34" t="s">
        <v>2788</v>
      </c>
      <c r="F34">
        <v>290039.23</v>
      </c>
      <c r="G34">
        <v>115706</v>
      </c>
      <c r="H34">
        <v>395032.74</v>
      </c>
      <c r="J34">
        <v>1100729.99</v>
      </c>
      <c r="K34">
        <v>736133.23</v>
      </c>
      <c r="N34">
        <v>0</v>
      </c>
      <c r="U34">
        <v>-461589.05</v>
      </c>
      <c r="V34">
        <v>3203233.17</v>
      </c>
      <c r="X34">
        <v>55295.5</v>
      </c>
      <c r="AB34">
        <v>107400</v>
      </c>
      <c r="AD34">
        <v>182722</v>
      </c>
      <c r="AG34">
        <v>85959.55</v>
      </c>
      <c r="AH34">
        <v>19769.57</v>
      </c>
      <c r="AN34" s="244">
        <f t="shared" si="6"/>
        <v>800777.97</v>
      </c>
      <c r="AO34" s="251">
        <f t="shared" si="7"/>
        <v>0</v>
      </c>
      <c r="AP34" s="265">
        <f t="shared" si="8"/>
        <v>800777.97</v>
      </c>
      <c r="AQ34" s="266">
        <f t="shared" si="9"/>
        <v>162695.5</v>
      </c>
      <c r="AR34" s="266">
        <f t="shared" si="10"/>
        <v>288451.12</v>
      </c>
      <c r="AS34" s="246">
        <f t="shared" si="5"/>
        <v>-125755.62</v>
      </c>
    </row>
    <row r="35" spans="1:45" ht="14.4" thickBot="1" x14ac:dyDescent="0.3">
      <c r="A35" s="234" t="s">
        <v>300</v>
      </c>
      <c r="B35" s="234" t="s">
        <v>41</v>
      </c>
      <c r="C35" s="272">
        <v>2634</v>
      </c>
      <c r="D35" s="273" t="s">
        <v>836</v>
      </c>
      <c r="E35" t="s">
        <v>2789</v>
      </c>
      <c r="F35">
        <v>230893.24</v>
      </c>
      <c r="G35">
        <v>6962.5</v>
      </c>
      <c r="H35">
        <v>176495.87</v>
      </c>
      <c r="J35">
        <v>33486.86</v>
      </c>
      <c r="K35">
        <v>53504.02</v>
      </c>
      <c r="P35">
        <v>15346</v>
      </c>
      <c r="U35">
        <v>-1527996.15</v>
      </c>
      <c r="V35">
        <v>2001291.5</v>
      </c>
      <c r="X35">
        <v>1480</v>
      </c>
      <c r="AB35">
        <v>219241</v>
      </c>
      <c r="AD35">
        <v>219241</v>
      </c>
      <c r="AG35">
        <v>8175.3</v>
      </c>
      <c r="AH35">
        <v>7108.62</v>
      </c>
      <c r="AN35" s="244">
        <f t="shared" si="6"/>
        <v>414351.61</v>
      </c>
      <c r="AO35" s="251">
        <f t="shared" si="7"/>
        <v>15346</v>
      </c>
      <c r="AP35" s="265">
        <f t="shared" si="8"/>
        <v>399005.61</v>
      </c>
      <c r="AQ35" s="266">
        <f t="shared" si="9"/>
        <v>220721</v>
      </c>
      <c r="AR35" s="266">
        <f t="shared" si="10"/>
        <v>234524.91999999998</v>
      </c>
      <c r="AS35" s="246">
        <f t="shared" si="5"/>
        <v>-13803.919999999984</v>
      </c>
    </row>
    <row r="36" spans="1:45" ht="14.4" thickBot="1" x14ac:dyDescent="0.3">
      <c r="A36" s="234" t="s">
        <v>300</v>
      </c>
      <c r="B36" s="234" t="s">
        <v>41</v>
      </c>
      <c r="C36" s="272">
        <v>5394</v>
      </c>
      <c r="D36" s="273" t="s">
        <v>837</v>
      </c>
      <c r="E36" t="s">
        <v>2815</v>
      </c>
      <c r="F36">
        <v>319799.78999999998</v>
      </c>
      <c r="G36">
        <v>52201.49</v>
      </c>
      <c r="H36">
        <v>317715.40000000002</v>
      </c>
      <c r="J36">
        <v>1413346.72</v>
      </c>
      <c r="K36">
        <v>616858.17000000004</v>
      </c>
      <c r="N36">
        <v>7000</v>
      </c>
      <c r="Q36">
        <v>192.71</v>
      </c>
      <c r="U36">
        <v>-1097843.95</v>
      </c>
      <c r="V36">
        <v>3800882.66</v>
      </c>
      <c r="X36">
        <v>3403.5</v>
      </c>
      <c r="AB36">
        <v>68370</v>
      </c>
      <c r="AD36">
        <v>91890</v>
      </c>
      <c r="AG36">
        <v>60810.32</v>
      </c>
      <c r="AH36">
        <v>23490.1</v>
      </c>
      <c r="AN36" s="244">
        <f t="shared" si="6"/>
        <v>689716.67999999993</v>
      </c>
      <c r="AO36" s="251">
        <f t="shared" si="7"/>
        <v>7192.71</v>
      </c>
      <c r="AP36" s="265">
        <f t="shared" si="8"/>
        <v>682523.97</v>
      </c>
      <c r="AQ36" s="266">
        <f t="shared" si="9"/>
        <v>71773.5</v>
      </c>
      <c r="AR36" s="266">
        <f t="shared" si="10"/>
        <v>176190.42</v>
      </c>
      <c r="AS36" s="246">
        <f t="shared" si="5"/>
        <v>-104416.92000000001</v>
      </c>
    </row>
    <row r="37" spans="1:45" ht="14.4" thickBot="1" x14ac:dyDescent="0.3">
      <c r="A37" s="234" t="s">
        <v>304</v>
      </c>
      <c r="B37" s="234" t="s">
        <v>42</v>
      </c>
      <c r="C37" s="272">
        <v>3425</v>
      </c>
      <c r="D37" s="273" t="s">
        <v>838</v>
      </c>
      <c r="E37" t="s">
        <v>2642</v>
      </c>
      <c r="F37">
        <v>987380.35</v>
      </c>
      <c r="G37">
        <v>18095</v>
      </c>
      <c r="H37">
        <v>53016.2</v>
      </c>
      <c r="J37">
        <v>649092.85</v>
      </c>
      <c r="K37">
        <v>794926.11</v>
      </c>
      <c r="N37">
        <v>1900</v>
      </c>
      <c r="Q37">
        <v>0</v>
      </c>
      <c r="S37">
        <v>382425</v>
      </c>
      <c r="U37">
        <v>43396.29</v>
      </c>
      <c r="V37">
        <v>2024806.3999999999</v>
      </c>
      <c r="X37">
        <v>130872.6</v>
      </c>
      <c r="AB37">
        <v>118422.5</v>
      </c>
      <c r="AC37">
        <v>1500</v>
      </c>
      <c r="AD37">
        <v>150621.5</v>
      </c>
      <c r="AG37">
        <v>22242.91</v>
      </c>
      <c r="AH37">
        <v>24678.87</v>
      </c>
      <c r="AL37">
        <v>3269</v>
      </c>
      <c r="AN37" s="244">
        <f t="shared" si="6"/>
        <v>1058491.55</v>
      </c>
      <c r="AO37" s="251">
        <f t="shared" si="7"/>
        <v>1900</v>
      </c>
      <c r="AP37" s="265">
        <f t="shared" si="8"/>
        <v>1056591.55</v>
      </c>
      <c r="AQ37" s="266">
        <f t="shared" si="9"/>
        <v>250795.1</v>
      </c>
      <c r="AR37" s="266">
        <f t="shared" si="10"/>
        <v>200812.28</v>
      </c>
      <c r="AS37" s="246">
        <f t="shared" si="5"/>
        <v>49982.820000000007</v>
      </c>
    </row>
    <row r="38" spans="1:45" ht="14.4" thickBot="1" x14ac:dyDescent="0.3">
      <c r="A38" s="234" t="s">
        <v>304</v>
      </c>
      <c r="B38" s="234" t="s">
        <v>42</v>
      </c>
      <c r="C38" s="272">
        <v>4047</v>
      </c>
      <c r="D38" s="273" t="s">
        <v>839</v>
      </c>
      <c r="E38" t="s">
        <v>2643</v>
      </c>
      <c r="F38">
        <v>1451600.08</v>
      </c>
      <c r="G38">
        <v>23677.599999999999</v>
      </c>
      <c r="H38">
        <v>57833.37</v>
      </c>
      <c r="J38">
        <v>210650.8</v>
      </c>
      <c r="K38">
        <v>410239.24</v>
      </c>
      <c r="N38">
        <v>2500</v>
      </c>
      <c r="P38">
        <v>119680</v>
      </c>
      <c r="Q38">
        <v>1138.01</v>
      </c>
      <c r="S38">
        <v>0</v>
      </c>
      <c r="U38">
        <v>-664217</v>
      </c>
      <c r="V38">
        <v>2381908.6800000002</v>
      </c>
      <c r="X38">
        <v>175287.98</v>
      </c>
      <c r="Y38">
        <v>75800</v>
      </c>
      <c r="AB38">
        <v>139821.5</v>
      </c>
      <c r="AC38">
        <v>8813.9500000000007</v>
      </c>
      <c r="AD38">
        <v>197691.5</v>
      </c>
      <c r="AG38">
        <v>52770.68</v>
      </c>
      <c r="AH38">
        <v>13892.69</v>
      </c>
      <c r="AL38">
        <v>5692.81</v>
      </c>
      <c r="AN38" s="244">
        <f t="shared" si="6"/>
        <v>1533111.0500000003</v>
      </c>
      <c r="AO38" s="251">
        <f t="shared" si="7"/>
        <v>123318.01</v>
      </c>
      <c r="AP38" s="265">
        <f t="shared" si="8"/>
        <v>1409793.0400000003</v>
      </c>
      <c r="AQ38" s="266">
        <f t="shared" si="9"/>
        <v>399723.43</v>
      </c>
      <c r="AR38" s="266">
        <f t="shared" si="10"/>
        <v>270047.68</v>
      </c>
      <c r="AS38" s="246">
        <f t="shared" si="5"/>
        <v>129675.75</v>
      </c>
    </row>
    <row r="39" spans="1:45" ht="14.4" thickBot="1" x14ac:dyDescent="0.3">
      <c r="A39" s="234" t="s">
        <v>304</v>
      </c>
      <c r="B39" s="234" t="s">
        <v>42</v>
      </c>
      <c r="C39" s="272">
        <v>3656</v>
      </c>
      <c r="D39" s="273" t="s">
        <v>840</v>
      </c>
      <c r="E39" t="s">
        <v>2644</v>
      </c>
      <c r="F39">
        <v>690650.3</v>
      </c>
      <c r="G39">
        <v>18200</v>
      </c>
      <c r="H39">
        <v>102014.06</v>
      </c>
      <c r="J39">
        <v>787527.07</v>
      </c>
      <c r="K39">
        <v>280712.40999999997</v>
      </c>
      <c r="N39">
        <v>0</v>
      </c>
      <c r="Q39">
        <v>2061.65</v>
      </c>
      <c r="U39">
        <v>-863313.53</v>
      </c>
      <c r="V39">
        <v>2692203.68</v>
      </c>
      <c r="X39">
        <v>177450.9</v>
      </c>
      <c r="AB39">
        <v>239778</v>
      </c>
      <c r="AC39">
        <v>6500</v>
      </c>
      <c r="AD39">
        <v>302287</v>
      </c>
      <c r="AG39">
        <v>85586.06</v>
      </c>
      <c r="AH39">
        <v>15350.58</v>
      </c>
      <c r="AL39">
        <v>17381.05</v>
      </c>
      <c r="AN39" s="244">
        <f t="shared" si="6"/>
        <v>810864.3600000001</v>
      </c>
      <c r="AO39" s="251">
        <f t="shared" si="7"/>
        <v>2061.65</v>
      </c>
      <c r="AP39" s="265">
        <f t="shared" si="8"/>
        <v>808802.71000000008</v>
      </c>
      <c r="AQ39" s="266">
        <f t="shared" si="9"/>
        <v>423728.9</v>
      </c>
      <c r="AR39" s="266">
        <f t="shared" si="10"/>
        <v>420604.69</v>
      </c>
      <c r="AS39" s="246">
        <f t="shared" si="5"/>
        <v>3124.210000000021</v>
      </c>
    </row>
    <row r="40" spans="1:45" ht="14.4" thickBot="1" x14ac:dyDescent="0.3">
      <c r="A40" s="234" t="s">
        <v>304</v>
      </c>
      <c r="B40" s="234" t="s">
        <v>42</v>
      </c>
      <c r="C40" s="272">
        <v>3640</v>
      </c>
      <c r="D40" s="273" t="s">
        <v>841</v>
      </c>
      <c r="E40" t="s">
        <v>2645</v>
      </c>
      <c r="F40">
        <v>490886.35</v>
      </c>
      <c r="G40">
        <v>15600</v>
      </c>
      <c r="H40">
        <v>120027.76</v>
      </c>
      <c r="J40">
        <v>155820.74</v>
      </c>
      <c r="K40">
        <v>97819.06</v>
      </c>
      <c r="N40">
        <v>4300</v>
      </c>
      <c r="Q40">
        <v>718</v>
      </c>
      <c r="S40">
        <v>36000</v>
      </c>
      <c r="U40">
        <v>485704.14</v>
      </c>
      <c r="V40">
        <v>288756.2</v>
      </c>
      <c r="X40">
        <v>125730.41</v>
      </c>
      <c r="AB40">
        <v>125086.5</v>
      </c>
      <c r="AC40">
        <v>4740</v>
      </c>
      <c r="AD40">
        <v>199387.5</v>
      </c>
      <c r="AE40">
        <v>640</v>
      </c>
      <c r="AF40">
        <v>4000</v>
      </c>
      <c r="AG40">
        <v>19959.2</v>
      </c>
      <c r="AH40">
        <v>15102.14</v>
      </c>
      <c r="AL40">
        <v>5024</v>
      </c>
      <c r="AN40" s="244">
        <f t="shared" si="6"/>
        <v>626514.11</v>
      </c>
      <c r="AO40" s="251">
        <f t="shared" si="7"/>
        <v>5018</v>
      </c>
      <c r="AP40" s="265">
        <f t="shared" si="8"/>
        <v>621496.11</v>
      </c>
      <c r="AQ40" s="266">
        <f t="shared" si="9"/>
        <v>255556.91</v>
      </c>
      <c r="AR40" s="266">
        <f t="shared" si="10"/>
        <v>244112.84000000003</v>
      </c>
      <c r="AS40" s="246">
        <f t="shared" si="5"/>
        <v>11444.069999999978</v>
      </c>
    </row>
    <row r="41" spans="1:45" ht="14.4" thickBot="1" x14ac:dyDescent="0.3">
      <c r="A41" s="234" t="s">
        <v>304</v>
      </c>
      <c r="B41" s="234" t="s">
        <v>42</v>
      </c>
      <c r="C41" s="272">
        <v>7398</v>
      </c>
      <c r="D41" s="273" t="s">
        <v>842</v>
      </c>
      <c r="E41" t="s">
        <v>2646</v>
      </c>
      <c r="F41">
        <v>929765.13</v>
      </c>
      <c r="G41">
        <v>17337.5</v>
      </c>
      <c r="H41">
        <v>147370.87</v>
      </c>
      <c r="J41">
        <v>471941.26</v>
      </c>
      <c r="K41">
        <v>156733.43</v>
      </c>
      <c r="N41">
        <v>5150</v>
      </c>
      <c r="Q41">
        <v>1071.51</v>
      </c>
      <c r="U41">
        <v>-1565386.45</v>
      </c>
      <c r="V41">
        <v>3281518.85</v>
      </c>
      <c r="X41">
        <v>165274.81</v>
      </c>
      <c r="AB41">
        <v>234881.5</v>
      </c>
      <c r="AC41">
        <v>23211.14</v>
      </c>
      <c r="AD41">
        <v>342298.5</v>
      </c>
      <c r="AG41">
        <v>62738.33</v>
      </c>
      <c r="AH41">
        <v>13168.29</v>
      </c>
      <c r="AJ41">
        <v>4561</v>
      </c>
      <c r="AL41">
        <v>5662</v>
      </c>
      <c r="AN41" s="244">
        <f t="shared" si="6"/>
        <v>1094473.5</v>
      </c>
      <c r="AO41" s="251">
        <f t="shared" si="7"/>
        <v>6221.51</v>
      </c>
      <c r="AP41" s="265">
        <f t="shared" si="8"/>
        <v>1088251.99</v>
      </c>
      <c r="AQ41" s="266">
        <f t="shared" si="9"/>
        <v>423367.45</v>
      </c>
      <c r="AR41" s="266">
        <f t="shared" si="10"/>
        <v>428428.12</v>
      </c>
      <c r="AS41" s="246">
        <f t="shared" si="5"/>
        <v>-5060.6699999999837</v>
      </c>
    </row>
    <row r="42" spans="1:45" ht="14.4" thickBot="1" x14ac:dyDescent="0.3">
      <c r="A42" s="234" t="s">
        <v>304</v>
      </c>
      <c r="B42" s="234" t="s">
        <v>42</v>
      </c>
      <c r="C42" s="272">
        <v>7430</v>
      </c>
      <c r="D42" s="273" t="s">
        <v>843</v>
      </c>
      <c r="E42" t="s">
        <v>2647</v>
      </c>
      <c r="F42">
        <v>1070187.69</v>
      </c>
      <c r="G42">
        <v>1447</v>
      </c>
      <c r="H42">
        <v>139771.17000000001</v>
      </c>
      <c r="J42">
        <v>309238.65999999997</v>
      </c>
      <c r="K42">
        <v>747881.23</v>
      </c>
      <c r="N42">
        <v>8000</v>
      </c>
      <c r="Q42">
        <v>780.4</v>
      </c>
      <c r="S42">
        <v>172555</v>
      </c>
      <c r="U42">
        <v>-1538618.99</v>
      </c>
      <c r="V42">
        <v>3750097.45</v>
      </c>
      <c r="X42">
        <v>99098.69</v>
      </c>
      <c r="AB42">
        <v>211634.5</v>
      </c>
      <c r="AC42">
        <v>47968.08</v>
      </c>
      <c r="AD42">
        <v>278383.5</v>
      </c>
      <c r="AG42">
        <v>166469.71</v>
      </c>
      <c r="AH42">
        <v>27856.720000000001</v>
      </c>
      <c r="AL42">
        <v>10910.75</v>
      </c>
      <c r="AN42" s="244">
        <f t="shared" si="6"/>
        <v>1211405.8599999999</v>
      </c>
      <c r="AO42" s="251">
        <f t="shared" si="7"/>
        <v>8780.4</v>
      </c>
      <c r="AP42" s="265">
        <f t="shared" si="8"/>
        <v>1202625.46</v>
      </c>
      <c r="AQ42" s="266">
        <f t="shared" si="9"/>
        <v>358701.27</v>
      </c>
      <c r="AR42" s="266">
        <f t="shared" si="10"/>
        <v>483620.67999999993</v>
      </c>
      <c r="AS42" s="246">
        <f t="shared" si="5"/>
        <v>-124919.40999999992</v>
      </c>
    </row>
    <row r="43" spans="1:45" ht="14.4" thickBot="1" x14ac:dyDescent="0.3">
      <c r="A43" s="234" t="s">
        <v>304</v>
      </c>
      <c r="B43" s="234" t="s">
        <v>42</v>
      </c>
      <c r="C43" s="272">
        <v>2978</v>
      </c>
      <c r="D43" s="273" t="s">
        <v>844</v>
      </c>
      <c r="E43" t="s">
        <v>2648</v>
      </c>
      <c r="F43">
        <v>298890</v>
      </c>
      <c r="G43">
        <v>2250.41</v>
      </c>
      <c r="H43">
        <v>104660.51</v>
      </c>
      <c r="J43">
        <v>296873.61</v>
      </c>
      <c r="K43">
        <v>772863.16</v>
      </c>
      <c r="N43">
        <v>5210</v>
      </c>
      <c r="Q43">
        <v>0</v>
      </c>
      <c r="U43">
        <v>-454706.51</v>
      </c>
      <c r="V43">
        <v>1851653.95</v>
      </c>
      <c r="X43">
        <v>157197.22</v>
      </c>
      <c r="AB43">
        <v>67928</v>
      </c>
      <c r="AC43">
        <v>8715.36</v>
      </c>
      <c r="AD43">
        <v>121478</v>
      </c>
      <c r="AG43">
        <v>38814.21</v>
      </c>
      <c r="AH43">
        <v>22285.19</v>
      </c>
      <c r="AL43">
        <v>11931.64</v>
      </c>
      <c r="AN43" s="244">
        <f t="shared" si="6"/>
        <v>405800.92</v>
      </c>
      <c r="AO43" s="251">
        <f t="shared" si="7"/>
        <v>5210</v>
      </c>
      <c r="AP43" s="265">
        <f t="shared" si="8"/>
        <v>400590.92</v>
      </c>
      <c r="AQ43" s="266">
        <f t="shared" si="9"/>
        <v>233840.58000000002</v>
      </c>
      <c r="AR43" s="266">
        <f t="shared" si="10"/>
        <v>194509.03999999998</v>
      </c>
      <c r="AS43" s="246">
        <f t="shared" si="5"/>
        <v>39331.540000000037</v>
      </c>
    </row>
    <row r="44" spans="1:45" ht="14.4" thickBot="1" x14ac:dyDescent="0.3">
      <c r="A44" s="234" t="s">
        <v>304</v>
      </c>
      <c r="B44" s="234" t="s">
        <v>42</v>
      </c>
      <c r="C44" s="272">
        <v>3394</v>
      </c>
      <c r="D44" s="273" t="s">
        <v>845</v>
      </c>
      <c r="E44" t="s">
        <v>2790</v>
      </c>
      <c r="F44">
        <v>380562.02</v>
      </c>
      <c r="G44">
        <v>5267.11</v>
      </c>
      <c r="H44">
        <v>67240.639999999999</v>
      </c>
      <c r="J44">
        <v>141282.71</v>
      </c>
      <c r="K44">
        <v>463618.29</v>
      </c>
      <c r="N44">
        <v>4500</v>
      </c>
      <c r="Q44">
        <v>3049</v>
      </c>
      <c r="S44">
        <v>195420</v>
      </c>
      <c r="U44">
        <v>-1066553.3899999999</v>
      </c>
      <c r="V44">
        <v>1865771.67</v>
      </c>
      <c r="X44">
        <v>181410.45</v>
      </c>
      <c r="AB44">
        <v>158518</v>
      </c>
      <c r="AC44">
        <v>25059.15</v>
      </c>
      <c r="AD44">
        <v>224757</v>
      </c>
      <c r="AG44">
        <v>60044.21</v>
      </c>
      <c r="AH44">
        <v>18764.22</v>
      </c>
      <c r="AL44">
        <v>5638.68</v>
      </c>
      <c r="AN44" s="244">
        <f t="shared" si="6"/>
        <v>453069.77</v>
      </c>
      <c r="AO44" s="251">
        <f t="shared" si="7"/>
        <v>7549</v>
      </c>
      <c r="AP44" s="265">
        <f t="shared" si="8"/>
        <v>445520.77</v>
      </c>
      <c r="AQ44" s="266">
        <f t="shared" si="9"/>
        <v>364987.60000000003</v>
      </c>
      <c r="AR44" s="266">
        <f t="shared" si="10"/>
        <v>309204.11000000004</v>
      </c>
      <c r="AS44" s="246">
        <f t="shared" si="5"/>
        <v>55783.489999999991</v>
      </c>
    </row>
    <row r="45" spans="1:45" ht="14.4" thickBot="1" x14ac:dyDescent="0.3">
      <c r="A45" s="234" t="s">
        <v>304</v>
      </c>
      <c r="B45" s="234" t="s">
        <v>42</v>
      </c>
      <c r="C45" s="272">
        <v>1969</v>
      </c>
      <c r="D45" s="273" t="s">
        <v>846</v>
      </c>
      <c r="E45" t="s">
        <v>2791</v>
      </c>
      <c r="F45">
        <v>546122.69999999995</v>
      </c>
      <c r="G45">
        <v>0</v>
      </c>
      <c r="H45">
        <v>67599.42</v>
      </c>
      <c r="J45">
        <v>483993.75</v>
      </c>
      <c r="K45">
        <v>210156.29</v>
      </c>
      <c r="N45">
        <v>2832</v>
      </c>
      <c r="Q45">
        <v>0</v>
      </c>
      <c r="U45">
        <v>26967.49</v>
      </c>
      <c r="V45">
        <v>1234901.48</v>
      </c>
      <c r="X45">
        <v>107877.39</v>
      </c>
      <c r="AB45">
        <v>170317</v>
      </c>
      <c r="AC45">
        <v>1500</v>
      </c>
      <c r="AD45">
        <v>204362</v>
      </c>
      <c r="AG45">
        <v>20715.080000000002</v>
      </c>
      <c r="AH45">
        <v>11949.42</v>
      </c>
      <c r="AL45">
        <v>3021</v>
      </c>
      <c r="AN45" s="244">
        <f t="shared" si="6"/>
        <v>613722.12</v>
      </c>
      <c r="AO45" s="251">
        <f t="shared" si="7"/>
        <v>2832</v>
      </c>
      <c r="AP45" s="265">
        <f t="shared" si="8"/>
        <v>610890.12</v>
      </c>
      <c r="AQ45" s="266">
        <f t="shared" si="9"/>
        <v>279694.39</v>
      </c>
      <c r="AR45" s="266">
        <f t="shared" si="10"/>
        <v>240047.50000000003</v>
      </c>
      <c r="AS45" s="246">
        <f t="shared" si="5"/>
        <v>39646.889999999985</v>
      </c>
    </row>
    <row r="46" spans="1:45" ht="14.4" thickBot="1" x14ac:dyDescent="0.3">
      <c r="A46" s="234" t="s">
        <v>304</v>
      </c>
      <c r="B46" s="234" t="s">
        <v>42</v>
      </c>
      <c r="C46" s="272">
        <v>3732</v>
      </c>
      <c r="D46" s="273" t="s">
        <v>847</v>
      </c>
      <c r="E46" t="s">
        <v>2809</v>
      </c>
      <c r="F46">
        <v>809457.39</v>
      </c>
      <c r="G46">
        <v>1700</v>
      </c>
      <c r="H46">
        <v>65047.19</v>
      </c>
      <c r="J46">
        <v>870467</v>
      </c>
      <c r="K46">
        <v>363265.84</v>
      </c>
      <c r="N46">
        <v>2800</v>
      </c>
      <c r="Q46">
        <v>0</v>
      </c>
      <c r="S46">
        <v>466824</v>
      </c>
      <c r="U46">
        <v>-571286.11</v>
      </c>
      <c r="V46">
        <v>2300894.7000000002</v>
      </c>
      <c r="X46">
        <v>22804.98</v>
      </c>
      <c r="AB46">
        <v>101570</v>
      </c>
      <c r="AD46">
        <v>156945.5</v>
      </c>
      <c r="AG46">
        <v>28673.01</v>
      </c>
      <c r="AH46">
        <v>21970.639999999999</v>
      </c>
      <c r="AL46">
        <v>6081</v>
      </c>
      <c r="AN46" s="244">
        <f t="shared" si="6"/>
        <v>876204.58000000007</v>
      </c>
      <c r="AO46" s="251">
        <f t="shared" si="7"/>
        <v>2800</v>
      </c>
      <c r="AP46" s="265">
        <f t="shared" si="8"/>
        <v>873404.58000000007</v>
      </c>
      <c r="AQ46" s="266">
        <f t="shared" si="9"/>
        <v>124374.98</v>
      </c>
      <c r="AR46" s="266">
        <f t="shared" si="10"/>
        <v>213670.15000000002</v>
      </c>
      <c r="AS46" s="246">
        <f t="shared" si="5"/>
        <v>-89295.170000000027</v>
      </c>
    </row>
    <row r="47" spans="1:45" ht="14.4" thickBot="1" x14ac:dyDescent="0.3">
      <c r="A47" s="234" t="s">
        <v>304</v>
      </c>
      <c r="B47" s="234" t="s">
        <v>42</v>
      </c>
      <c r="C47" s="272">
        <v>3225</v>
      </c>
      <c r="D47" s="273" t="s">
        <v>848</v>
      </c>
      <c r="E47" t="s">
        <v>2816</v>
      </c>
      <c r="F47">
        <v>1095903.02</v>
      </c>
      <c r="G47">
        <v>8600</v>
      </c>
      <c r="H47">
        <v>105766.33</v>
      </c>
      <c r="J47">
        <v>3798370.82</v>
      </c>
      <c r="K47">
        <v>326281.51</v>
      </c>
      <c r="N47">
        <v>4000</v>
      </c>
      <c r="Q47">
        <v>4043.4</v>
      </c>
      <c r="U47">
        <v>1322778.8799999999</v>
      </c>
      <c r="V47">
        <v>4006426</v>
      </c>
      <c r="X47">
        <v>60580.53</v>
      </c>
      <c r="AB47">
        <v>132962</v>
      </c>
      <c r="AC47">
        <v>1500</v>
      </c>
      <c r="AD47">
        <v>188852</v>
      </c>
      <c r="AG47">
        <v>24072.07</v>
      </c>
      <c r="AH47">
        <v>25513.45</v>
      </c>
      <c r="AL47">
        <v>9086</v>
      </c>
      <c r="AN47" s="244">
        <f t="shared" si="6"/>
        <v>1210269.3500000001</v>
      </c>
      <c r="AO47" s="251">
        <f t="shared" si="7"/>
        <v>8043.4</v>
      </c>
      <c r="AP47" s="265">
        <f t="shared" si="8"/>
        <v>1202225.9500000002</v>
      </c>
      <c r="AQ47" s="266">
        <f t="shared" si="9"/>
        <v>195042.53</v>
      </c>
      <c r="AR47" s="266">
        <f t="shared" si="10"/>
        <v>247523.52000000002</v>
      </c>
      <c r="AS47" s="246">
        <f t="shared" si="5"/>
        <v>-52480.99000000002</v>
      </c>
    </row>
    <row r="48" spans="1:45" ht="14.4" thickBot="1" x14ac:dyDescent="0.3">
      <c r="A48" s="234" t="s">
        <v>29</v>
      </c>
      <c r="B48" s="234" t="s">
        <v>30</v>
      </c>
      <c r="C48" s="272">
        <v>3207</v>
      </c>
      <c r="D48" s="273" t="s">
        <v>849</v>
      </c>
      <c r="E48" t="s">
        <v>2649</v>
      </c>
      <c r="F48">
        <v>91673.42</v>
      </c>
      <c r="G48">
        <v>168796.11</v>
      </c>
      <c r="H48">
        <v>147627.49</v>
      </c>
      <c r="J48">
        <v>200441.8</v>
      </c>
      <c r="K48">
        <v>202802.14</v>
      </c>
      <c r="N48">
        <v>32000</v>
      </c>
      <c r="Q48">
        <v>0</v>
      </c>
      <c r="U48">
        <v>-1090013.69</v>
      </c>
      <c r="V48">
        <v>1877057.75</v>
      </c>
      <c r="X48">
        <v>40243.339999999997</v>
      </c>
      <c r="AB48">
        <v>150454.5</v>
      </c>
      <c r="AD48">
        <v>166332.5</v>
      </c>
      <c r="AG48">
        <v>19543.89</v>
      </c>
      <c r="AH48">
        <v>12524.55</v>
      </c>
      <c r="AN48" s="244">
        <f t="shared" si="6"/>
        <v>408097.01999999996</v>
      </c>
      <c r="AO48" s="251">
        <f t="shared" si="7"/>
        <v>32000</v>
      </c>
      <c r="AP48" s="265">
        <f t="shared" si="8"/>
        <v>376097.01999999996</v>
      </c>
      <c r="AQ48" s="266">
        <f t="shared" si="9"/>
        <v>190697.84</v>
      </c>
      <c r="AR48" s="266">
        <f t="shared" si="10"/>
        <v>198400.94</v>
      </c>
      <c r="AS48" s="246">
        <f t="shared" si="5"/>
        <v>-7703.1000000000058</v>
      </c>
    </row>
    <row r="49" spans="1:45" ht="14.4" thickBot="1" x14ac:dyDescent="0.3">
      <c r="A49" s="234" t="s">
        <v>29</v>
      </c>
      <c r="B49" s="234" t="s">
        <v>30</v>
      </c>
      <c r="C49" s="235">
        <v>3287</v>
      </c>
      <c r="D49" s="236" t="s">
        <v>850</v>
      </c>
      <c r="E49" t="s">
        <v>2650</v>
      </c>
      <c r="F49">
        <v>159445.32999999999</v>
      </c>
      <c r="G49">
        <v>8692.75</v>
      </c>
      <c r="H49">
        <v>24852.720000000001</v>
      </c>
      <c r="J49">
        <v>465732.6</v>
      </c>
      <c r="K49">
        <v>206882.5</v>
      </c>
      <c r="N49">
        <v>105200</v>
      </c>
      <c r="P49">
        <v>6500</v>
      </c>
      <c r="Q49">
        <v>0</v>
      </c>
      <c r="U49">
        <v>-1800136.91</v>
      </c>
      <c r="V49">
        <v>2506199.65</v>
      </c>
      <c r="X49">
        <v>51119.3</v>
      </c>
      <c r="AB49">
        <v>227013.5</v>
      </c>
      <c r="AC49">
        <v>-28120</v>
      </c>
      <c r="AD49">
        <v>249215.5</v>
      </c>
      <c r="AG49">
        <v>19240</v>
      </c>
      <c r="AH49">
        <v>6209.42</v>
      </c>
      <c r="AN49" s="244">
        <f t="shared" si="6"/>
        <v>192990.8</v>
      </c>
      <c r="AO49" s="251">
        <f t="shared" si="7"/>
        <v>111700</v>
      </c>
      <c r="AP49" s="265">
        <f t="shared" si="8"/>
        <v>81290.799999999988</v>
      </c>
      <c r="AQ49" s="266">
        <f t="shared" si="9"/>
        <v>250012.79999999999</v>
      </c>
      <c r="AR49" s="266">
        <f t="shared" si="10"/>
        <v>274664.92</v>
      </c>
      <c r="AS49" s="246">
        <f t="shared" si="5"/>
        <v>-24652.119999999995</v>
      </c>
    </row>
    <row r="50" spans="1:45" s="256" customFormat="1" ht="14.4" thickBot="1" x14ac:dyDescent="0.3">
      <c r="A50" s="237" t="s">
        <v>29</v>
      </c>
      <c r="B50" s="237" t="s">
        <v>30</v>
      </c>
      <c r="C50" s="238">
        <v>2936</v>
      </c>
      <c r="D50" s="239" t="s">
        <v>851</v>
      </c>
      <c r="E50" t="s">
        <v>2651</v>
      </c>
      <c r="F50">
        <v>36236.54</v>
      </c>
      <c r="G50">
        <v>17552.59</v>
      </c>
      <c r="H50">
        <v>47088.61</v>
      </c>
      <c r="I50"/>
      <c r="J50">
        <v>3</v>
      </c>
      <c r="K50">
        <v>83063.05</v>
      </c>
      <c r="L50"/>
      <c r="M50"/>
      <c r="N50">
        <v>500</v>
      </c>
      <c r="O50"/>
      <c r="P50"/>
      <c r="Q50">
        <v>0</v>
      </c>
      <c r="R50"/>
      <c r="S50"/>
      <c r="T50">
        <v>-238853.94</v>
      </c>
      <c r="U50">
        <v>-1611628.89</v>
      </c>
      <c r="V50">
        <v>1985151.03</v>
      </c>
      <c r="W50"/>
      <c r="X50">
        <v>107371.82</v>
      </c>
      <c r="Y50"/>
      <c r="Z50"/>
      <c r="AA50"/>
      <c r="AB50">
        <v>130571</v>
      </c>
      <c r="AC50"/>
      <c r="AD50">
        <v>167759</v>
      </c>
      <c r="AE50"/>
      <c r="AF50"/>
      <c r="AG50">
        <v>50718.05</v>
      </c>
      <c r="AH50">
        <v>5443.55</v>
      </c>
      <c r="AI50"/>
      <c r="AJ50"/>
      <c r="AK50"/>
      <c r="AL50">
        <v>61.6</v>
      </c>
      <c r="AM50">
        <v>48000</v>
      </c>
      <c r="AN50" s="244">
        <f t="shared" si="6"/>
        <v>100877.74</v>
      </c>
      <c r="AO50" s="251">
        <f t="shared" si="7"/>
        <v>500</v>
      </c>
      <c r="AP50" s="265">
        <f t="shared" si="8"/>
        <v>100377.74</v>
      </c>
      <c r="AQ50" s="266">
        <f t="shared" si="9"/>
        <v>237942.82</v>
      </c>
      <c r="AR50" s="266">
        <f t="shared" si="10"/>
        <v>271982.19999999995</v>
      </c>
      <c r="AS50" s="246">
        <f t="shared" si="5"/>
        <v>-34039.379999999946</v>
      </c>
    </row>
    <row r="51" spans="1:45" s="256" customFormat="1" ht="14.4" thickBot="1" x14ac:dyDescent="0.3">
      <c r="A51" s="237" t="s">
        <v>29</v>
      </c>
      <c r="B51" s="237" t="s">
        <v>30</v>
      </c>
      <c r="C51" s="238">
        <v>2495</v>
      </c>
      <c r="D51" s="239" t="s">
        <v>852</v>
      </c>
      <c r="E51" t="s">
        <v>2652</v>
      </c>
      <c r="F51">
        <v>114761.71</v>
      </c>
      <c r="G51">
        <v>98302.23</v>
      </c>
      <c r="H51">
        <v>147649.03</v>
      </c>
      <c r="I51"/>
      <c r="J51">
        <v>762220.12</v>
      </c>
      <c r="K51">
        <v>162158.37</v>
      </c>
      <c r="L51"/>
      <c r="M51"/>
      <c r="N51">
        <v>3000</v>
      </c>
      <c r="O51"/>
      <c r="P51"/>
      <c r="Q51">
        <v>0</v>
      </c>
      <c r="R51"/>
      <c r="S51"/>
      <c r="T51"/>
      <c r="U51">
        <v>-482443.54</v>
      </c>
      <c r="V51">
        <v>1821817.03</v>
      </c>
      <c r="W51"/>
      <c r="X51">
        <v>35674.480000000003</v>
      </c>
      <c r="Y51"/>
      <c r="Z51"/>
      <c r="AA51"/>
      <c r="AB51">
        <v>36077</v>
      </c>
      <c r="AC51"/>
      <c r="AD51">
        <v>65887</v>
      </c>
      <c r="AE51"/>
      <c r="AF51"/>
      <c r="AG51">
        <v>40732.910000000003</v>
      </c>
      <c r="AH51">
        <v>22407.7</v>
      </c>
      <c r="AI51"/>
      <c r="AJ51"/>
      <c r="AK51"/>
      <c r="AL51">
        <v>5.9</v>
      </c>
      <c r="AM51"/>
      <c r="AN51" s="244">
        <f t="shared" si="6"/>
        <v>360712.97</v>
      </c>
      <c r="AO51" s="251">
        <f t="shared" si="7"/>
        <v>3000</v>
      </c>
      <c r="AP51" s="265">
        <f t="shared" si="8"/>
        <v>357712.97</v>
      </c>
      <c r="AQ51" s="266">
        <f t="shared" si="9"/>
        <v>71751.48000000001</v>
      </c>
      <c r="AR51" s="266">
        <f t="shared" si="10"/>
        <v>129033.51</v>
      </c>
      <c r="AS51" s="246">
        <f t="shared" si="5"/>
        <v>-57282.029999999984</v>
      </c>
    </row>
    <row r="52" spans="1:45" s="256" customFormat="1" ht="14.4" thickBot="1" x14ac:dyDescent="0.3">
      <c r="A52" s="237" t="s">
        <v>29</v>
      </c>
      <c r="B52" s="237" t="s">
        <v>30</v>
      </c>
      <c r="C52" s="238">
        <v>5264</v>
      </c>
      <c r="D52" s="239" t="s">
        <v>853</v>
      </c>
      <c r="E52" t="s">
        <v>2653</v>
      </c>
      <c r="F52">
        <v>167472.32999999999</v>
      </c>
      <c r="G52">
        <v>249021.27</v>
      </c>
      <c r="H52">
        <v>99787.08</v>
      </c>
      <c r="I52"/>
      <c r="J52">
        <v>491592.15</v>
      </c>
      <c r="K52">
        <v>457192.35</v>
      </c>
      <c r="L52"/>
      <c r="M52"/>
      <c r="N52">
        <v>0</v>
      </c>
      <c r="O52"/>
      <c r="P52"/>
      <c r="Q52">
        <v>1304</v>
      </c>
      <c r="R52"/>
      <c r="S52"/>
      <c r="T52"/>
      <c r="U52">
        <v>436324.13</v>
      </c>
      <c r="V52">
        <v>1102265.42</v>
      </c>
      <c r="W52"/>
      <c r="X52">
        <v>683.2</v>
      </c>
      <c r="Y52"/>
      <c r="Z52"/>
      <c r="AA52"/>
      <c r="AB52">
        <v>204883</v>
      </c>
      <c r="AC52"/>
      <c r="AD52">
        <v>241802</v>
      </c>
      <c r="AE52"/>
      <c r="AF52"/>
      <c r="AG52">
        <v>27699.57</v>
      </c>
      <c r="AH52">
        <v>10828</v>
      </c>
      <c r="AI52"/>
      <c r="AJ52"/>
      <c r="AK52"/>
      <c r="AL52">
        <v>65</v>
      </c>
      <c r="AM52"/>
      <c r="AN52" s="244">
        <f t="shared" si="6"/>
        <v>516280.68</v>
      </c>
      <c r="AO52" s="251">
        <f t="shared" si="7"/>
        <v>1304</v>
      </c>
      <c r="AP52" s="265">
        <f t="shared" si="8"/>
        <v>514976.68</v>
      </c>
      <c r="AQ52" s="266">
        <f t="shared" si="9"/>
        <v>205566.2</v>
      </c>
      <c r="AR52" s="266">
        <f t="shared" si="10"/>
        <v>280394.57</v>
      </c>
      <c r="AS52" s="246">
        <f t="shared" si="5"/>
        <v>-74828.37</v>
      </c>
    </row>
    <row r="53" spans="1:45" ht="14.4" thickBot="1" x14ac:dyDescent="0.3">
      <c r="A53" s="234" t="s">
        <v>29</v>
      </c>
      <c r="B53" s="234" t="s">
        <v>30</v>
      </c>
      <c r="C53" s="235">
        <v>2213</v>
      </c>
      <c r="D53" s="236" t="s">
        <v>854</v>
      </c>
      <c r="E53" t="s">
        <v>2654</v>
      </c>
      <c r="F53">
        <v>224649.87</v>
      </c>
      <c r="G53">
        <v>195028.2</v>
      </c>
      <c r="H53">
        <v>55946.9</v>
      </c>
      <c r="J53">
        <v>56482.91</v>
      </c>
      <c r="K53">
        <v>355394.94</v>
      </c>
      <c r="N53">
        <v>3300</v>
      </c>
      <c r="Q53">
        <v>0</v>
      </c>
      <c r="T53">
        <v>-10797.58</v>
      </c>
      <c r="U53">
        <v>-1206434.8899999999</v>
      </c>
      <c r="V53">
        <v>2172216.88</v>
      </c>
      <c r="X53">
        <v>12435.66</v>
      </c>
      <c r="AB53">
        <v>149750.5</v>
      </c>
      <c r="AD53">
        <v>187870.5</v>
      </c>
      <c r="AG53">
        <v>36140.879999999997</v>
      </c>
      <c r="AH53">
        <v>8143.82</v>
      </c>
      <c r="AL53">
        <v>812.55</v>
      </c>
      <c r="AN53" s="244">
        <f t="shared" si="6"/>
        <v>475624.97000000003</v>
      </c>
      <c r="AO53" s="251">
        <f t="shared" si="7"/>
        <v>3300</v>
      </c>
      <c r="AP53" s="265">
        <f t="shared" si="8"/>
        <v>472324.97000000003</v>
      </c>
      <c r="AQ53" s="266">
        <f t="shared" si="9"/>
        <v>162186.16</v>
      </c>
      <c r="AR53" s="266">
        <f t="shared" si="10"/>
        <v>232967.75</v>
      </c>
      <c r="AS53" s="246">
        <f t="shared" si="5"/>
        <v>-70781.59</v>
      </c>
    </row>
    <row r="54" spans="1:45" ht="14.4" thickBot="1" x14ac:dyDescent="0.3">
      <c r="A54" s="234" t="s">
        <v>29</v>
      </c>
      <c r="B54" s="234" t="s">
        <v>30</v>
      </c>
      <c r="C54" s="235">
        <v>2562</v>
      </c>
      <c r="D54" s="236" t="s">
        <v>855</v>
      </c>
      <c r="E54" t="s">
        <v>2655</v>
      </c>
      <c r="F54">
        <v>186244.91</v>
      </c>
      <c r="G54">
        <v>99429.56</v>
      </c>
      <c r="H54">
        <v>56624.37</v>
      </c>
      <c r="J54">
        <v>1194775.8400000001</v>
      </c>
      <c r="K54">
        <v>450085.4</v>
      </c>
      <c r="U54">
        <v>31239.94</v>
      </c>
      <c r="V54">
        <v>1936400.69</v>
      </c>
      <c r="X54">
        <v>20080.150000000001</v>
      </c>
      <c r="AB54">
        <v>227930</v>
      </c>
      <c r="AD54">
        <v>227930</v>
      </c>
      <c r="AG54">
        <v>14129.7</v>
      </c>
      <c r="AH54">
        <v>12532.46</v>
      </c>
      <c r="AL54">
        <v>998.54</v>
      </c>
      <c r="AN54" s="244">
        <f t="shared" si="6"/>
        <v>342298.83999999997</v>
      </c>
      <c r="AO54" s="251">
        <f t="shared" si="7"/>
        <v>0</v>
      </c>
      <c r="AP54" s="265">
        <f t="shared" si="8"/>
        <v>342298.83999999997</v>
      </c>
      <c r="AQ54" s="266">
        <f t="shared" si="9"/>
        <v>248010.15</v>
      </c>
      <c r="AR54" s="266">
        <f t="shared" si="10"/>
        <v>255590.7</v>
      </c>
      <c r="AS54" s="246">
        <f t="shared" si="5"/>
        <v>-7580.5500000000175</v>
      </c>
    </row>
    <row r="55" spans="1:45" s="256" customFormat="1" ht="14.4" thickBot="1" x14ac:dyDescent="0.3">
      <c r="A55" s="237" t="s">
        <v>29</v>
      </c>
      <c r="B55" s="237" t="s">
        <v>30</v>
      </c>
      <c r="C55" s="238">
        <v>7114</v>
      </c>
      <c r="D55" s="239" t="s">
        <v>856</v>
      </c>
      <c r="E55" t="s">
        <v>2656</v>
      </c>
      <c r="F55">
        <v>181823.07</v>
      </c>
      <c r="G55">
        <v>80</v>
      </c>
      <c r="H55">
        <v>272524.89</v>
      </c>
      <c r="I55"/>
      <c r="J55">
        <v>31957.759999999998</v>
      </c>
      <c r="K55">
        <v>319781.63</v>
      </c>
      <c r="L55"/>
      <c r="M55"/>
      <c r="N55">
        <v>1000</v>
      </c>
      <c r="O55"/>
      <c r="P55"/>
      <c r="Q55">
        <v>1299</v>
      </c>
      <c r="R55"/>
      <c r="S55"/>
      <c r="T55">
        <v>316447.92</v>
      </c>
      <c r="U55">
        <v>-757560.43</v>
      </c>
      <c r="V55">
        <v>1262941.0900000001</v>
      </c>
      <c r="W55"/>
      <c r="X55">
        <v>69560</v>
      </c>
      <c r="Y55"/>
      <c r="Z55"/>
      <c r="AA55"/>
      <c r="AB55">
        <v>300058.5</v>
      </c>
      <c r="AC55"/>
      <c r="AD55">
        <v>356011.5</v>
      </c>
      <c r="AE55"/>
      <c r="AF55"/>
      <c r="AG55">
        <v>33019.75</v>
      </c>
      <c r="AH55">
        <v>7926.07</v>
      </c>
      <c r="AI55"/>
      <c r="AJ55"/>
      <c r="AK55"/>
      <c r="AL55">
        <v>1434.16</v>
      </c>
      <c r="AM55"/>
      <c r="AN55" s="244">
        <f t="shared" si="6"/>
        <v>454427.96</v>
      </c>
      <c r="AO55" s="251">
        <f t="shared" si="7"/>
        <v>2299</v>
      </c>
      <c r="AP55" s="265">
        <f t="shared" si="8"/>
        <v>452128.96</v>
      </c>
      <c r="AQ55" s="266">
        <f t="shared" si="9"/>
        <v>369618.5</v>
      </c>
      <c r="AR55" s="266">
        <f t="shared" si="10"/>
        <v>398391.48</v>
      </c>
      <c r="AS55" s="246">
        <f t="shared" si="5"/>
        <v>-28772.979999999981</v>
      </c>
    </row>
    <row r="56" spans="1:45" ht="14.4" thickBot="1" x14ac:dyDescent="0.3">
      <c r="A56" s="234" t="s">
        <v>29</v>
      </c>
      <c r="B56" s="234" t="s">
        <v>30</v>
      </c>
      <c r="C56" s="235">
        <v>6804</v>
      </c>
      <c r="D56" s="236" t="s">
        <v>857</v>
      </c>
      <c r="E56" t="s">
        <v>2792</v>
      </c>
      <c r="F56">
        <v>180836.71</v>
      </c>
      <c r="G56">
        <v>290</v>
      </c>
      <c r="H56">
        <v>81173.259999999995</v>
      </c>
      <c r="J56">
        <v>444940.48</v>
      </c>
      <c r="K56">
        <v>548162.23</v>
      </c>
      <c r="N56">
        <v>3500</v>
      </c>
      <c r="Q56">
        <v>0</v>
      </c>
      <c r="U56">
        <v>-744630.25</v>
      </c>
      <c r="V56">
        <v>2033596.36</v>
      </c>
      <c r="X56">
        <v>587.5</v>
      </c>
      <c r="AB56">
        <v>242960</v>
      </c>
      <c r="AD56">
        <v>278969</v>
      </c>
      <c r="AG56">
        <v>33506.370000000003</v>
      </c>
      <c r="AH56">
        <v>10435.99</v>
      </c>
      <c r="AL56">
        <v>297.5</v>
      </c>
      <c r="AN56" s="244">
        <f t="shared" si="6"/>
        <v>262299.96999999997</v>
      </c>
      <c r="AO56" s="251">
        <f t="shared" si="7"/>
        <v>3500</v>
      </c>
      <c r="AP56" s="265">
        <f t="shared" si="8"/>
        <v>258799.96999999997</v>
      </c>
      <c r="AQ56" s="266">
        <f t="shared" si="9"/>
        <v>243547.5</v>
      </c>
      <c r="AR56" s="266">
        <f t="shared" si="10"/>
        <v>323208.86</v>
      </c>
      <c r="AS56" s="246">
        <f t="shared" si="5"/>
        <v>-79661.359999999986</v>
      </c>
    </row>
    <row r="57" spans="1:45" s="256" customFormat="1" ht="14.4" thickBot="1" x14ac:dyDescent="0.3">
      <c r="A57" s="237" t="s">
        <v>29</v>
      </c>
      <c r="B57" s="237" t="s">
        <v>30</v>
      </c>
      <c r="C57" s="238">
        <v>3739</v>
      </c>
      <c r="D57" s="239" t="s">
        <v>858</v>
      </c>
      <c r="E57" t="s">
        <v>2793</v>
      </c>
      <c r="F57">
        <v>184519.66</v>
      </c>
      <c r="G57">
        <v>374679.71</v>
      </c>
      <c r="H57">
        <v>591729.56000000006</v>
      </c>
      <c r="I57"/>
      <c r="J57">
        <v>406720.27</v>
      </c>
      <c r="K57">
        <v>-159261.49</v>
      </c>
      <c r="L57"/>
      <c r="M57"/>
      <c r="N57">
        <v>33220</v>
      </c>
      <c r="O57"/>
      <c r="P57"/>
      <c r="Q57">
        <v>63552</v>
      </c>
      <c r="R57"/>
      <c r="S57"/>
      <c r="T57">
        <v>367602.08</v>
      </c>
      <c r="U57">
        <v>-1400951.92</v>
      </c>
      <c r="V57">
        <v>2378594.3199999998</v>
      </c>
      <c r="W57"/>
      <c r="X57">
        <v>68181.23</v>
      </c>
      <c r="Y57"/>
      <c r="Z57"/>
      <c r="AA57"/>
      <c r="AB57">
        <v>97937</v>
      </c>
      <c r="AC57"/>
      <c r="AD57">
        <v>134297</v>
      </c>
      <c r="AE57"/>
      <c r="AF57"/>
      <c r="AG57">
        <v>77375.94</v>
      </c>
      <c r="AH57">
        <v>12324.06</v>
      </c>
      <c r="AI57"/>
      <c r="AJ57"/>
      <c r="AK57"/>
      <c r="AL57"/>
      <c r="AM57"/>
      <c r="AN57" s="244">
        <f t="shared" si="6"/>
        <v>1150928.9300000002</v>
      </c>
      <c r="AO57" s="251">
        <f t="shared" si="7"/>
        <v>96772</v>
      </c>
      <c r="AP57" s="265">
        <f t="shared" si="8"/>
        <v>1054156.9300000002</v>
      </c>
      <c r="AQ57" s="266">
        <f t="shared" si="9"/>
        <v>166118.22999999998</v>
      </c>
      <c r="AR57" s="266">
        <f t="shared" si="10"/>
        <v>223997</v>
      </c>
      <c r="AS57" s="246">
        <f t="shared" si="5"/>
        <v>-57878.770000000019</v>
      </c>
    </row>
    <row r="58" spans="1:45" s="256" customFormat="1" ht="14.4" thickBot="1" x14ac:dyDescent="0.3">
      <c r="A58" s="237" t="s">
        <v>29</v>
      </c>
      <c r="B58" s="237" t="s">
        <v>30</v>
      </c>
      <c r="C58" s="238">
        <v>2743</v>
      </c>
      <c r="D58" s="239" t="s">
        <v>859</v>
      </c>
      <c r="E58" t="s">
        <v>2794</v>
      </c>
      <c r="F58">
        <v>181036.16</v>
      </c>
      <c r="G58">
        <v>71677.48</v>
      </c>
      <c r="H58">
        <v>148833.85999999999</v>
      </c>
      <c r="I58"/>
      <c r="J58">
        <v>1646720.96</v>
      </c>
      <c r="K58">
        <v>379451.5</v>
      </c>
      <c r="L58"/>
      <c r="M58"/>
      <c r="N58">
        <v>3000</v>
      </c>
      <c r="O58">
        <v>756</v>
      </c>
      <c r="P58"/>
      <c r="Q58">
        <v>756</v>
      </c>
      <c r="R58"/>
      <c r="S58"/>
      <c r="T58">
        <v>195407.87</v>
      </c>
      <c r="U58">
        <v>-217347.98</v>
      </c>
      <c r="V58">
        <v>2522084.4900000002</v>
      </c>
      <c r="W58"/>
      <c r="X58">
        <v>1410</v>
      </c>
      <c r="Y58"/>
      <c r="Z58"/>
      <c r="AA58"/>
      <c r="AB58">
        <v>73871</v>
      </c>
      <c r="AC58"/>
      <c r="AD58">
        <v>104857</v>
      </c>
      <c r="AE58"/>
      <c r="AF58"/>
      <c r="AG58">
        <v>55153.83</v>
      </c>
      <c r="AH58">
        <v>23465</v>
      </c>
      <c r="AI58"/>
      <c r="AJ58"/>
      <c r="AK58"/>
      <c r="AL58">
        <v>1110</v>
      </c>
      <c r="AM58"/>
      <c r="AN58" s="244">
        <f t="shared" si="6"/>
        <v>401547.5</v>
      </c>
      <c r="AO58" s="251">
        <f t="shared" si="7"/>
        <v>4512</v>
      </c>
      <c r="AP58" s="265">
        <f t="shared" si="8"/>
        <v>397035.5</v>
      </c>
      <c r="AQ58" s="266">
        <f t="shared" si="9"/>
        <v>75281</v>
      </c>
      <c r="AR58" s="266">
        <f t="shared" si="10"/>
        <v>184585.83000000002</v>
      </c>
      <c r="AS58" s="246">
        <f t="shared" si="5"/>
        <v>-109304.83000000002</v>
      </c>
    </row>
    <row r="59" spans="1:45" ht="14.4" thickBot="1" x14ac:dyDescent="0.3">
      <c r="A59" s="234" t="s">
        <v>31</v>
      </c>
      <c r="B59" s="234" t="s">
        <v>32</v>
      </c>
      <c r="C59" s="235">
        <v>4721</v>
      </c>
      <c r="D59" s="236" t="s">
        <v>860</v>
      </c>
      <c r="E59" t="s">
        <v>2657</v>
      </c>
      <c r="F59">
        <v>1984838.75</v>
      </c>
      <c r="G59">
        <v>24734</v>
      </c>
      <c r="H59">
        <v>77798</v>
      </c>
      <c r="J59">
        <v>445286.97</v>
      </c>
      <c r="K59">
        <v>485906.61</v>
      </c>
      <c r="Q59">
        <v>1274</v>
      </c>
      <c r="U59">
        <v>359258.23</v>
      </c>
      <c r="V59">
        <v>2222830.41</v>
      </c>
      <c r="X59">
        <v>515275.82</v>
      </c>
      <c r="AB59">
        <v>144977.5</v>
      </c>
      <c r="AC59">
        <v>1500</v>
      </c>
      <c r="AD59">
        <v>203517.5</v>
      </c>
      <c r="AG59">
        <v>46735.15</v>
      </c>
      <c r="AH59">
        <v>24759.63</v>
      </c>
      <c r="AN59" s="244">
        <f t="shared" si="6"/>
        <v>2087370.75</v>
      </c>
      <c r="AO59" s="251">
        <f t="shared" si="7"/>
        <v>1274</v>
      </c>
      <c r="AP59" s="265">
        <f t="shared" si="8"/>
        <v>2086096.75</v>
      </c>
      <c r="AQ59" s="266">
        <f t="shared" si="9"/>
        <v>661753.32000000007</v>
      </c>
      <c r="AR59" s="266">
        <f t="shared" si="10"/>
        <v>275012.27999999997</v>
      </c>
      <c r="AS59" s="246">
        <f t="shared" si="5"/>
        <v>386741.0400000001</v>
      </c>
    </row>
    <row r="60" spans="1:45" ht="14.4" thickBot="1" x14ac:dyDescent="0.3">
      <c r="A60" s="234" t="s">
        <v>31</v>
      </c>
      <c r="B60" s="234" t="s">
        <v>32</v>
      </c>
      <c r="C60" s="272">
        <v>8384</v>
      </c>
      <c r="D60" s="273" t="s">
        <v>861</v>
      </c>
      <c r="E60" t="s">
        <v>2658</v>
      </c>
      <c r="F60">
        <v>3459435.87</v>
      </c>
      <c r="G60">
        <v>139261.43</v>
      </c>
      <c r="H60">
        <v>148353.44</v>
      </c>
      <c r="J60">
        <v>2462149.96</v>
      </c>
      <c r="K60">
        <v>1520969.84</v>
      </c>
      <c r="N60">
        <v>18400</v>
      </c>
      <c r="Q60">
        <v>2899</v>
      </c>
      <c r="U60">
        <v>-569824.44999999995</v>
      </c>
      <c r="V60">
        <v>7696912.6699999999</v>
      </c>
      <c r="X60">
        <v>650802.24</v>
      </c>
      <c r="AB60">
        <v>327953.5</v>
      </c>
      <c r="AC60">
        <v>7000</v>
      </c>
      <c r="AD60">
        <v>394380.5</v>
      </c>
      <c r="AG60">
        <v>121097.65</v>
      </c>
      <c r="AH60">
        <v>15665.2</v>
      </c>
      <c r="AN60" s="244">
        <f t="shared" si="6"/>
        <v>3747050.74</v>
      </c>
      <c r="AO60" s="251">
        <f t="shared" si="7"/>
        <v>21299</v>
      </c>
      <c r="AP60" s="265">
        <f t="shared" si="8"/>
        <v>3725751.74</v>
      </c>
      <c r="AQ60" s="266">
        <f t="shared" si="9"/>
        <v>985755.74</v>
      </c>
      <c r="AR60" s="266">
        <f t="shared" si="10"/>
        <v>531143.35</v>
      </c>
      <c r="AS60" s="246">
        <f t="shared" si="5"/>
        <v>454612.39</v>
      </c>
    </row>
    <row r="61" spans="1:45" ht="14.4" thickBot="1" x14ac:dyDescent="0.3">
      <c r="A61" s="234" t="s">
        <v>31</v>
      </c>
      <c r="B61" s="234" t="s">
        <v>32</v>
      </c>
      <c r="C61" s="272">
        <v>4586</v>
      </c>
      <c r="D61" s="273" t="s">
        <v>862</v>
      </c>
      <c r="E61" t="s">
        <v>2659</v>
      </c>
      <c r="F61">
        <v>713065.16</v>
      </c>
      <c r="G61">
        <v>269884.48</v>
      </c>
      <c r="H61">
        <v>424225.96</v>
      </c>
      <c r="J61">
        <v>493330.6</v>
      </c>
      <c r="K61">
        <v>492541.08</v>
      </c>
      <c r="N61">
        <v>-1500</v>
      </c>
      <c r="Q61">
        <v>2623.21</v>
      </c>
      <c r="U61">
        <v>-168493.13</v>
      </c>
      <c r="V61">
        <v>2266667.36</v>
      </c>
      <c r="X61">
        <v>405235.83</v>
      </c>
      <c r="AB61">
        <v>191740.5</v>
      </c>
      <c r="AC61">
        <v>1500</v>
      </c>
      <c r="AD61">
        <v>225968.5</v>
      </c>
      <c r="AG61">
        <v>103176.55</v>
      </c>
      <c r="AH61">
        <v>14660.75</v>
      </c>
      <c r="AN61" s="244">
        <f t="shared" si="6"/>
        <v>1407175.6</v>
      </c>
      <c r="AO61" s="251">
        <f t="shared" si="7"/>
        <v>1123.21</v>
      </c>
      <c r="AP61" s="265">
        <f t="shared" si="8"/>
        <v>1406052.3900000001</v>
      </c>
      <c r="AQ61" s="266">
        <f t="shared" si="9"/>
        <v>598476.33000000007</v>
      </c>
      <c r="AR61" s="266">
        <f t="shared" si="10"/>
        <v>343805.8</v>
      </c>
      <c r="AS61" s="246">
        <f t="shared" si="5"/>
        <v>254670.53000000009</v>
      </c>
    </row>
    <row r="62" spans="1:45" ht="14.4" thickBot="1" x14ac:dyDescent="0.3">
      <c r="A62" s="234" t="s">
        <v>31</v>
      </c>
      <c r="B62" s="234" t="s">
        <v>32</v>
      </c>
      <c r="C62" s="272">
        <v>3004</v>
      </c>
      <c r="D62" s="273" t="s">
        <v>863</v>
      </c>
      <c r="E62" t="s">
        <v>2660</v>
      </c>
      <c r="F62">
        <v>877686.21</v>
      </c>
      <c r="G62">
        <v>27602.28</v>
      </c>
      <c r="H62">
        <v>78855.070000000007</v>
      </c>
      <c r="J62">
        <v>23945.96</v>
      </c>
      <c r="K62">
        <v>133036.1</v>
      </c>
      <c r="N62">
        <v>4000</v>
      </c>
      <c r="Q62">
        <v>692.51</v>
      </c>
      <c r="T62">
        <v>245436.01</v>
      </c>
      <c r="V62">
        <v>817347.69</v>
      </c>
      <c r="X62">
        <v>262843.99</v>
      </c>
      <c r="AB62">
        <v>86884</v>
      </c>
      <c r="AD62">
        <v>111010</v>
      </c>
      <c r="AG62">
        <v>28184.75</v>
      </c>
      <c r="AH62">
        <v>16267.71</v>
      </c>
      <c r="AJ62">
        <v>122698.05</v>
      </c>
      <c r="AN62" s="244">
        <f t="shared" si="6"/>
        <v>984143.56</v>
      </c>
      <c r="AO62" s="251">
        <f t="shared" si="7"/>
        <v>4692.51</v>
      </c>
      <c r="AP62" s="265">
        <f t="shared" si="8"/>
        <v>979451.05</v>
      </c>
      <c r="AQ62" s="266">
        <f t="shared" si="9"/>
        <v>349727.99</v>
      </c>
      <c r="AR62" s="266">
        <f t="shared" si="10"/>
        <v>278160.51</v>
      </c>
      <c r="AS62" s="246">
        <f t="shared" si="5"/>
        <v>71567.479999999981</v>
      </c>
    </row>
    <row r="63" spans="1:45" ht="14.4" thickBot="1" x14ac:dyDescent="0.3">
      <c r="A63" s="234" t="s">
        <v>31</v>
      </c>
      <c r="B63" s="234" t="s">
        <v>32</v>
      </c>
      <c r="C63" s="272">
        <v>7236</v>
      </c>
      <c r="D63" s="273" t="s">
        <v>864</v>
      </c>
      <c r="E63" t="s">
        <v>2661</v>
      </c>
      <c r="F63">
        <v>1209285.77</v>
      </c>
      <c r="G63">
        <v>84910.95</v>
      </c>
      <c r="H63">
        <v>216297.8</v>
      </c>
      <c r="J63">
        <v>140148.98000000001</v>
      </c>
      <c r="K63">
        <v>582341.15</v>
      </c>
      <c r="N63">
        <v>5259</v>
      </c>
      <c r="Q63">
        <v>1739.9</v>
      </c>
      <c r="U63">
        <v>1013195.21</v>
      </c>
      <c r="V63">
        <v>1211807.73</v>
      </c>
      <c r="X63">
        <v>62317.79</v>
      </c>
      <c r="AB63">
        <v>123561.5</v>
      </c>
      <c r="AD63">
        <v>162940.5</v>
      </c>
      <c r="AG63">
        <v>56486.25</v>
      </c>
      <c r="AH63">
        <v>11491.17</v>
      </c>
      <c r="AN63" s="244">
        <f t="shared" si="6"/>
        <v>1510494.52</v>
      </c>
      <c r="AO63" s="251">
        <f t="shared" si="7"/>
        <v>6998.9</v>
      </c>
      <c r="AP63" s="265">
        <f t="shared" si="8"/>
        <v>1503495.62</v>
      </c>
      <c r="AQ63" s="266">
        <f t="shared" si="9"/>
        <v>185879.29</v>
      </c>
      <c r="AR63" s="266">
        <f t="shared" si="10"/>
        <v>230917.92</v>
      </c>
      <c r="AS63" s="246">
        <f t="shared" si="5"/>
        <v>-45038.630000000005</v>
      </c>
    </row>
    <row r="64" spans="1:45" ht="14.4" thickBot="1" x14ac:dyDescent="0.3">
      <c r="A64" s="234" t="s">
        <v>31</v>
      </c>
      <c r="B64" s="234" t="s">
        <v>32</v>
      </c>
      <c r="C64" s="272">
        <v>5706</v>
      </c>
      <c r="D64" s="273" t="s">
        <v>865</v>
      </c>
      <c r="E64" t="s">
        <v>2663</v>
      </c>
      <c r="F64">
        <v>970444.25</v>
      </c>
      <c r="G64">
        <v>21369.75</v>
      </c>
      <c r="H64">
        <v>196556.24</v>
      </c>
      <c r="J64">
        <v>359476.19</v>
      </c>
      <c r="K64">
        <v>347487.87</v>
      </c>
      <c r="N64">
        <v>3640</v>
      </c>
      <c r="Q64">
        <v>1006</v>
      </c>
      <c r="U64">
        <v>-719912.79</v>
      </c>
      <c r="V64">
        <v>2590732.39</v>
      </c>
      <c r="X64">
        <v>92879.02</v>
      </c>
      <c r="AB64">
        <v>284657.5</v>
      </c>
      <c r="AC64">
        <v>4500</v>
      </c>
      <c r="AD64">
        <v>329281.5</v>
      </c>
      <c r="AG64">
        <v>96985.54</v>
      </c>
      <c r="AH64">
        <v>4145.03</v>
      </c>
      <c r="AN64" s="244">
        <f t="shared" si="6"/>
        <v>1188370.24</v>
      </c>
      <c r="AO64" s="251">
        <f t="shared" si="7"/>
        <v>4646</v>
      </c>
      <c r="AP64" s="265">
        <f t="shared" si="8"/>
        <v>1183724.24</v>
      </c>
      <c r="AQ64" s="266">
        <f t="shared" si="9"/>
        <v>382036.52</v>
      </c>
      <c r="AR64" s="266">
        <f t="shared" si="10"/>
        <v>430412.07</v>
      </c>
      <c r="AS64" s="246">
        <f t="shared" si="5"/>
        <v>-48375.549999999988</v>
      </c>
    </row>
    <row r="65" spans="1:45" s="269" customFormat="1" ht="14.4" thickBot="1" x14ac:dyDescent="0.3">
      <c r="A65" s="243" t="s">
        <v>31</v>
      </c>
      <c r="B65" s="243" t="s">
        <v>32</v>
      </c>
      <c r="C65" s="274">
        <v>1949</v>
      </c>
      <c r="D65" s="275" t="s">
        <v>866</v>
      </c>
      <c r="E65" t="s">
        <v>2664</v>
      </c>
      <c r="F65">
        <v>1964435.19</v>
      </c>
      <c r="G65">
        <v>69760.7</v>
      </c>
      <c r="H65">
        <v>28473.06</v>
      </c>
      <c r="I65"/>
      <c r="J65">
        <v>926252.73</v>
      </c>
      <c r="K65">
        <v>401476.26</v>
      </c>
      <c r="L65"/>
      <c r="M65"/>
      <c r="N65">
        <v>3500</v>
      </c>
      <c r="O65"/>
      <c r="P65"/>
      <c r="Q65">
        <v>620</v>
      </c>
      <c r="R65"/>
      <c r="S65"/>
      <c r="T65"/>
      <c r="U65">
        <v>772067.79</v>
      </c>
      <c r="V65">
        <v>2642678.98</v>
      </c>
      <c r="W65"/>
      <c r="X65">
        <v>13388.64</v>
      </c>
      <c r="Y65"/>
      <c r="Z65"/>
      <c r="AA65"/>
      <c r="AB65">
        <v>159872</v>
      </c>
      <c r="AC65">
        <v>3000</v>
      </c>
      <c r="AD65">
        <v>187652</v>
      </c>
      <c r="AE65"/>
      <c r="AF65"/>
      <c r="AG65">
        <v>28753.51</v>
      </c>
      <c r="AH65">
        <v>25454.27</v>
      </c>
      <c r="AI65"/>
      <c r="AJ65">
        <v>4570.62</v>
      </c>
      <c r="AK65"/>
      <c r="AL65"/>
      <c r="AM65"/>
      <c r="AN65" s="244">
        <f t="shared" si="6"/>
        <v>2062668.95</v>
      </c>
      <c r="AO65" s="251">
        <f t="shared" si="7"/>
        <v>4120</v>
      </c>
      <c r="AP65" s="265">
        <f t="shared" si="8"/>
        <v>2058548.95</v>
      </c>
      <c r="AQ65" s="266">
        <f t="shared" si="9"/>
        <v>176260.64</v>
      </c>
      <c r="AR65" s="266">
        <f t="shared" si="10"/>
        <v>246430.4</v>
      </c>
      <c r="AS65" s="246">
        <f t="shared" si="5"/>
        <v>-70169.75999999998</v>
      </c>
    </row>
    <row r="66" spans="1:45" ht="14.4" thickBot="1" x14ac:dyDescent="0.3">
      <c r="A66" s="234" t="s">
        <v>31</v>
      </c>
      <c r="B66" s="234" t="s">
        <v>32</v>
      </c>
      <c r="C66" s="272">
        <v>3449</v>
      </c>
      <c r="D66" s="273" t="s">
        <v>867</v>
      </c>
      <c r="E66" t="s">
        <v>2667</v>
      </c>
      <c r="F66">
        <v>913731.82</v>
      </c>
      <c r="G66">
        <v>24006.25</v>
      </c>
      <c r="H66">
        <v>87952.93</v>
      </c>
      <c r="J66">
        <v>711919</v>
      </c>
      <c r="K66">
        <v>373462.16</v>
      </c>
      <c r="N66">
        <v>4500</v>
      </c>
      <c r="Q66">
        <v>993</v>
      </c>
      <c r="U66">
        <v>405642.58</v>
      </c>
      <c r="V66">
        <v>1743741.15</v>
      </c>
      <c r="X66">
        <v>43509.919999999998</v>
      </c>
      <c r="AB66">
        <v>160257</v>
      </c>
      <c r="AC66">
        <v>1500</v>
      </c>
      <c r="AD66">
        <v>203107.65</v>
      </c>
      <c r="AG66">
        <v>81305.14</v>
      </c>
      <c r="AH66">
        <v>9721</v>
      </c>
      <c r="AJ66">
        <v>3902.5</v>
      </c>
      <c r="AN66" s="244">
        <f t="shared" si="6"/>
        <v>1025691</v>
      </c>
      <c r="AO66" s="251">
        <f t="shared" si="7"/>
        <v>5493</v>
      </c>
      <c r="AP66" s="265">
        <f t="shared" si="8"/>
        <v>1020198</v>
      </c>
      <c r="AQ66" s="266">
        <f t="shared" si="9"/>
        <v>205266.91999999998</v>
      </c>
      <c r="AR66" s="266">
        <f t="shared" si="10"/>
        <v>298036.28999999998</v>
      </c>
      <c r="AS66" s="246">
        <f t="shared" si="5"/>
        <v>-92769.37</v>
      </c>
    </row>
    <row r="67" spans="1:45" ht="14.4" thickBot="1" x14ac:dyDescent="0.3">
      <c r="A67" s="234" t="s">
        <v>31</v>
      </c>
      <c r="B67" s="234" t="s">
        <v>32</v>
      </c>
      <c r="C67" s="272">
        <v>4604</v>
      </c>
      <c r="D67" s="273" t="s">
        <v>868</v>
      </c>
      <c r="E67" t="s">
        <v>2668</v>
      </c>
      <c r="F67">
        <v>1092923.1599999999</v>
      </c>
      <c r="G67">
        <v>24795.34</v>
      </c>
      <c r="H67">
        <v>137832.04999999999</v>
      </c>
      <c r="J67">
        <v>826705.01</v>
      </c>
      <c r="K67">
        <v>564031.99</v>
      </c>
      <c r="N67">
        <v>19800</v>
      </c>
      <c r="Q67">
        <v>4009.69</v>
      </c>
      <c r="U67">
        <v>-1367534.18</v>
      </c>
      <c r="V67">
        <v>3470807.24</v>
      </c>
      <c r="X67">
        <v>545314.59</v>
      </c>
      <c r="AB67">
        <v>100430</v>
      </c>
      <c r="AD67">
        <v>136344</v>
      </c>
      <c r="AG67">
        <v>61839.45</v>
      </c>
      <c r="AH67">
        <v>5821</v>
      </c>
      <c r="AN67" s="244">
        <f t="shared" si="6"/>
        <v>1255550.55</v>
      </c>
      <c r="AO67" s="251">
        <f t="shared" si="7"/>
        <v>23809.69</v>
      </c>
      <c r="AP67" s="265">
        <f t="shared" si="8"/>
        <v>1231740.8600000001</v>
      </c>
      <c r="AQ67" s="266">
        <f t="shared" si="9"/>
        <v>645744.59</v>
      </c>
      <c r="AR67" s="266">
        <f t="shared" si="10"/>
        <v>204004.45</v>
      </c>
      <c r="AS67" s="246">
        <f t="shared" si="5"/>
        <v>441740.13999999996</v>
      </c>
    </row>
    <row r="68" spans="1:45" ht="14.4" thickBot="1" x14ac:dyDescent="0.3">
      <c r="A68" s="234" t="s">
        <v>31</v>
      </c>
      <c r="B68" s="234" t="s">
        <v>32</v>
      </c>
      <c r="C68" s="272">
        <v>2993</v>
      </c>
      <c r="D68" s="273" t="s">
        <v>869</v>
      </c>
      <c r="E68" t="s">
        <v>2669</v>
      </c>
      <c r="F68">
        <v>219556.6</v>
      </c>
      <c r="G68">
        <v>42496.57</v>
      </c>
      <c r="H68">
        <v>25056.47</v>
      </c>
      <c r="J68">
        <v>154115.16</v>
      </c>
      <c r="K68">
        <v>618544.66</v>
      </c>
      <c r="N68">
        <v>4500</v>
      </c>
      <c r="Q68">
        <v>862</v>
      </c>
      <c r="U68">
        <v>-126342.28</v>
      </c>
      <c r="V68">
        <v>1201384.94</v>
      </c>
      <c r="X68">
        <v>23696.85</v>
      </c>
      <c r="AB68">
        <v>121230</v>
      </c>
      <c r="AC68">
        <v>1500</v>
      </c>
      <c r="AD68">
        <v>158119</v>
      </c>
      <c r="AG68">
        <v>23909.7</v>
      </c>
      <c r="AH68">
        <v>5354.9</v>
      </c>
      <c r="AN68" s="244">
        <f t="shared" si="6"/>
        <v>287109.64</v>
      </c>
      <c r="AO68" s="251">
        <f t="shared" si="7"/>
        <v>5362</v>
      </c>
      <c r="AP68" s="265">
        <f t="shared" si="8"/>
        <v>281747.64</v>
      </c>
      <c r="AQ68" s="266">
        <f t="shared" si="9"/>
        <v>146426.85</v>
      </c>
      <c r="AR68" s="266">
        <f t="shared" si="10"/>
        <v>187383.6</v>
      </c>
      <c r="AS68" s="246">
        <f t="shared" ref="AS68:AS131" si="11">AQ68-AR68</f>
        <v>-40956.75</v>
      </c>
    </row>
    <row r="69" spans="1:45" ht="14.4" thickBot="1" x14ac:dyDescent="0.3">
      <c r="A69" s="234" t="s">
        <v>31</v>
      </c>
      <c r="B69" s="234" t="s">
        <v>32</v>
      </c>
      <c r="C69" s="272">
        <v>4393</v>
      </c>
      <c r="D69" s="273" t="s">
        <v>870</v>
      </c>
      <c r="E69" t="s">
        <v>2671</v>
      </c>
      <c r="F69">
        <v>411338.27</v>
      </c>
      <c r="G69">
        <v>46371.01</v>
      </c>
      <c r="H69">
        <v>178970.57</v>
      </c>
      <c r="J69">
        <v>341782.52</v>
      </c>
      <c r="K69">
        <v>323599.25</v>
      </c>
      <c r="N69">
        <v>8600</v>
      </c>
      <c r="Q69">
        <v>552</v>
      </c>
      <c r="U69">
        <v>312174.59999999998</v>
      </c>
      <c r="V69">
        <v>934454.85</v>
      </c>
      <c r="X69">
        <v>28468.18</v>
      </c>
      <c r="Y69">
        <v>-65180</v>
      </c>
      <c r="AB69">
        <v>265660</v>
      </c>
      <c r="AC69">
        <v>3000</v>
      </c>
      <c r="AD69">
        <v>291328</v>
      </c>
      <c r="AG69">
        <v>59686.559999999998</v>
      </c>
      <c r="AH69">
        <v>1053.45</v>
      </c>
      <c r="AN69" s="244">
        <f t="shared" si="6"/>
        <v>636679.85000000009</v>
      </c>
      <c r="AO69" s="251">
        <f t="shared" si="7"/>
        <v>9152</v>
      </c>
      <c r="AP69" s="265">
        <f t="shared" si="8"/>
        <v>627527.85000000009</v>
      </c>
      <c r="AQ69" s="266">
        <f t="shared" si="9"/>
        <v>231948.18</v>
      </c>
      <c r="AR69" s="266">
        <f t="shared" si="10"/>
        <v>352068.01</v>
      </c>
      <c r="AS69" s="246">
        <f t="shared" si="11"/>
        <v>-120119.83000000002</v>
      </c>
    </row>
    <row r="70" spans="1:45" ht="14.4" thickBot="1" x14ac:dyDescent="0.3">
      <c r="A70" s="234" t="s">
        <v>31</v>
      </c>
      <c r="B70" s="234" t="s">
        <v>32</v>
      </c>
      <c r="C70" s="272">
        <v>2760</v>
      </c>
      <c r="D70" s="273" t="s">
        <v>871</v>
      </c>
      <c r="E70" t="s">
        <v>2672</v>
      </c>
      <c r="F70">
        <v>743103.99</v>
      </c>
      <c r="G70">
        <v>27932.43</v>
      </c>
      <c r="H70">
        <v>73504.05</v>
      </c>
      <c r="J70">
        <v>153567.87</v>
      </c>
      <c r="K70">
        <v>291513.77</v>
      </c>
      <c r="N70">
        <v>4500</v>
      </c>
      <c r="Q70">
        <v>1822.66</v>
      </c>
      <c r="U70">
        <v>-739998.45</v>
      </c>
      <c r="V70">
        <v>1881601.57</v>
      </c>
      <c r="X70">
        <v>180277.32</v>
      </c>
      <c r="AB70">
        <v>135828</v>
      </c>
      <c r="AC70">
        <v>2500</v>
      </c>
      <c r="AD70">
        <v>159778</v>
      </c>
      <c r="AG70">
        <v>38714.71</v>
      </c>
      <c r="AH70">
        <v>18016.28</v>
      </c>
      <c r="AN70" s="244">
        <f t="shared" si="6"/>
        <v>844540.47000000009</v>
      </c>
      <c r="AO70" s="251">
        <f t="shared" si="7"/>
        <v>6322.66</v>
      </c>
      <c r="AP70" s="265">
        <f t="shared" si="8"/>
        <v>838217.81</v>
      </c>
      <c r="AQ70" s="266">
        <f t="shared" si="9"/>
        <v>318605.32</v>
      </c>
      <c r="AR70" s="266">
        <f t="shared" si="10"/>
        <v>216508.99</v>
      </c>
      <c r="AS70" s="246">
        <f t="shared" si="11"/>
        <v>102096.33000000002</v>
      </c>
    </row>
    <row r="71" spans="1:45" ht="14.4" thickBot="1" x14ac:dyDescent="0.3">
      <c r="A71" s="234" t="s">
        <v>31</v>
      </c>
      <c r="B71" s="234" t="s">
        <v>32</v>
      </c>
      <c r="C71" s="272">
        <v>4335</v>
      </c>
      <c r="D71" s="273" t="s">
        <v>872</v>
      </c>
      <c r="E71" t="s">
        <v>2673</v>
      </c>
      <c r="F71">
        <v>669483.88</v>
      </c>
      <c r="G71">
        <v>20469</v>
      </c>
      <c r="H71">
        <v>88301.45</v>
      </c>
      <c r="J71">
        <v>321511.96000000002</v>
      </c>
      <c r="K71">
        <v>777579.13</v>
      </c>
      <c r="N71">
        <v>5460</v>
      </c>
      <c r="Q71">
        <v>237</v>
      </c>
      <c r="U71">
        <v>-900628.38</v>
      </c>
      <c r="V71">
        <v>2618687.59</v>
      </c>
      <c r="X71">
        <v>211126.69</v>
      </c>
      <c r="AB71">
        <v>86405</v>
      </c>
      <c r="AD71">
        <v>107126</v>
      </c>
      <c r="AG71">
        <v>42214.66</v>
      </c>
      <c r="AH71">
        <v>22014.3</v>
      </c>
      <c r="AN71" s="244">
        <f t="shared" si="6"/>
        <v>778254.33</v>
      </c>
      <c r="AO71" s="251">
        <f t="shared" si="7"/>
        <v>5697</v>
      </c>
      <c r="AP71" s="265">
        <f t="shared" si="8"/>
        <v>772557.33</v>
      </c>
      <c r="AQ71" s="266">
        <f t="shared" si="9"/>
        <v>297531.69</v>
      </c>
      <c r="AR71" s="266">
        <f t="shared" si="10"/>
        <v>171354.96</v>
      </c>
      <c r="AS71" s="246">
        <f t="shared" si="11"/>
        <v>126176.73000000001</v>
      </c>
    </row>
    <row r="72" spans="1:45" ht="14.4" thickBot="1" x14ac:dyDescent="0.3">
      <c r="A72" s="234" t="s">
        <v>31</v>
      </c>
      <c r="B72" s="234" t="s">
        <v>32</v>
      </c>
      <c r="C72" s="272">
        <v>2477</v>
      </c>
      <c r="D72" s="273" t="s">
        <v>873</v>
      </c>
      <c r="E72" t="s">
        <v>2674</v>
      </c>
      <c r="F72">
        <v>546315.59</v>
      </c>
      <c r="G72">
        <v>382567.97</v>
      </c>
      <c r="H72">
        <v>34103.46</v>
      </c>
      <c r="J72">
        <v>22610.28</v>
      </c>
      <c r="K72">
        <v>726453.17</v>
      </c>
      <c r="N72">
        <v>4900</v>
      </c>
      <c r="Q72">
        <v>357.1</v>
      </c>
      <c r="U72">
        <v>-535088.15</v>
      </c>
      <c r="V72">
        <v>2255161.35</v>
      </c>
      <c r="X72">
        <v>34073.050000000003</v>
      </c>
      <c r="AB72">
        <v>119012</v>
      </c>
      <c r="AC72">
        <v>3000</v>
      </c>
      <c r="AD72">
        <v>134209</v>
      </c>
      <c r="AG72">
        <v>61420.65</v>
      </c>
      <c r="AH72">
        <v>19601.84</v>
      </c>
      <c r="AN72" s="244">
        <f t="shared" si="6"/>
        <v>962987.0199999999</v>
      </c>
      <c r="AO72" s="251">
        <f t="shared" si="7"/>
        <v>5257.1</v>
      </c>
      <c r="AP72" s="265">
        <f t="shared" si="8"/>
        <v>957729.91999999993</v>
      </c>
      <c r="AQ72" s="266">
        <f t="shared" si="9"/>
        <v>156085.04999999999</v>
      </c>
      <c r="AR72" s="266">
        <f t="shared" si="10"/>
        <v>215231.49</v>
      </c>
      <c r="AS72" s="246">
        <f t="shared" si="11"/>
        <v>-59146.44</v>
      </c>
    </row>
    <row r="73" spans="1:45" ht="14.4" thickBot="1" x14ac:dyDescent="0.3">
      <c r="A73" s="234" t="s">
        <v>31</v>
      </c>
      <c r="B73" s="234" t="s">
        <v>32</v>
      </c>
      <c r="C73" s="272">
        <v>5216</v>
      </c>
      <c r="D73" s="273" t="s">
        <v>874</v>
      </c>
      <c r="E73" t="s">
        <v>2675</v>
      </c>
      <c r="F73">
        <v>514667.44</v>
      </c>
      <c r="G73">
        <v>698433.25</v>
      </c>
      <c r="H73">
        <v>60495.26</v>
      </c>
      <c r="J73">
        <v>523812.34</v>
      </c>
      <c r="K73">
        <v>204419.51</v>
      </c>
      <c r="N73">
        <v>4500</v>
      </c>
      <c r="Q73">
        <v>1544.44</v>
      </c>
      <c r="U73">
        <v>-415476.16</v>
      </c>
      <c r="V73">
        <v>2065017.96</v>
      </c>
      <c r="X73">
        <v>423999.58</v>
      </c>
      <c r="AB73">
        <v>81375</v>
      </c>
      <c r="AD73">
        <v>115526</v>
      </c>
      <c r="AG73">
        <v>78184.570000000007</v>
      </c>
      <c r="AH73">
        <v>5599.87</v>
      </c>
      <c r="AN73" s="244">
        <f t="shared" si="6"/>
        <v>1273595.95</v>
      </c>
      <c r="AO73" s="251">
        <f t="shared" si="7"/>
        <v>6044.4400000000005</v>
      </c>
      <c r="AP73" s="265">
        <f t="shared" si="8"/>
        <v>1267551.51</v>
      </c>
      <c r="AQ73" s="266">
        <f t="shared" si="9"/>
        <v>505374.58</v>
      </c>
      <c r="AR73" s="266">
        <f t="shared" si="10"/>
        <v>199310.44</v>
      </c>
      <c r="AS73" s="246">
        <f t="shared" si="11"/>
        <v>306064.14</v>
      </c>
    </row>
    <row r="74" spans="1:45" s="244" customFormat="1" ht="14.4" thickBot="1" x14ac:dyDescent="0.3">
      <c r="A74" s="234" t="s">
        <v>31</v>
      </c>
      <c r="B74" s="234" t="s">
        <v>32</v>
      </c>
      <c r="C74" s="272">
        <v>5544</v>
      </c>
      <c r="D74" s="273" t="s">
        <v>875</v>
      </c>
      <c r="E74" t="s">
        <v>2676</v>
      </c>
      <c r="F74">
        <v>1063463.24</v>
      </c>
      <c r="G74">
        <v>88272.320000000007</v>
      </c>
      <c r="H74">
        <v>261379.09</v>
      </c>
      <c r="I74"/>
      <c r="J74">
        <v>342143.69</v>
      </c>
      <c r="K74">
        <v>359820.4</v>
      </c>
      <c r="L74"/>
      <c r="M74"/>
      <c r="N74">
        <v>8000</v>
      </c>
      <c r="O74"/>
      <c r="P74"/>
      <c r="Q74">
        <v>1364</v>
      </c>
      <c r="R74"/>
      <c r="S74"/>
      <c r="T74"/>
      <c r="U74">
        <v>-374956.1</v>
      </c>
      <c r="V74">
        <v>2127187.88</v>
      </c>
      <c r="W74"/>
      <c r="X74">
        <v>487411.79</v>
      </c>
      <c r="Y74">
        <v>-50800</v>
      </c>
      <c r="Z74"/>
      <c r="AA74"/>
      <c r="AB74">
        <v>109356</v>
      </c>
      <c r="AC74"/>
      <c r="AD74">
        <v>170330</v>
      </c>
      <c r="AE74"/>
      <c r="AF74"/>
      <c r="AG74">
        <v>58174.81</v>
      </c>
      <c r="AH74">
        <v>18547.12</v>
      </c>
      <c r="AI74"/>
      <c r="AJ74"/>
      <c r="AK74"/>
      <c r="AL74"/>
      <c r="AM74"/>
      <c r="AN74" s="244">
        <f t="shared" si="6"/>
        <v>1413114.6500000001</v>
      </c>
      <c r="AO74" s="251">
        <f t="shared" si="7"/>
        <v>9364</v>
      </c>
      <c r="AP74" s="265">
        <f t="shared" si="8"/>
        <v>1403750.6500000001</v>
      </c>
      <c r="AQ74" s="266">
        <f t="shared" si="9"/>
        <v>545967.79</v>
      </c>
      <c r="AR74" s="266">
        <f t="shared" si="10"/>
        <v>247051.93</v>
      </c>
      <c r="AS74" s="246">
        <f t="shared" si="11"/>
        <v>298915.86000000004</v>
      </c>
    </row>
    <row r="75" spans="1:45" ht="14.4" thickBot="1" x14ac:dyDescent="0.3">
      <c r="A75" s="234" t="s">
        <v>31</v>
      </c>
      <c r="B75" s="234" t="s">
        <v>32</v>
      </c>
      <c r="C75" s="272">
        <v>2866</v>
      </c>
      <c r="D75" s="273" t="s">
        <v>876</v>
      </c>
      <c r="E75" t="s">
        <v>2810</v>
      </c>
      <c r="F75">
        <v>1056171.93</v>
      </c>
      <c r="G75">
        <v>334284.5</v>
      </c>
      <c r="H75">
        <v>78548.2</v>
      </c>
      <c r="J75">
        <v>623924.26</v>
      </c>
      <c r="K75">
        <v>627751.59</v>
      </c>
      <c r="N75">
        <v>5781</v>
      </c>
      <c r="Q75">
        <v>1558.04</v>
      </c>
      <c r="U75">
        <v>-963607.39</v>
      </c>
      <c r="V75">
        <v>3692657.78</v>
      </c>
      <c r="X75">
        <v>49171.1</v>
      </c>
      <c r="AB75">
        <v>174961.5</v>
      </c>
      <c r="AD75">
        <v>204646.5</v>
      </c>
      <c r="AG75">
        <v>50149.1</v>
      </c>
      <c r="AH75">
        <v>32629.78</v>
      </c>
      <c r="AN75" s="244">
        <f t="shared" ref="AN75:AN138" si="12">SUM(F75:I75)</f>
        <v>1469004.63</v>
      </c>
      <c r="AO75" s="251">
        <f t="shared" ref="AO75:AO138" si="13">SUM(N75:R75)</f>
        <v>7339.04</v>
      </c>
      <c r="AP75" s="265">
        <f t="shared" ref="AP75:AP138" si="14">AN75-AO75</f>
        <v>1461665.5899999999</v>
      </c>
      <c r="AQ75" s="266">
        <f t="shared" ref="AQ75:AQ138" si="15">SUM(W75:AC75)</f>
        <v>224132.6</v>
      </c>
      <c r="AR75" s="266">
        <f t="shared" ref="AR75:AR138" si="16">SUM(AD75:AM75)</f>
        <v>287425.38</v>
      </c>
      <c r="AS75" s="246">
        <f t="shared" si="11"/>
        <v>-63292.78</v>
      </c>
    </row>
    <row r="76" spans="1:45" ht="14.4" thickBot="1" x14ac:dyDescent="0.3">
      <c r="A76" s="234" t="s">
        <v>33</v>
      </c>
      <c r="B76" s="234" t="s">
        <v>34</v>
      </c>
      <c r="C76" s="272">
        <v>3680</v>
      </c>
      <c r="D76" s="273" t="s">
        <v>877</v>
      </c>
      <c r="E76" t="s">
        <v>2677</v>
      </c>
      <c r="F76">
        <v>95480.73</v>
      </c>
      <c r="G76">
        <v>142898</v>
      </c>
      <c r="H76">
        <v>112763.95</v>
      </c>
      <c r="J76">
        <v>2274863.14</v>
      </c>
      <c r="K76">
        <v>176963.96</v>
      </c>
      <c r="P76">
        <v>66600</v>
      </c>
      <c r="Q76">
        <v>2048</v>
      </c>
      <c r="U76">
        <v>580859.13</v>
      </c>
      <c r="V76">
        <v>2241713.0099999998</v>
      </c>
      <c r="X76">
        <v>105258</v>
      </c>
      <c r="AC76">
        <v>4186</v>
      </c>
      <c r="AD76">
        <v>144815</v>
      </c>
      <c r="AG76">
        <v>37271.699999999997</v>
      </c>
      <c r="AH76">
        <v>20785.61</v>
      </c>
      <c r="AN76" s="244">
        <f t="shared" si="12"/>
        <v>351142.68</v>
      </c>
      <c r="AO76" s="251">
        <f t="shared" si="13"/>
        <v>68648</v>
      </c>
      <c r="AP76" s="265">
        <f t="shared" si="14"/>
        <v>282494.68</v>
      </c>
      <c r="AQ76" s="266">
        <f t="shared" si="15"/>
        <v>109444</v>
      </c>
      <c r="AR76" s="266">
        <f t="shared" si="16"/>
        <v>202872.31</v>
      </c>
      <c r="AS76" s="246">
        <f t="shared" si="11"/>
        <v>-93428.31</v>
      </c>
    </row>
    <row r="77" spans="1:45" ht="14.4" thickBot="1" x14ac:dyDescent="0.3">
      <c r="A77" s="234" t="s">
        <v>33</v>
      </c>
      <c r="B77" s="234" t="s">
        <v>34</v>
      </c>
      <c r="C77" s="272">
        <v>5005</v>
      </c>
      <c r="D77" s="273" t="s">
        <v>878</v>
      </c>
      <c r="E77" t="s">
        <v>2678</v>
      </c>
      <c r="F77">
        <v>1152525.07</v>
      </c>
      <c r="G77">
        <v>138159</v>
      </c>
      <c r="H77">
        <v>60336.69</v>
      </c>
      <c r="J77">
        <v>573384.38</v>
      </c>
      <c r="K77">
        <v>262300.06</v>
      </c>
      <c r="N77">
        <v>0</v>
      </c>
      <c r="P77">
        <v>78200</v>
      </c>
      <c r="Q77">
        <v>31650</v>
      </c>
      <c r="S77">
        <v>444</v>
      </c>
      <c r="U77">
        <v>-682607.68</v>
      </c>
      <c r="V77">
        <v>1881918.88</v>
      </c>
      <c r="X77">
        <v>920323.3</v>
      </c>
      <c r="AB77">
        <v>161329</v>
      </c>
      <c r="AD77">
        <v>196042</v>
      </c>
      <c r="AG77">
        <v>37282.620000000003</v>
      </c>
      <c r="AH77">
        <v>14058.98</v>
      </c>
      <c r="AI77">
        <v>33600</v>
      </c>
      <c r="AN77" s="244">
        <f t="shared" si="12"/>
        <v>1351020.76</v>
      </c>
      <c r="AO77" s="251">
        <f t="shared" si="13"/>
        <v>109850</v>
      </c>
      <c r="AP77" s="265">
        <f t="shared" si="14"/>
        <v>1241170.76</v>
      </c>
      <c r="AQ77" s="266">
        <f t="shared" si="15"/>
        <v>1081652.3</v>
      </c>
      <c r="AR77" s="266">
        <f t="shared" si="16"/>
        <v>280983.59999999998</v>
      </c>
      <c r="AS77" s="246">
        <f t="shared" si="11"/>
        <v>800668.70000000007</v>
      </c>
    </row>
    <row r="78" spans="1:45" ht="14.4" thickBot="1" x14ac:dyDescent="0.3">
      <c r="A78" s="234" t="s">
        <v>33</v>
      </c>
      <c r="B78" s="234" t="s">
        <v>34</v>
      </c>
      <c r="C78" s="272">
        <v>3048</v>
      </c>
      <c r="D78" s="273" t="s">
        <v>879</v>
      </c>
      <c r="E78" t="s">
        <v>2679</v>
      </c>
      <c r="F78">
        <v>805063.95</v>
      </c>
      <c r="G78">
        <v>47264.75</v>
      </c>
      <c r="H78">
        <v>345433.8</v>
      </c>
      <c r="J78">
        <v>477544.08</v>
      </c>
      <c r="K78">
        <v>1139069.93</v>
      </c>
      <c r="N78">
        <v>5007.43</v>
      </c>
      <c r="P78">
        <v>523985</v>
      </c>
      <c r="Q78">
        <v>-2144.73</v>
      </c>
      <c r="S78">
        <v>5000</v>
      </c>
      <c r="U78">
        <v>-453550.69</v>
      </c>
      <c r="V78">
        <v>1941230.36</v>
      </c>
      <c r="X78">
        <v>850115.84</v>
      </c>
      <c r="AC78">
        <v>33600</v>
      </c>
      <c r="AD78">
        <v>63690</v>
      </c>
      <c r="AG78">
        <v>27560.560000000001</v>
      </c>
      <c r="AH78">
        <v>15716.34</v>
      </c>
      <c r="AN78" s="244">
        <f t="shared" si="12"/>
        <v>1197762.5</v>
      </c>
      <c r="AO78" s="251">
        <f t="shared" si="13"/>
        <v>526847.70000000007</v>
      </c>
      <c r="AP78" s="265">
        <f t="shared" si="14"/>
        <v>670914.79999999993</v>
      </c>
      <c r="AQ78" s="266">
        <f t="shared" si="15"/>
        <v>883715.84</v>
      </c>
      <c r="AR78" s="266">
        <f t="shared" si="16"/>
        <v>106966.9</v>
      </c>
      <c r="AS78" s="246">
        <f t="shared" si="11"/>
        <v>776748.94</v>
      </c>
    </row>
    <row r="79" spans="1:45" ht="14.4" thickBot="1" x14ac:dyDescent="0.3">
      <c r="A79" s="234" t="s">
        <v>33</v>
      </c>
      <c r="B79" s="234" t="s">
        <v>34</v>
      </c>
      <c r="C79" s="272">
        <v>6117</v>
      </c>
      <c r="D79" s="273" t="s">
        <v>880</v>
      </c>
      <c r="E79" t="s">
        <v>2680</v>
      </c>
      <c r="F79">
        <v>1212163.6499999999</v>
      </c>
      <c r="G79">
        <v>68349.75</v>
      </c>
      <c r="H79">
        <v>317217.90000000002</v>
      </c>
      <c r="J79">
        <v>220173.84</v>
      </c>
      <c r="K79">
        <v>289489.36</v>
      </c>
      <c r="N79">
        <v>315591.42</v>
      </c>
      <c r="Q79">
        <v>891.92</v>
      </c>
      <c r="S79">
        <v>5000</v>
      </c>
      <c r="U79">
        <v>-1230372.18</v>
      </c>
      <c r="V79">
        <v>1940061.77</v>
      </c>
      <c r="X79">
        <v>1139544.58</v>
      </c>
      <c r="AB79">
        <v>72495.5</v>
      </c>
      <c r="AC79">
        <v>74200</v>
      </c>
      <c r="AD79">
        <v>151745.5</v>
      </c>
      <c r="AE79">
        <v>600</v>
      </c>
      <c r="AG79">
        <v>108479.86</v>
      </c>
      <c r="AH79">
        <v>5256.44</v>
      </c>
      <c r="AM79">
        <v>1754</v>
      </c>
      <c r="AN79" s="244">
        <f t="shared" si="12"/>
        <v>1597731.2999999998</v>
      </c>
      <c r="AO79" s="251">
        <f t="shared" si="13"/>
        <v>316483.33999999997</v>
      </c>
      <c r="AP79" s="265">
        <f t="shared" si="14"/>
        <v>1281247.96</v>
      </c>
      <c r="AQ79" s="266">
        <f t="shared" si="15"/>
        <v>1286240.08</v>
      </c>
      <c r="AR79" s="266">
        <f t="shared" si="16"/>
        <v>267835.8</v>
      </c>
      <c r="AS79" s="246">
        <f t="shared" si="11"/>
        <v>1018404.28</v>
      </c>
    </row>
    <row r="80" spans="1:45" ht="14.4" thickBot="1" x14ac:dyDescent="0.3">
      <c r="A80" s="234" t="s">
        <v>33</v>
      </c>
      <c r="B80" s="234" t="s">
        <v>34</v>
      </c>
      <c r="C80" s="272">
        <v>3261</v>
      </c>
      <c r="D80" s="273" t="s">
        <v>881</v>
      </c>
      <c r="E80" t="s">
        <v>2681</v>
      </c>
      <c r="F80">
        <v>642655</v>
      </c>
      <c r="G80">
        <v>46490</v>
      </c>
      <c r="H80">
        <v>23667.89</v>
      </c>
      <c r="J80">
        <v>369002</v>
      </c>
      <c r="K80">
        <v>266804.40999999997</v>
      </c>
      <c r="N80">
        <v>0</v>
      </c>
      <c r="Q80">
        <v>0</v>
      </c>
      <c r="U80">
        <v>-1317799.92</v>
      </c>
      <c r="V80">
        <v>2076384.94</v>
      </c>
      <c r="X80">
        <v>575700.61</v>
      </c>
      <c r="AB80">
        <v>90310.5</v>
      </c>
      <c r="AC80">
        <v>15750</v>
      </c>
      <c r="AD80">
        <v>119833.5</v>
      </c>
      <c r="AG80">
        <v>37331.629999999997</v>
      </c>
      <c r="AH80">
        <v>11000</v>
      </c>
      <c r="AN80" s="244">
        <f t="shared" si="12"/>
        <v>712812.89</v>
      </c>
      <c r="AO80" s="251">
        <f t="shared" si="13"/>
        <v>0</v>
      </c>
      <c r="AP80" s="265">
        <f t="shared" si="14"/>
        <v>712812.89</v>
      </c>
      <c r="AQ80" s="266">
        <f t="shared" si="15"/>
        <v>681761.11</v>
      </c>
      <c r="AR80" s="266">
        <f t="shared" si="16"/>
        <v>168165.13</v>
      </c>
      <c r="AS80" s="246">
        <f t="shared" si="11"/>
        <v>513595.98</v>
      </c>
    </row>
    <row r="81" spans="1:45" ht="14.4" thickBot="1" x14ac:dyDescent="0.3">
      <c r="A81" s="234" t="s">
        <v>33</v>
      </c>
      <c r="B81" s="234" t="s">
        <v>34</v>
      </c>
      <c r="C81" s="272">
        <v>2381</v>
      </c>
      <c r="D81" s="273" t="s">
        <v>882</v>
      </c>
      <c r="E81" t="s">
        <v>2682</v>
      </c>
      <c r="F81">
        <v>605849.44999999995</v>
      </c>
      <c r="G81">
        <v>0</v>
      </c>
      <c r="H81">
        <v>150330.5</v>
      </c>
      <c r="J81">
        <v>-192721.51</v>
      </c>
      <c r="K81">
        <v>7003.13</v>
      </c>
      <c r="N81">
        <v>102570</v>
      </c>
      <c r="P81">
        <v>70000</v>
      </c>
      <c r="Q81">
        <v>2349</v>
      </c>
      <c r="S81">
        <v>10000</v>
      </c>
      <c r="U81">
        <v>-1996079.47</v>
      </c>
      <c r="V81">
        <v>1879892.65</v>
      </c>
      <c r="X81">
        <v>630958.88</v>
      </c>
      <c r="AD81">
        <v>32052</v>
      </c>
      <c r="AG81">
        <v>65162.66</v>
      </c>
      <c r="AH81">
        <v>20559.98</v>
      </c>
      <c r="AN81" s="244">
        <f t="shared" si="12"/>
        <v>756179.95</v>
      </c>
      <c r="AO81" s="251">
        <f t="shared" si="13"/>
        <v>174919</v>
      </c>
      <c r="AP81" s="265">
        <f t="shared" si="14"/>
        <v>581260.94999999995</v>
      </c>
      <c r="AQ81" s="266">
        <f t="shared" si="15"/>
        <v>630958.88</v>
      </c>
      <c r="AR81" s="266">
        <f t="shared" si="16"/>
        <v>117774.64</v>
      </c>
      <c r="AS81" s="246">
        <f t="shared" si="11"/>
        <v>513184.24</v>
      </c>
    </row>
    <row r="82" spans="1:45" ht="14.4" thickBot="1" x14ac:dyDescent="0.3">
      <c r="A82" s="234" t="s">
        <v>33</v>
      </c>
      <c r="B82" s="234" t="s">
        <v>34</v>
      </c>
      <c r="C82" s="272">
        <v>2712</v>
      </c>
      <c r="D82" s="273" t="s">
        <v>883</v>
      </c>
      <c r="E82" t="s">
        <v>2683</v>
      </c>
      <c r="F82">
        <v>744717.66</v>
      </c>
      <c r="G82">
        <v>19295.45</v>
      </c>
      <c r="H82">
        <v>62815.35</v>
      </c>
      <c r="J82">
        <v>160903.84</v>
      </c>
      <c r="K82">
        <v>336503.32</v>
      </c>
      <c r="N82">
        <v>3000</v>
      </c>
      <c r="O82">
        <v>-20621</v>
      </c>
      <c r="P82">
        <v>196645</v>
      </c>
      <c r="Q82">
        <v>2620</v>
      </c>
      <c r="U82">
        <v>-1497565.63</v>
      </c>
      <c r="V82">
        <v>1840507.51</v>
      </c>
      <c r="X82">
        <v>703005.11</v>
      </c>
      <c r="AB82">
        <v>94590</v>
      </c>
      <c r="AC82">
        <v>48800</v>
      </c>
      <c r="AD82">
        <v>127544</v>
      </c>
      <c r="AG82">
        <v>9621.85</v>
      </c>
      <c r="AH82">
        <v>8441.17</v>
      </c>
      <c r="AN82" s="244">
        <f t="shared" si="12"/>
        <v>826828.46</v>
      </c>
      <c r="AO82" s="251">
        <f t="shared" si="13"/>
        <v>181644</v>
      </c>
      <c r="AP82" s="265">
        <f t="shared" si="14"/>
        <v>645184.46</v>
      </c>
      <c r="AQ82" s="266">
        <f t="shared" si="15"/>
        <v>846395.11</v>
      </c>
      <c r="AR82" s="266">
        <f t="shared" si="16"/>
        <v>145607.02000000002</v>
      </c>
      <c r="AS82" s="246">
        <f t="shared" si="11"/>
        <v>700788.09</v>
      </c>
    </row>
    <row r="83" spans="1:45" ht="14.4" thickBot="1" x14ac:dyDescent="0.3">
      <c r="A83" s="234" t="s">
        <v>33</v>
      </c>
      <c r="B83" s="234" t="s">
        <v>34</v>
      </c>
      <c r="C83" s="272">
        <v>1686</v>
      </c>
      <c r="D83" s="273" t="s">
        <v>884</v>
      </c>
      <c r="E83" t="s">
        <v>2684</v>
      </c>
      <c r="F83">
        <v>402870.04</v>
      </c>
      <c r="G83">
        <v>42063</v>
      </c>
      <c r="H83">
        <v>109222.38</v>
      </c>
      <c r="J83">
        <v>689590.77</v>
      </c>
      <c r="K83">
        <v>30592.32</v>
      </c>
      <c r="N83">
        <v>0</v>
      </c>
      <c r="O83">
        <v>3784</v>
      </c>
      <c r="Q83">
        <v>-2615</v>
      </c>
      <c r="U83">
        <v>-1791643.52</v>
      </c>
      <c r="V83">
        <v>2651073.88</v>
      </c>
      <c r="X83">
        <v>478264.79</v>
      </c>
      <c r="AB83">
        <v>72355</v>
      </c>
      <c r="AC83">
        <v>32800</v>
      </c>
      <c r="AD83">
        <v>150161</v>
      </c>
      <c r="AG83">
        <v>19800</v>
      </c>
      <c r="AH83">
        <v>5759.06</v>
      </c>
      <c r="AN83" s="244">
        <f t="shared" si="12"/>
        <v>554155.41999999993</v>
      </c>
      <c r="AO83" s="251">
        <f t="shared" si="13"/>
        <v>1169</v>
      </c>
      <c r="AP83" s="265">
        <f t="shared" si="14"/>
        <v>552986.41999999993</v>
      </c>
      <c r="AQ83" s="266">
        <f t="shared" si="15"/>
        <v>583419.79</v>
      </c>
      <c r="AR83" s="266">
        <f t="shared" si="16"/>
        <v>175720.06</v>
      </c>
      <c r="AS83" s="246">
        <f t="shared" si="11"/>
        <v>407699.73000000004</v>
      </c>
    </row>
    <row r="84" spans="1:45" ht="14.4" thickBot="1" x14ac:dyDescent="0.3">
      <c r="A84" s="234" t="s">
        <v>33</v>
      </c>
      <c r="B84" s="234" t="s">
        <v>34</v>
      </c>
      <c r="C84" s="272">
        <v>2512</v>
      </c>
      <c r="D84" s="273" t="s">
        <v>885</v>
      </c>
      <c r="E84" t="s">
        <v>2795</v>
      </c>
      <c r="F84">
        <v>512708.77</v>
      </c>
      <c r="G84">
        <v>37615.379999999997</v>
      </c>
      <c r="H84">
        <v>29776.61</v>
      </c>
      <c r="J84">
        <v>179050.55</v>
      </c>
      <c r="K84">
        <v>-19463.29</v>
      </c>
      <c r="N84">
        <v>3000</v>
      </c>
      <c r="P84">
        <v>42500</v>
      </c>
      <c r="Q84">
        <v>0</v>
      </c>
      <c r="S84">
        <v>15000</v>
      </c>
      <c r="U84">
        <v>-2955638.86</v>
      </c>
      <c r="V84">
        <v>3200752.69</v>
      </c>
      <c r="X84">
        <v>423130.22</v>
      </c>
      <c r="AB84">
        <v>67010</v>
      </c>
      <c r="AC84">
        <v>36000</v>
      </c>
      <c r="AD84">
        <v>85594</v>
      </c>
      <c r="AG84">
        <v>18768</v>
      </c>
      <c r="AH84">
        <v>23704.03</v>
      </c>
      <c r="AN84" s="244">
        <f t="shared" si="12"/>
        <v>580100.76</v>
      </c>
      <c r="AO84" s="251">
        <f t="shared" si="13"/>
        <v>45500</v>
      </c>
      <c r="AP84" s="265">
        <f t="shared" si="14"/>
        <v>534600.76</v>
      </c>
      <c r="AQ84" s="266">
        <f t="shared" si="15"/>
        <v>526140.22</v>
      </c>
      <c r="AR84" s="266">
        <f t="shared" si="16"/>
        <v>128066.03</v>
      </c>
      <c r="AS84" s="246">
        <f t="shared" si="11"/>
        <v>398074.18999999994</v>
      </c>
    </row>
    <row r="85" spans="1:45" ht="14.4" thickBot="1" x14ac:dyDescent="0.3">
      <c r="A85" s="234" t="s">
        <v>313</v>
      </c>
      <c r="B85" s="234" t="s">
        <v>44</v>
      </c>
      <c r="C85" s="272">
        <v>3664</v>
      </c>
      <c r="D85" s="273" t="s">
        <v>886</v>
      </c>
      <c r="E85" t="s">
        <v>2685</v>
      </c>
      <c r="F85">
        <v>1031588.55</v>
      </c>
      <c r="G85">
        <v>21573.3</v>
      </c>
      <c r="H85">
        <v>76051.259999999995</v>
      </c>
      <c r="J85">
        <v>-25996.28</v>
      </c>
      <c r="K85">
        <v>647210.14</v>
      </c>
      <c r="N85">
        <v>3150</v>
      </c>
      <c r="Q85">
        <v>18.79</v>
      </c>
      <c r="S85">
        <v>189452</v>
      </c>
      <c r="U85">
        <v>541143.31000000006</v>
      </c>
      <c r="V85">
        <v>1037408.38</v>
      </c>
      <c r="X85">
        <v>56497.98</v>
      </c>
      <c r="AB85">
        <v>125993</v>
      </c>
      <c r="AC85">
        <v>350</v>
      </c>
      <c r="AD85">
        <v>154776</v>
      </c>
      <c r="AG85">
        <v>24292.39</v>
      </c>
      <c r="AH85">
        <v>29558.12</v>
      </c>
      <c r="AL85">
        <v>6378</v>
      </c>
      <c r="AN85" s="244">
        <f t="shared" si="12"/>
        <v>1129213.1100000001</v>
      </c>
      <c r="AO85" s="251">
        <f t="shared" si="13"/>
        <v>3168.79</v>
      </c>
      <c r="AP85" s="265">
        <f t="shared" si="14"/>
        <v>1126044.32</v>
      </c>
      <c r="AQ85" s="266">
        <f t="shared" si="15"/>
        <v>182840.98</v>
      </c>
      <c r="AR85" s="266">
        <f t="shared" si="16"/>
        <v>215004.51</v>
      </c>
      <c r="AS85" s="246">
        <f t="shared" si="11"/>
        <v>-32163.53</v>
      </c>
    </row>
    <row r="86" spans="1:45" ht="14.4" thickBot="1" x14ac:dyDescent="0.3">
      <c r="A86" s="234" t="s">
        <v>313</v>
      </c>
      <c r="B86" s="234" t="s">
        <v>44</v>
      </c>
      <c r="C86" s="272">
        <v>7927</v>
      </c>
      <c r="D86" s="273" t="s">
        <v>887</v>
      </c>
      <c r="E86" t="s">
        <v>2686</v>
      </c>
      <c r="F86">
        <v>3041945.15</v>
      </c>
      <c r="G86">
        <v>83354.5</v>
      </c>
      <c r="H86">
        <v>66097.25</v>
      </c>
      <c r="J86">
        <v>1368667.74</v>
      </c>
      <c r="K86">
        <v>1191862.55</v>
      </c>
      <c r="N86">
        <v>4000</v>
      </c>
      <c r="Q86">
        <v>363427.69</v>
      </c>
      <c r="U86">
        <v>1618347.02</v>
      </c>
      <c r="V86">
        <v>3848145.72</v>
      </c>
      <c r="X86">
        <v>126588.01</v>
      </c>
      <c r="Y86">
        <v>18000</v>
      </c>
      <c r="AB86">
        <v>226595.5</v>
      </c>
      <c r="AC86">
        <v>9254</v>
      </c>
      <c r="AD86">
        <v>311463.5</v>
      </c>
      <c r="AG86">
        <v>73057.759999999995</v>
      </c>
      <c r="AH86">
        <v>48155.99</v>
      </c>
      <c r="AL86">
        <v>52913.5</v>
      </c>
      <c r="AN86" s="244">
        <f t="shared" si="12"/>
        <v>3191396.9</v>
      </c>
      <c r="AO86" s="251">
        <f t="shared" si="13"/>
        <v>367427.69</v>
      </c>
      <c r="AP86" s="265">
        <f t="shared" si="14"/>
        <v>2823969.21</v>
      </c>
      <c r="AQ86" s="266">
        <f t="shared" si="15"/>
        <v>380437.51</v>
      </c>
      <c r="AR86" s="266">
        <f t="shared" si="16"/>
        <v>485590.75</v>
      </c>
      <c r="AS86" s="246">
        <f t="shared" si="11"/>
        <v>-105153.23999999999</v>
      </c>
    </row>
    <row r="87" spans="1:45" ht="14.4" thickBot="1" x14ac:dyDescent="0.3">
      <c r="A87" s="234" t="s">
        <v>313</v>
      </c>
      <c r="B87" s="234" t="s">
        <v>44</v>
      </c>
      <c r="C87" s="272">
        <v>7609</v>
      </c>
      <c r="D87" s="273" t="s">
        <v>888</v>
      </c>
      <c r="E87" t="s">
        <v>2687</v>
      </c>
      <c r="F87">
        <v>1684374.59</v>
      </c>
      <c r="G87">
        <v>20600</v>
      </c>
      <c r="H87">
        <v>42359.13</v>
      </c>
      <c r="J87">
        <v>1390420.75</v>
      </c>
      <c r="K87">
        <v>535943.26</v>
      </c>
      <c r="N87">
        <v>7170</v>
      </c>
      <c r="Q87">
        <v>6329.84</v>
      </c>
      <c r="S87">
        <v>228307.35</v>
      </c>
      <c r="U87">
        <v>1066541.31</v>
      </c>
      <c r="V87">
        <v>2477300.52</v>
      </c>
      <c r="X87">
        <v>54982.6</v>
      </c>
      <c r="AB87">
        <v>246520</v>
      </c>
      <c r="AD87">
        <v>318095</v>
      </c>
      <c r="AG87">
        <v>113490.16</v>
      </c>
      <c r="AH87">
        <v>28353.07</v>
      </c>
      <c r="AL87">
        <v>14228</v>
      </c>
      <c r="AN87" s="244">
        <f t="shared" si="12"/>
        <v>1747333.72</v>
      </c>
      <c r="AO87" s="251">
        <f t="shared" si="13"/>
        <v>13499.84</v>
      </c>
      <c r="AP87" s="265">
        <f t="shared" si="14"/>
        <v>1733833.88</v>
      </c>
      <c r="AQ87" s="266">
        <f t="shared" si="15"/>
        <v>301502.59999999998</v>
      </c>
      <c r="AR87" s="266">
        <f t="shared" si="16"/>
        <v>474166.23000000004</v>
      </c>
      <c r="AS87" s="246">
        <f t="shared" si="11"/>
        <v>-172663.63000000006</v>
      </c>
    </row>
    <row r="88" spans="1:45" ht="14.4" thickBot="1" x14ac:dyDescent="0.3">
      <c r="A88" s="234" t="s">
        <v>313</v>
      </c>
      <c r="B88" s="234" t="s">
        <v>44</v>
      </c>
      <c r="C88" s="272">
        <v>6471</v>
      </c>
      <c r="D88" s="273" t="s">
        <v>889</v>
      </c>
      <c r="E88" t="s">
        <v>2688</v>
      </c>
      <c r="F88">
        <v>2148024.9500000002</v>
      </c>
      <c r="G88">
        <v>144878.34</v>
      </c>
      <c r="H88">
        <v>71186.44</v>
      </c>
      <c r="J88">
        <v>824661.7</v>
      </c>
      <c r="K88">
        <v>358633.2</v>
      </c>
      <c r="N88">
        <v>7020</v>
      </c>
      <c r="Q88">
        <v>6000</v>
      </c>
      <c r="S88">
        <v>310068.8</v>
      </c>
      <c r="T88">
        <v>736.99</v>
      </c>
      <c r="U88">
        <v>1654107.65</v>
      </c>
      <c r="V88">
        <v>1598720.9</v>
      </c>
      <c r="X88">
        <v>67756.899999999994</v>
      </c>
      <c r="Y88">
        <v>19500</v>
      </c>
      <c r="AB88">
        <v>147969.5</v>
      </c>
      <c r="AC88">
        <v>3500</v>
      </c>
      <c r="AD88">
        <v>187744.5</v>
      </c>
      <c r="AG88">
        <v>76070.98</v>
      </c>
      <c r="AH88">
        <v>21271.52</v>
      </c>
      <c r="AN88" s="244">
        <f t="shared" si="12"/>
        <v>2364089.73</v>
      </c>
      <c r="AO88" s="251">
        <f t="shared" si="13"/>
        <v>13020</v>
      </c>
      <c r="AP88" s="265">
        <f t="shared" si="14"/>
        <v>2351069.73</v>
      </c>
      <c r="AQ88" s="266">
        <f t="shared" si="15"/>
        <v>238726.39999999999</v>
      </c>
      <c r="AR88" s="266">
        <f t="shared" si="16"/>
        <v>285087</v>
      </c>
      <c r="AS88" s="246">
        <f t="shared" si="11"/>
        <v>-46360.600000000006</v>
      </c>
    </row>
    <row r="89" spans="1:45" ht="14.4" thickBot="1" x14ac:dyDescent="0.3">
      <c r="A89" s="234" t="s">
        <v>313</v>
      </c>
      <c r="B89" s="234" t="s">
        <v>44</v>
      </c>
      <c r="C89" s="272">
        <v>4146</v>
      </c>
      <c r="D89" s="273" t="s">
        <v>890</v>
      </c>
      <c r="E89" t="s">
        <v>2689</v>
      </c>
      <c r="F89">
        <v>1319299.94</v>
      </c>
      <c r="G89">
        <v>35281</v>
      </c>
      <c r="H89">
        <v>116595.83</v>
      </c>
      <c r="J89">
        <v>813419.12</v>
      </c>
      <c r="K89">
        <v>362849.45</v>
      </c>
      <c r="N89">
        <v>1770</v>
      </c>
      <c r="Q89">
        <v>22.72</v>
      </c>
      <c r="S89">
        <v>111983</v>
      </c>
      <c r="U89">
        <v>904300.33</v>
      </c>
      <c r="V89">
        <v>1677376.63</v>
      </c>
      <c r="X89">
        <v>46092.25</v>
      </c>
      <c r="AB89">
        <v>107762.7</v>
      </c>
      <c r="AD89">
        <v>150255.70000000001</v>
      </c>
      <c r="AG89">
        <v>35493.589999999997</v>
      </c>
      <c r="AH89">
        <v>23951</v>
      </c>
      <c r="AL89">
        <v>3762</v>
      </c>
      <c r="AN89" s="244">
        <f t="shared" si="12"/>
        <v>1471176.77</v>
      </c>
      <c r="AO89" s="251">
        <f t="shared" si="13"/>
        <v>1792.72</v>
      </c>
      <c r="AP89" s="265">
        <f t="shared" si="14"/>
        <v>1469384.05</v>
      </c>
      <c r="AQ89" s="266">
        <f t="shared" si="15"/>
        <v>153854.95000000001</v>
      </c>
      <c r="AR89" s="266">
        <f t="shared" si="16"/>
        <v>213462.29</v>
      </c>
      <c r="AS89" s="246">
        <f t="shared" si="11"/>
        <v>-59607.34</v>
      </c>
    </row>
    <row r="90" spans="1:45" ht="14.4" thickBot="1" x14ac:dyDescent="0.3">
      <c r="A90" s="234" t="s">
        <v>313</v>
      </c>
      <c r="B90" s="234" t="s">
        <v>44</v>
      </c>
      <c r="C90" s="272">
        <v>8209</v>
      </c>
      <c r="D90" s="273" t="s">
        <v>891</v>
      </c>
      <c r="E90" t="s">
        <v>2690</v>
      </c>
      <c r="F90">
        <v>2267548.12</v>
      </c>
      <c r="G90">
        <v>172297.93</v>
      </c>
      <c r="H90">
        <v>195469.11</v>
      </c>
      <c r="J90">
        <v>594785.14</v>
      </c>
      <c r="K90">
        <v>606886.62</v>
      </c>
      <c r="N90">
        <v>0</v>
      </c>
      <c r="Q90">
        <v>277100</v>
      </c>
      <c r="U90">
        <v>1659484.75</v>
      </c>
      <c r="V90">
        <v>1937621.24</v>
      </c>
      <c r="X90">
        <v>126625.78</v>
      </c>
      <c r="AB90">
        <v>169064</v>
      </c>
      <c r="AC90">
        <v>2900</v>
      </c>
      <c r="AD90">
        <v>239586</v>
      </c>
      <c r="AG90">
        <v>75792.479999999996</v>
      </c>
      <c r="AH90">
        <v>18623.490000000002</v>
      </c>
      <c r="AL90">
        <v>21567.5</v>
      </c>
      <c r="AN90" s="244">
        <f t="shared" si="12"/>
        <v>2635315.16</v>
      </c>
      <c r="AO90" s="251">
        <f t="shared" si="13"/>
        <v>277100</v>
      </c>
      <c r="AP90" s="265">
        <f t="shared" si="14"/>
        <v>2358215.16</v>
      </c>
      <c r="AQ90" s="266">
        <f t="shared" si="15"/>
        <v>298589.78000000003</v>
      </c>
      <c r="AR90" s="266">
        <f t="shared" si="16"/>
        <v>355569.47</v>
      </c>
      <c r="AS90" s="246">
        <f t="shared" si="11"/>
        <v>-56979.689999999944</v>
      </c>
    </row>
    <row r="91" spans="1:45" ht="14.4" thickBot="1" x14ac:dyDescent="0.3">
      <c r="A91" s="234" t="s">
        <v>313</v>
      </c>
      <c r="B91" s="234" t="s">
        <v>44</v>
      </c>
      <c r="C91" s="272">
        <v>4164</v>
      </c>
      <c r="D91" s="273" t="s">
        <v>892</v>
      </c>
      <c r="E91" t="s">
        <v>2691</v>
      </c>
      <c r="F91">
        <v>1211740.06</v>
      </c>
      <c r="G91">
        <v>77255</v>
      </c>
      <c r="H91">
        <v>47467.75</v>
      </c>
      <c r="J91">
        <v>663196.63</v>
      </c>
      <c r="K91">
        <v>71526.17</v>
      </c>
      <c r="N91">
        <v>4000</v>
      </c>
      <c r="P91">
        <v>90575.97</v>
      </c>
      <c r="Q91">
        <v>0</v>
      </c>
      <c r="R91">
        <v>7365</v>
      </c>
      <c r="S91">
        <v>-2742545.5</v>
      </c>
      <c r="T91">
        <v>348484.46</v>
      </c>
      <c r="W91">
        <v>17924.5</v>
      </c>
      <c r="X91">
        <v>34176.660000000003</v>
      </c>
      <c r="AA91">
        <v>155290</v>
      </c>
      <c r="AB91">
        <v>5006</v>
      </c>
      <c r="AC91">
        <v>-155290</v>
      </c>
      <c r="AD91">
        <v>40118</v>
      </c>
      <c r="AG91">
        <v>30044.58</v>
      </c>
      <c r="AH91">
        <v>11167.49</v>
      </c>
      <c r="AI91">
        <v>17534.5</v>
      </c>
      <c r="AN91" s="244">
        <f t="shared" si="12"/>
        <v>1336462.81</v>
      </c>
      <c r="AO91" s="251">
        <f t="shared" si="13"/>
        <v>101940.97</v>
      </c>
      <c r="AP91" s="265">
        <f t="shared" si="14"/>
        <v>1234521.8400000001</v>
      </c>
      <c r="AQ91" s="266">
        <f t="shared" si="15"/>
        <v>57107.16</v>
      </c>
      <c r="AR91" s="266">
        <f t="shared" si="16"/>
        <v>98864.57</v>
      </c>
      <c r="AS91" s="246">
        <f t="shared" si="11"/>
        <v>-41757.410000000003</v>
      </c>
    </row>
    <row r="92" spans="1:45" ht="14.4" thickBot="1" x14ac:dyDescent="0.3">
      <c r="A92" s="234" t="s">
        <v>313</v>
      </c>
      <c r="B92" s="234" t="s">
        <v>44</v>
      </c>
      <c r="C92" s="272">
        <v>5920</v>
      </c>
      <c r="D92" s="273" t="s">
        <v>893</v>
      </c>
      <c r="E92" t="s">
        <v>2692</v>
      </c>
      <c r="F92">
        <v>1699770.18</v>
      </c>
      <c r="G92">
        <v>15503.8</v>
      </c>
      <c r="H92">
        <v>41812.26</v>
      </c>
      <c r="J92">
        <v>722042.74</v>
      </c>
      <c r="K92">
        <v>899213.05</v>
      </c>
      <c r="N92">
        <v>13230</v>
      </c>
      <c r="Q92">
        <v>198950</v>
      </c>
      <c r="U92">
        <v>514600.36</v>
      </c>
      <c r="V92">
        <v>2315537.42</v>
      </c>
      <c r="X92">
        <v>434420.41</v>
      </c>
      <c r="AB92">
        <v>293102.5</v>
      </c>
      <c r="AC92">
        <v>2671.75</v>
      </c>
      <c r="AD92">
        <v>328083.25</v>
      </c>
      <c r="AG92">
        <v>45878.07</v>
      </c>
      <c r="AH92">
        <v>23166.23</v>
      </c>
      <c r="AL92">
        <v>19450.5</v>
      </c>
      <c r="AN92" s="244">
        <f t="shared" si="12"/>
        <v>1757086.24</v>
      </c>
      <c r="AO92" s="251">
        <f t="shared" si="13"/>
        <v>212180</v>
      </c>
      <c r="AP92" s="265">
        <f t="shared" si="14"/>
        <v>1544906.24</v>
      </c>
      <c r="AQ92" s="266">
        <f t="shared" si="15"/>
        <v>730194.65999999992</v>
      </c>
      <c r="AR92" s="266">
        <f t="shared" si="16"/>
        <v>416578.05</v>
      </c>
      <c r="AS92" s="246">
        <f t="shared" si="11"/>
        <v>313616.60999999993</v>
      </c>
    </row>
    <row r="93" spans="1:45" ht="14.4" thickBot="1" x14ac:dyDescent="0.3">
      <c r="A93" s="234" t="s">
        <v>313</v>
      </c>
      <c r="B93" s="234" t="s">
        <v>44</v>
      </c>
      <c r="C93" s="272">
        <v>4614</v>
      </c>
      <c r="D93" s="273" t="s">
        <v>894</v>
      </c>
      <c r="E93" t="s">
        <v>2693</v>
      </c>
      <c r="F93">
        <v>791016.53</v>
      </c>
      <c r="G93">
        <v>35260.5</v>
      </c>
      <c r="H93">
        <v>67727.87</v>
      </c>
      <c r="J93">
        <v>789196.71</v>
      </c>
      <c r="K93">
        <v>419775.79</v>
      </c>
      <c r="N93">
        <v>5000</v>
      </c>
      <c r="Q93">
        <v>62486.73</v>
      </c>
      <c r="U93">
        <v>487508.44</v>
      </c>
      <c r="V93">
        <v>1586779.38</v>
      </c>
      <c r="X93">
        <v>46361.19</v>
      </c>
      <c r="AB93">
        <v>193778</v>
      </c>
      <c r="AC93">
        <v>8210</v>
      </c>
      <c r="AD93">
        <v>245007</v>
      </c>
      <c r="AG93">
        <v>27833.64</v>
      </c>
      <c r="AH93">
        <v>19748.04</v>
      </c>
      <c r="AL93">
        <v>10251.5</v>
      </c>
      <c r="AN93" s="244">
        <f t="shared" si="12"/>
        <v>894004.9</v>
      </c>
      <c r="AO93" s="251">
        <f t="shared" si="13"/>
        <v>67486.73000000001</v>
      </c>
      <c r="AP93" s="265">
        <f t="shared" si="14"/>
        <v>826518.17</v>
      </c>
      <c r="AQ93" s="266">
        <f t="shared" si="15"/>
        <v>248349.19</v>
      </c>
      <c r="AR93" s="266">
        <f t="shared" si="16"/>
        <v>302840.18</v>
      </c>
      <c r="AS93" s="246">
        <f t="shared" si="11"/>
        <v>-54490.989999999991</v>
      </c>
    </row>
    <row r="94" spans="1:45" ht="14.4" thickBot="1" x14ac:dyDescent="0.3">
      <c r="A94" s="234" t="s">
        <v>313</v>
      </c>
      <c r="B94" s="234" t="s">
        <v>44</v>
      </c>
      <c r="C94" s="272">
        <v>6523</v>
      </c>
      <c r="D94" s="273" t="s">
        <v>895</v>
      </c>
      <c r="E94" t="s">
        <v>2694</v>
      </c>
      <c r="F94">
        <v>944314.73</v>
      </c>
      <c r="G94">
        <v>21233.3</v>
      </c>
      <c r="H94">
        <v>110921.7</v>
      </c>
      <c r="J94">
        <v>1392824.36</v>
      </c>
      <c r="K94">
        <v>109856.91</v>
      </c>
      <c r="N94">
        <v>2750</v>
      </c>
      <c r="P94">
        <v>79524</v>
      </c>
      <c r="Q94">
        <v>25.89</v>
      </c>
      <c r="S94">
        <v>41718</v>
      </c>
      <c r="U94">
        <v>-1728714.53</v>
      </c>
      <c r="V94">
        <v>4249528.84</v>
      </c>
      <c r="X94">
        <v>53626.89</v>
      </c>
      <c r="AB94">
        <v>97821.5</v>
      </c>
      <c r="AC94">
        <v>5054</v>
      </c>
      <c r="AD94">
        <v>123837.5</v>
      </c>
      <c r="AG94">
        <v>87311.679999999993</v>
      </c>
      <c r="AH94">
        <v>37083.589999999997</v>
      </c>
      <c r="AL94">
        <v>3170.5</v>
      </c>
      <c r="AN94" s="244">
        <f t="shared" si="12"/>
        <v>1076469.73</v>
      </c>
      <c r="AO94" s="251">
        <f t="shared" si="13"/>
        <v>82299.89</v>
      </c>
      <c r="AP94" s="265">
        <f t="shared" si="14"/>
        <v>994169.84</v>
      </c>
      <c r="AQ94" s="266">
        <f t="shared" si="15"/>
        <v>156502.39000000001</v>
      </c>
      <c r="AR94" s="266">
        <f t="shared" si="16"/>
        <v>251403.27</v>
      </c>
      <c r="AS94" s="246">
        <f t="shared" si="11"/>
        <v>-94900.879999999976</v>
      </c>
    </row>
    <row r="95" spans="1:45" ht="14.4" thickBot="1" x14ac:dyDescent="0.3">
      <c r="A95" s="234" t="s">
        <v>313</v>
      </c>
      <c r="B95" s="234" t="s">
        <v>44</v>
      </c>
      <c r="C95" s="272">
        <v>4131</v>
      </c>
      <c r="D95" s="273" t="s">
        <v>896</v>
      </c>
      <c r="E95" t="s">
        <v>2695</v>
      </c>
      <c r="F95">
        <v>1210490.3999999999</v>
      </c>
      <c r="G95">
        <v>60820.5</v>
      </c>
      <c r="H95">
        <v>74534.36</v>
      </c>
      <c r="J95">
        <v>780986.65</v>
      </c>
      <c r="K95">
        <v>241806.46</v>
      </c>
      <c r="N95">
        <v>6000</v>
      </c>
      <c r="Q95">
        <v>9050</v>
      </c>
      <c r="S95">
        <v>123149</v>
      </c>
      <c r="U95">
        <v>332334.42</v>
      </c>
      <c r="V95">
        <v>1939533.85</v>
      </c>
      <c r="X95">
        <v>86158</v>
      </c>
      <c r="AB95">
        <v>127834</v>
      </c>
      <c r="AD95">
        <v>171854</v>
      </c>
      <c r="AG95">
        <v>12521.42</v>
      </c>
      <c r="AH95">
        <v>22579.03</v>
      </c>
      <c r="AL95">
        <v>82054</v>
      </c>
      <c r="AN95" s="244">
        <f t="shared" si="12"/>
        <v>1345845.26</v>
      </c>
      <c r="AO95" s="251">
        <f t="shared" si="13"/>
        <v>15050</v>
      </c>
      <c r="AP95" s="265">
        <f t="shared" si="14"/>
        <v>1330795.26</v>
      </c>
      <c r="AQ95" s="266">
        <f t="shared" si="15"/>
        <v>213992</v>
      </c>
      <c r="AR95" s="266">
        <f t="shared" si="16"/>
        <v>289008.45</v>
      </c>
      <c r="AS95" s="246">
        <f t="shared" si="11"/>
        <v>-75016.450000000012</v>
      </c>
    </row>
    <row r="96" spans="1:45" ht="14.4" thickBot="1" x14ac:dyDescent="0.3">
      <c r="A96" s="234" t="s">
        <v>313</v>
      </c>
      <c r="B96" s="234" t="s">
        <v>44</v>
      </c>
      <c r="C96" s="272">
        <v>5378</v>
      </c>
      <c r="D96" s="273" t="s">
        <v>897</v>
      </c>
      <c r="E96" t="s">
        <v>2696</v>
      </c>
      <c r="F96">
        <v>982690.43</v>
      </c>
      <c r="G96">
        <v>15175.8</v>
      </c>
      <c r="H96">
        <v>39124.769999999997</v>
      </c>
      <c r="J96">
        <v>1021677.37</v>
      </c>
      <c r="K96">
        <v>520333.23</v>
      </c>
      <c r="N96">
        <v>4140</v>
      </c>
      <c r="Q96">
        <v>39.26</v>
      </c>
      <c r="U96">
        <v>112119.29</v>
      </c>
      <c r="V96">
        <v>2506558.63</v>
      </c>
      <c r="X96">
        <v>30043.16</v>
      </c>
      <c r="AB96">
        <v>177831.5</v>
      </c>
      <c r="AC96">
        <v>7050</v>
      </c>
      <c r="AD96">
        <v>219266.5</v>
      </c>
      <c r="AG96">
        <v>37466.93</v>
      </c>
      <c r="AH96">
        <v>10202.81</v>
      </c>
      <c r="AL96">
        <v>4682</v>
      </c>
      <c r="AN96" s="244">
        <f t="shared" si="12"/>
        <v>1036991.0000000001</v>
      </c>
      <c r="AO96" s="251">
        <f t="shared" si="13"/>
        <v>4179.26</v>
      </c>
      <c r="AP96" s="265">
        <f t="shared" si="14"/>
        <v>1032811.7400000001</v>
      </c>
      <c r="AQ96" s="266">
        <f t="shared" si="15"/>
        <v>214924.66</v>
      </c>
      <c r="AR96" s="266">
        <f t="shared" si="16"/>
        <v>271618.24</v>
      </c>
      <c r="AS96" s="246">
        <f t="shared" si="11"/>
        <v>-56693.579999999987</v>
      </c>
    </row>
    <row r="97" spans="1:45" ht="14.4" thickBot="1" x14ac:dyDescent="0.3">
      <c r="A97" s="234" t="s">
        <v>313</v>
      </c>
      <c r="B97" s="234" t="s">
        <v>44</v>
      </c>
      <c r="C97" s="272">
        <v>4212</v>
      </c>
      <c r="D97" s="273" t="s">
        <v>898</v>
      </c>
      <c r="E97" t="s">
        <v>2697</v>
      </c>
      <c r="F97">
        <v>1109210.98</v>
      </c>
      <c r="G97">
        <v>120918.8</v>
      </c>
      <c r="H97">
        <v>43919.28</v>
      </c>
      <c r="J97">
        <v>2459721.2200000002</v>
      </c>
      <c r="K97">
        <v>889127.4</v>
      </c>
      <c r="N97">
        <v>16240</v>
      </c>
      <c r="Q97">
        <v>203.64</v>
      </c>
      <c r="S97">
        <v>112000</v>
      </c>
      <c r="U97">
        <v>3008284.11</v>
      </c>
      <c r="V97">
        <v>1606333.65</v>
      </c>
      <c r="X97">
        <v>44781.86</v>
      </c>
      <c r="AB97">
        <v>177674</v>
      </c>
      <c r="AC97">
        <v>3381.25</v>
      </c>
      <c r="AD97">
        <v>240840.25</v>
      </c>
      <c r="AG97">
        <v>86618</v>
      </c>
      <c r="AH97">
        <v>35558.410000000003</v>
      </c>
      <c r="AL97">
        <v>9887</v>
      </c>
      <c r="AN97" s="244">
        <f t="shared" si="12"/>
        <v>1274049.06</v>
      </c>
      <c r="AO97" s="251">
        <f t="shared" si="13"/>
        <v>16443.64</v>
      </c>
      <c r="AP97" s="265">
        <f t="shared" si="14"/>
        <v>1257605.4200000002</v>
      </c>
      <c r="AQ97" s="266">
        <f t="shared" si="15"/>
        <v>225837.11</v>
      </c>
      <c r="AR97" s="266">
        <f t="shared" si="16"/>
        <v>372903.66000000003</v>
      </c>
      <c r="AS97" s="246">
        <f t="shared" si="11"/>
        <v>-147066.55000000005</v>
      </c>
    </row>
    <row r="98" spans="1:45" ht="14.4" thickBot="1" x14ac:dyDescent="0.3">
      <c r="A98" s="234" t="s">
        <v>313</v>
      </c>
      <c r="B98" s="234" t="s">
        <v>44</v>
      </c>
      <c r="C98" s="272">
        <v>3326</v>
      </c>
      <c r="D98" s="273" t="s">
        <v>899</v>
      </c>
      <c r="E98" t="s">
        <v>2796</v>
      </c>
      <c r="F98">
        <v>1036628.13</v>
      </c>
      <c r="G98">
        <v>99714.5</v>
      </c>
      <c r="H98">
        <v>35250.44</v>
      </c>
      <c r="J98">
        <v>812146.5</v>
      </c>
      <c r="K98">
        <v>847865.65</v>
      </c>
      <c r="N98">
        <v>3740</v>
      </c>
      <c r="Q98">
        <v>216415</v>
      </c>
      <c r="S98">
        <v>12154</v>
      </c>
      <c r="T98">
        <v>-266840.08</v>
      </c>
      <c r="U98">
        <v>61865.67</v>
      </c>
      <c r="V98">
        <v>2538238.23</v>
      </c>
      <c r="X98">
        <v>334108.23</v>
      </c>
      <c r="AB98">
        <v>89810</v>
      </c>
      <c r="AD98">
        <v>127045</v>
      </c>
      <c r="AG98">
        <v>19790.55</v>
      </c>
      <c r="AH98">
        <v>18195.849999999999</v>
      </c>
      <c r="AL98">
        <v>6519</v>
      </c>
      <c r="AN98" s="244">
        <f t="shared" si="12"/>
        <v>1171593.0699999998</v>
      </c>
      <c r="AO98" s="251">
        <f t="shared" si="13"/>
        <v>220155</v>
      </c>
      <c r="AP98" s="265">
        <f t="shared" si="14"/>
        <v>951438.06999999983</v>
      </c>
      <c r="AQ98" s="266">
        <f t="shared" si="15"/>
        <v>423918.23</v>
      </c>
      <c r="AR98" s="266">
        <f t="shared" si="16"/>
        <v>171550.4</v>
      </c>
      <c r="AS98" s="246">
        <f t="shared" si="11"/>
        <v>252367.83</v>
      </c>
    </row>
    <row r="99" spans="1:45" ht="14.4" thickBot="1" x14ac:dyDescent="0.3">
      <c r="A99" s="234" t="s">
        <v>316</v>
      </c>
      <c r="B99" s="234" t="s">
        <v>45</v>
      </c>
      <c r="C99" s="272">
        <v>2523</v>
      </c>
      <c r="D99" s="273" t="s">
        <v>900</v>
      </c>
      <c r="E99" t="s">
        <v>2698</v>
      </c>
      <c r="F99">
        <v>254873.89</v>
      </c>
      <c r="G99">
        <v>87995.49</v>
      </c>
      <c r="H99">
        <v>154546.72</v>
      </c>
      <c r="J99">
        <v>999353.68</v>
      </c>
      <c r="K99">
        <v>260505.02</v>
      </c>
      <c r="N99">
        <v>0</v>
      </c>
      <c r="Q99">
        <v>4915</v>
      </c>
      <c r="U99">
        <v>6508.29</v>
      </c>
      <c r="V99">
        <v>1774553.91</v>
      </c>
      <c r="X99">
        <v>17300.86</v>
      </c>
      <c r="AB99">
        <v>108286.5</v>
      </c>
      <c r="AD99">
        <v>133969.5</v>
      </c>
      <c r="AG99">
        <v>15069.96</v>
      </c>
      <c r="AH99">
        <v>22188.3</v>
      </c>
      <c r="AL99">
        <v>4262</v>
      </c>
      <c r="AN99" s="244">
        <f t="shared" si="12"/>
        <v>497416.1</v>
      </c>
      <c r="AO99" s="251">
        <f t="shared" si="13"/>
        <v>4915</v>
      </c>
      <c r="AP99" s="265">
        <f t="shared" si="14"/>
        <v>492501.1</v>
      </c>
      <c r="AQ99" s="266">
        <f t="shared" si="15"/>
        <v>125587.36</v>
      </c>
      <c r="AR99" s="266">
        <f t="shared" si="16"/>
        <v>175489.75999999998</v>
      </c>
      <c r="AS99" s="246">
        <f t="shared" si="11"/>
        <v>-49902.39999999998</v>
      </c>
    </row>
    <row r="100" spans="1:45" ht="14.4" thickBot="1" x14ac:dyDescent="0.3">
      <c r="A100" s="234" t="s">
        <v>316</v>
      </c>
      <c r="B100" s="234" t="s">
        <v>45</v>
      </c>
      <c r="C100" s="272">
        <v>5391</v>
      </c>
      <c r="D100" s="273" t="s">
        <v>901</v>
      </c>
      <c r="E100" t="s">
        <v>2699</v>
      </c>
      <c r="F100">
        <v>410874.31</v>
      </c>
      <c r="G100">
        <v>320881.87</v>
      </c>
      <c r="H100">
        <v>48388.6</v>
      </c>
      <c r="J100">
        <v>179758.79</v>
      </c>
      <c r="K100">
        <v>433629.6</v>
      </c>
      <c r="N100">
        <v>0</v>
      </c>
      <c r="Q100">
        <v>4915</v>
      </c>
      <c r="U100">
        <v>-90778.28</v>
      </c>
      <c r="V100">
        <v>1563007.5</v>
      </c>
      <c r="X100">
        <v>11805</v>
      </c>
      <c r="AB100">
        <v>152719</v>
      </c>
      <c r="AD100">
        <v>186268</v>
      </c>
      <c r="AG100">
        <v>38338.28</v>
      </c>
      <c r="AH100">
        <v>19305.27</v>
      </c>
      <c r="AJ100">
        <v>4223.5</v>
      </c>
      <c r="AN100" s="244">
        <f t="shared" si="12"/>
        <v>780144.77999999991</v>
      </c>
      <c r="AO100" s="251">
        <f t="shared" si="13"/>
        <v>4915</v>
      </c>
      <c r="AP100" s="265">
        <f t="shared" si="14"/>
        <v>775229.77999999991</v>
      </c>
      <c r="AQ100" s="266">
        <f t="shared" si="15"/>
        <v>164524</v>
      </c>
      <c r="AR100" s="266">
        <f t="shared" si="16"/>
        <v>248135.05</v>
      </c>
      <c r="AS100" s="246">
        <f t="shared" si="11"/>
        <v>-83611.049999999988</v>
      </c>
    </row>
    <row r="101" spans="1:45" ht="14.4" thickBot="1" x14ac:dyDescent="0.3">
      <c r="A101" s="234" t="s">
        <v>316</v>
      </c>
      <c r="B101" s="234" t="s">
        <v>45</v>
      </c>
      <c r="C101" s="272">
        <v>2709</v>
      </c>
      <c r="D101" s="273" t="s">
        <v>902</v>
      </c>
      <c r="E101" t="s">
        <v>2700</v>
      </c>
      <c r="F101">
        <v>247646.76</v>
      </c>
      <c r="G101">
        <v>182440.59</v>
      </c>
      <c r="H101">
        <v>40843.69</v>
      </c>
      <c r="J101">
        <v>527277.85</v>
      </c>
      <c r="K101">
        <v>394938.76</v>
      </c>
      <c r="N101">
        <v>2500</v>
      </c>
      <c r="Q101">
        <v>4915</v>
      </c>
      <c r="U101">
        <v>-583419.27</v>
      </c>
      <c r="V101">
        <v>2046781.46</v>
      </c>
      <c r="X101">
        <v>7816.5</v>
      </c>
      <c r="AB101">
        <v>115783.5</v>
      </c>
      <c r="AD101">
        <v>147333</v>
      </c>
      <c r="AG101">
        <v>29676.69</v>
      </c>
      <c r="AH101">
        <v>20011.849999999999</v>
      </c>
      <c r="AL101">
        <v>3338</v>
      </c>
      <c r="AN101" s="244">
        <f t="shared" si="12"/>
        <v>470931.04</v>
      </c>
      <c r="AO101" s="251">
        <f t="shared" si="13"/>
        <v>7415</v>
      </c>
      <c r="AP101" s="265">
        <f t="shared" si="14"/>
        <v>463516.04</v>
      </c>
      <c r="AQ101" s="266">
        <f t="shared" si="15"/>
        <v>123600</v>
      </c>
      <c r="AR101" s="266">
        <f t="shared" si="16"/>
        <v>200359.54</v>
      </c>
      <c r="AS101" s="246">
        <f t="shared" si="11"/>
        <v>-76759.540000000008</v>
      </c>
    </row>
    <row r="102" spans="1:45" ht="14.4" thickBot="1" x14ac:dyDescent="0.3">
      <c r="A102" s="234" t="s">
        <v>316</v>
      </c>
      <c r="B102" s="234" t="s">
        <v>45</v>
      </c>
      <c r="C102" s="272">
        <v>3276</v>
      </c>
      <c r="D102" s="273" t="s">
        <v>903</v>
      </c>
      <c r="E102" t="s">
        <v>2701</v>
      </c>
      <c r="F102">
        <v>159763.64000000001</v>
      </c>
      <c r="G102">
        <v>186082.69</v>
      </c>
      <c r="H102">
        <v>55501.94</v>
      </c>
      <c r="J102">
        <v>684047.91</v>
      </c>
      <c r="K102">
        <v>450451.14</v>
      </c>
      <c r="N102">
        <v>0</v>
      </c>
      <c r="Q102">
        <v>0</v>
      </c>
      <c r="U102">
        <v>-1670740.94</v>
      </c>
      <c r="V102">
        <v>3243756.17</v>
      </c>
      <c r="X102">
        <v>7804</v>
      </c>
      <c r="AB102">
        <v>116889.5</v>
      </c>
      <c r="AD102">
        <v>147701.5</v>
      </c>
      <c r="AG102">
        <v>10924.27</v>
      </c>
      <c r="AH102">
        <v>26045.14</v>
      </c>
      <c r="AL102">
        <v>1590.5</v>
      </c>
      <c r="AN102" s="244">
        <f t="shared" si="12"/>
        <v>401348.27</v>
      </c>
      <c r="AO102" s="251">
        <f t="shared" si="13"/>
        <v>0</v>
      </c>
      <c r="AP102" s="265">
        <f t="shared" si="14"/>
        <v>401348.27</v>
      </c>
      <c r="AQ102" s="266">
        <f t="shared" si="15"/>
        <v>124693.5</v>
      </c>
      <c r="AR102" s="266">
        <f t="shared" si="16"/>
        <v>186261.40999999997</v>
      </c>
      <c r="AS102" s="246">
        <f t="shared" si="11"/>
        <v>-61567.909999999974</v>
      </c>
    </row>
    <row r="103" spans="1:45" ht="14.4" thickBot="1" x14ac:dyDescent="0.3">
      <c r="A103" s="234" t="s">
        <v>316</v>
      </c>
      <c r="B103" s="234" t="s">
        <v>45</v>
      </c>
      <c r="C103" s="272">
        <v>1694</v>
      </c>
      <c r="D103" s="273" t="s">
        <v>904</v>
      </c>
      <c r="E103" t="s">
        <v>2702</v>
      </c>
      <c r="F103">
        <v>132498.38</v>
      </c>
      <c r="G103">
        <v>166470.15</v>
      </c>
      <c r="H103">
        <v>25359.84</v>
      </c>
      <c r="J103">
        <v>435522.83</v>
      </c>
      <c r="K103">
        <v>347007.99</v>
      </c>
      <c r="N103">
        <v>3000</v>
      </c>
      <c r="Q103">
        <v>4915</v>
      </c>
      <c r="U103">
        <v>1108710.47</v>
      </c>
      <c r="X103">
        <v>11555.5</v>
      </c>
      <c r="AB103">
        <v>78375.5</v>
      </c>
      <c r="AC103">
        <v>10000</v>
      </c>
      <c r="AD103">
        <v>97696.5</v>
      </c>
      <c r="AG103">
        <v>9900.92</v>
      </c>
      <c r="AH103">
        <v>18417.86</v>
      </c>
      <c r="AL103">
        <v>2482</v>
      </c>
      <c r="AN103" s="244">
        <f t="shared" si="12"/>
        <v>324328.37000000005</v>
      </c>
      <c r="AO103" s="251">
        <f t="shared" si="13"/>
        <v>7915</v>
      </c>
      <c r="AP103" s="265">
        <f t="shared" si="14"/>
        <v>316413.37000000005</v>
      </c>
      <c r="AQ103" s="266">
        <f t="shared" si="15"/>
        <v>99931</v>
      </c>
      <c r="AR103" s="266">
        <f t="shared" si="16"/>
        <v>128497.28</v>
      </c>
      <c r="AS103" s="246">
        <f t="shared" si="11"/>
        <v>-28566.28</v>
      </c>
    </row>
    <row r="104" spans="1:45" ht="14.4" thickBot="1" x14ac:dyDescent="0.3">
      <c r="A104" s="234" t="s">
        <v>316</v>
      </c>
      <c r="B104" s="234" t="s">
        <v>45</v>
      </c>
      <c r="C104" s="272">
        <v>2072</v>
      </c>
      <c r="D104" s="273" t="s">
        <v>905</v>
      </c>
      <c r="E104" t="s">
        <v>2797</v>
      </c>
      <c r="F104">
        <v>45410.21</v>
      </c>
      <c r="G104">
        <v>167209.85</v>
      </c>
      <c r="H104">
        <v>39379.14</v>
      </c>
      <c r="J104">
        <v>494384.59</v>
      </c>
      <c r="K104">
        <v>412551.04</v>
      </c>
      <c r="N104">
        <v>1500</v>
      </c>
      <c r="P104">
        <v>10600</v>
      </c>
      <c r="Q104">
        <v>0</v>
      </c>
      <c r="U104">
        <v>-513728.67</v>
      </c>
      <c r="V104">
        <v>1695120.4</v>
      </c>
      <c r="X104">
        <v>2114</v>
      </c>
      <c r="AB104">
        <v>121415</v>
      </c>
      <c r="AD104">
        <v>133018</v>
      </c>
      <c r="AG104">
        <v>10305.09</v>
      </c>
      <c r="AH104">
        <v>19301.810000000001</v>
      </c>
      <c r="AL104">
        <v>1461</v>
      </c>
      <c r="AN104" s="244">
        <f t="shared" si="12"/>
        <v>251999.2</v>
      </c>
      <c r="AO104" s="251">
        <f t="shared" si="13"/>
        <v>12100</v>
      </c>
      <c r="AP104" s="265">
        <f t="shared" si="14"/>
        <v>239899.2</v>
      </c>
      <c r="AQ104" s="266">
        <f t="shared" si="15"/>
        <v>123529</v>
      </c>
      <c r="AR104" s="266">
        <f t="shared" si="16"/>
        <v>164085.9</v>
      </c>
      <c r="AS104" s="246">
        <f t="shared" si="11"/>
        <v>-40556.899999999994</v>
      </c>
    </row>
    <row r="105" spans="1:45" ht="14.4" thickBot="1" x14ac:dyDescent="0.3">
      <c r="A105" s="234" t="s">
        <v>35</v>
      </c>
      <c r="B105" s="234" t="s">
        <v>36</v>
      </c>
      <c r="C105" s="272">
        <v>2599</v>
      </c>
      <c r="D105" s="273" t="s">
        <v>906</v>
      </c>
      <c r="E105" t="s">
        <v>2703</v>
      </c>
      <c r="F105">
        <v>138428.9</v>
      </c>
      <c r="G105">
        <v>5731.5</v>
      </c>
      <c r="H105">
        <v>22545.279999999999</v>
      </c>
      <c r="J105">
        <v>540402.96</v>
      </c>
      <c r="K105">
        <v>254157.47</v>
      </c>
      <c r="N105">
        <v>6000</v>
      </c>
      <c r="Q105">
        <v>1840.91</v>
      </c>
      <c r="U105">
        <v>-356860.04</v>
      </c>
      <c r="V105">
        <v>1187793.3799999999</v>
      </c>
      <c r="X105">
        <v>24262.04</v>
      </c>
      <c r="AB105">
        <v>97980</v>
      </c>
      <c r="AD105">
        <v>117250</v>
      </c>
      <c r="AG105">
        <v>39451.79</v>
      </c>
      <c r="AH105">
        <v>11026.29</v>
      </c>
      <c r="AN105" s="244">
        <f t="shared" si="12"/>
        <v>166705.68</v>
      </c>
      <c r="AO105" s="251">
        <f t="shared" si="13"/>
        <v>7840.91</v>
      </c>
      <c r="AP105" s="265">
        <f t="shared" si="14"/>
        <v>158864.76999999999</v>
      </c>
      <c r="AQ105" s="266">
        <f t="shared" si="15"/>
        <v>122242.04000000001</v>
      </c>
      <c r="AR105" s="266">
        <f t="shared" si="16"/>
        <v>167728.08000000002</v>
      </c>
      <c r="AS105" s="246">
        <f t="shared" si="11"/>
        <v>-45486.040000000008</v>
      </c>
    </row>
    <row r="106" spans="1:45" ht="14.4" thickBot="1" x14ac:dyDescent="0.3">
      <c r="A106" s="234" t="s">
        <v>35</v>
      </c>
      <c r="B106" s="234" t="s">
        <v>36</v>
      </c>
      <c r="C106" s="272">
        <v>7351</v>
      </c>
      <c r="D106" s="273" t="s">
        <v>907</v>
      </c>
      <c r="E106" t="s">
        <v>2704</v>
      </c>
      <c r="F106">
        <v>114937.54</v>
      </c>
      <c r="G106">
        <v>2996</v>
      </c>
      <c r="H106">
        <v>155390.5</v>
      </c>
      <c r="J106">
        <v>-1445859.83</v>
      </c>
      <c r="K106">
        <v>902300.92</v>
      </c>
      <c r="N106">
        <v>12192</v>
      </c>
      <c r="Q106">
        <v>9565.9500000000007</v>
      </c>
      <c r="U106">
        <v>-4220122.13</v>
      </c>
      <c r="V106">
        <v>4005245.62</v>
      </c>
      <c r="X106">
        <v>93586.17</v>
      </c>
      <c r="AB106">
        <v>158540</v>
      </c>
      <c r="AD106">
        <v>213957</v>
      </c>
      <c r="AG106">
        <v>116334.89</v>
      </c>
      <c r="AH106">
        <v>28574.59</v>
      </c>
      <c r="AL106">
        <v>13326</v>
      </c>
      <c r="AN106" s="244">
        <f t="shared" si="12"/>
        <v>273324.03999999998</v>
      </c>
      <c r="AO106" s="251">
        <f t="shared" si="13"/>
        <v>21757.95</v>
      </c>
      <c r="AP106" s="265">
        <f t="shared" si="14"/>
        <v>251566.08999999997</v>
      </c>
      <c r="AQ106" s="266">
        <f t="shared" si="15"/>
        <v>252126.16999999998</v>
      </c>
      <c r="AR106" s="266">
        <f t="shared" si="16"/>
        <v>372192.48000000004</v>
      </c>
      <c r="AS106" s="246">
        <f t="shared" si="11"/>
        <v>-120066.31000000006</v>
      </c>
    </row>
    <row r="107" spans="1:45" ht="14.4" thickBot="1" x14ac:dyDescent="0.3">
      <c r="A107" s="234" t="s">
        <v>35</v>
      </c>
      <c r="B107" s="234" t="s">
        <v>36</v>
      </c>
      <c r="C107" s="272">
        <v>6204</v>
      </c>
      <c r="D107" s="273" t="s">
        <v>908</v>
      </c>
      <c r="E107" t="s">
        <v>2705</v>
      </c>
      <c r="F107">
        <v>14669.52</v>
      </c>
      <c r="G107">
        <v>53158.5</v>
      </c>
      <c r="H107">
        <v>23641.58</v>
      </c>
      <c r="J107">
        <v>1035094.88</v>
      </c>
      <c r="K107">
        <v>985209.3</v>
      </c>
      <c r="N107">
        <v>0</v>
      </c>
      <c r="P107">
        <v>51230</v>
      </c>
      <c r="Q107">
        <v>608.78</v>
      </c>
      <c r="U107">
        <v>-228666.95</v>
      </c>
      <c r="V107">
        <v>2324775.44</v>
      </c>
      <c r="X107">
        <v>11454.75</v>
      </c>
      <c r="AB107">
        <v>230770</v>
      </c>
      <c r="AD107">
        <v>277714</v>
      </c>
      <c r="AG107">
        <v>31971.82</v>
      </c>
      <c r="AH107">
        <v>41868.17</v>
      </c>
      <c r="AL107">
        <v>8261.25</v>
      </c>
      <c r="AN107" s="244">
        <f t="shared" si="12"/>
        <v>91469.6</v>
      </c>
      <c r="AO107" s="251">
        <f t="shared" si="13"/>
        <v>51838.78</v>
      </c>
      <c r="AP107" s="265">
        <f t="shared" si="14"/>
        <v>39630.820000000007</v>
      </c>
      <c r="AQ107" s="266">
        <f t="shared" si="15"/>
        <v>242224.75</v>
      </c>
      <c r="AR107" s="266">
        <f t="shared" si="16"/>
        <v>359815.24</v>
      </c>
      <c r="AS107" s="246">
        <f t="shared" si="11"/>
        <v>-117590.48999999999</v>
      </c>
    </row>
    <row r="108" spans="1:45" ht="14.4" thickBot="1" x14ac:dyDescent="0.3">
      <c r="A108" s="234" t="s">
        <v>35</v>
      </c>
      <c r="B108" s="234" t="s">
        <v>36</v>
      </c>
      <c r="C108" s="272">
        <v>5587</v>
      </c>
      <c r="D108" s="273" t="s">
        <v>909</v>
      </c>
      <c r="E108" t="s">
        <v>2706</v>
      </c>
      <c r="F108">
        <v>137581.78</v>
      </c>
      <c r="G108">
        <v>94715.75</v>
      </c>
      <c r="H108">
        <v>45264.14</v>
      </c>
      <c r="J108">
        <v>794972.5</v>
      </c>
      <c r="K108">
        <v>190491.12</v>
      </c>
      <c r="N108">
        <v>7500</v>
      </c>
      <c r="P108">
        <v>89181</v>
      </c>
      <c r="Q108">
        <v>150.09</v>
      </c>
      <c r="U108">
        <v>-1441459.5</v>
      </c>
      <c r="V108">
        <v>2620032.73</v>
      </c>
      <c r="X108">
        <v>38397.120000000003</v>
      </c>
      <c r="AB108">
        <v>131000</v>
      </c>
      <c r="AD108">
        <v>198976</v>
      </c>
      <c r="AG108">
        <v>58101.18</v>
      </c>
      <c r="AH108">
        <v>17469.77</v>
      </c>
      <c r="AL108">
        <v>11669.5</v>
      </c>
      <c r="AN108" s="244">
        <f t="shared" si="12"/>
        <v>277561.67</v>
      </c>
      <c r="AO108" s="251">
        <f t="shared" si="13"/>
        <v>96831.09</v>
      </c>
      <c r="AP108" s="265">
        <f t="shared" si="14"/>
        <v>180730.58</v>
      </c>
      <c r="AQ108" s="266">
        <f t="shared" si="15"/>
        <v>169397.12</v>
      </c>
      <c r="AR108" s="266">
        <f t="shared" si="16"/>
        <v>286216.45</v>
      </c>
      <c r="AS108" s="246">
        <f t="shared" si="11"/>
        <v>-116819.33000000002</v>
      </c>
    </row>
    <row r="109" spans="1:45" ht="14.4" thickBot="1" x14ac:dyDescent="0.3">
      <c r="A109" s="234" t="s">
        <v>321</v>
      </c>
      <c r="B109" s="234" t="s">
        <v>46</v>
      </c>
      <c r="C109" s="272">
        <v>3439</v>
      </c>
      <c r="D109" s="273" t="s">
        <v>910</v>
      </c>
      <c r="E109" t="s">
        <v>2707</v>
      </c>
      <c r="F109">
        <v>397776.9</v>
      </c>
      <c r="G109">
        <v>3255</v>
      </c>
      <c r="H109">
        <v>65111.35</v>
      </c>
      <c r="J109">
        <v>11113.75</v>
      </c>
      <c r="K109">
        <v>170857.71</v>
      </c>
      <c r="N109">
        <v>150000</v>
      </c>
      <c r="O109">
        <v>2296</v>
      </c>
      <c r="P109">
        <v>15020</v>
      </c>
      <c r="Q109">
        <v>2296</v>
      </c>
      <c r="S109">
        <v>103000</v>
      </c>
      <c r="U109">
        <v>-502185.67</v>
      </c>
      <c r="V109">
        <v>961037.76</v>
      </c>
      <c r="X109">
        <v>32464.07</v>
      </c>
      <c r="Y109">
        <v>6000</v>
      </c>
      <c r="AB109">
        <v>114338</v>
      </c>
      <c r="AD109">
        <v>160965</v>
      </c>
      <c r="AG109">
        <v>25587</v>
      </c>
      <c r="AH109">
        <v>8249.9</v>
      </c>
      <c r="AL109">
        <v>28218.9</v>
      </c>
      <c r="AN109" s="244">
        <f t="shared" si="12"/>
        <v>466143.25</v>
      </c>
      <c r="AO109" s="251">
        <f t="shared" si="13"/>
        <v>169612</v>
      </c>
      <c r="AP109" s="265">
        <f t="shared" si="14"/>
        <v>296531.25</v>
      </c>
      <c r="AQ109" s="266">
        <f t="shared" si="15"/>
        <v>152802.07</v>
      </c>
      <c r="AR109" s="266">
        <f t="shared" si="16"/>
        <v>223020.79999999999</v>
      </c>
      <c r="AS109" s="246">
        <f t="shared" si="11"/>
        <v>-70218.729999999981</v>
      </c>
    </row>
    <row r="110" spans="1:45" ht="14.4" thickBot="1" x14ac:dyDescent="0.3">
      <c r="A110" s="234" t="s">
        <v>321</v>
      </c>
      <c r="B110" s="234" t="s">
        <v>46</v>
      </c>
      <c r="C110" s="272">
        <v>2930</v>
      </c>
      <c r="D110" s="273" t="s">
        <v>911</v>
      </c>
      <c r="E110" t="s">
        <v>2708</v>
      </c>
      <c r="F110">
        <v>310057.25</v>
      </c>
      <c r="G110">
        <v>17609</v>
      </c>
      <c r="H110">
        <v>178264.04</v>
      </c>
      <c r="J110">
        <v>2</v>
      </c>
      <c r="K110">
        <v>337996.55</v>
      </c>
      <c r="N110">
        <v>0</v>
      </c>
      <c r="P110">
        <v>13830</v>
      </c>
      <c r="Q110">
        <v>28.04</v>
      </c>
      <c r="S110">
        <v>611660</v>
      </c>
      <c r="U110">
        <v>-585143.88</v>
      </c>
      <c r="V110">
        <v>852668.5</v>
      </c>
      <c r="X110">
        <v>9521.49</v>
      </c>
      <c r="AB110">
        <v>129475.5</v>
      </c>
      <c r="AD110">
        <v>157458.5</v>
      </c>
      <c r="AG110">
        <v>24275.89</v>
      </c>
      <c r="AH110">
        <v>5869.44</v>
      </c>
      <c r="AL110">
        <v>140</v>
      </c>
      <c r="AN110" s="244">
        <f t="shared" si="12"/>
        <v>505930.29000000004</v>
      </c>
      <c r="AO110" s="251">
        <f t="shared" si="13"/>
        <v>13858.04</v>
      </c>
      <c r="AP110" s="265">
        <f t="shared" si="14"/>
        <v>492072.25000000006</v>
      </c>
      <c r="AQ110" s="266">
        <f t="shared" si="15"/>
        <v>138996.99</v>
      </c>
      <c r="AR110" s="266">
        <f t="shared" si="16"/>
        <v>187743.83000000002</v>
      </c>
      <c r="AS110" s="246">
        <f t="shared" si="11"/>
        <v>-48746.840000000026</v>
      </c>
    </row>
    <row r="111" spans="1:45" ht="14.4" thickBot="1" x14ac:dyDescent="0.3">
      <c r="A111" s="234" t="s">
        <v>321</v>
      </c>
      <c r="B111" s="234" t="s">
        <v>46</v>
      </c>
      <c r="C111" s="272">
        <v>1981</v>
      </c>
      <c r="D111" s="273" t="s">
        <v>912</v>
      </c>
      <c r="E111" t="s">
        <v>2709</v>
      </c>
      <c r="F111">
        <v>459418.62</v>
      </c>
      <c r="G111">
        <v>128454.7</v>
      </c>
      <c r="H111">
        <v>116105.08</v>
      </c>
      <c r="J111">
        <v>507986.11</v>
      </c>
      <c r="K111">
        <v>123486.45</v>
      </c>
      <c r="N111">
        <v>0</v>
      </c>
      <c r="P111">
        <v>3130</v>
      </c>
      <c r="Q111">
        <v>0</v>
      </c>
      <c r="S111">
        <v>253485</v>
      </c>
      <c r="U111">
        <v>-866672.61</v>
      </c>
      <c r="V111">
        <v>1993338.97</v>
      </c>
      <c r="X111">
        <v>43425.4</v>
      </c>
      <c r="AB111">
        <v>138054</v>
      </c>
      <c r="AD111">
        <v>163905</v>
      </c>
      <c r="AG111">
        <v>22096.99</v>
      </c>
      <c r="AH111">
        <v>8661.41</v>
      </c>
      <c r="AL111">
        <v>35597.699999999997</v>
      </c>
      <c r="AN111" s="244">
        <f t="shared" si="12"/>
        <v>703978.39999999991</v>
      </c>
      <c r="AO111" s="251">
        <f t="shared" si="13"/>
        <v>3130</v>
      </c>
      <c r="AP111" s="265">
        <f t="shared" si="14"/>
        <v>700848.39999999991</v>
      </c>
      <c r="AQ111" s="266">
        <f t="shared" si="15"/>
        <v>181479.4</v>
      </c>
      <c r="AR111" s="266">
        <f t="shared" si="16"/>
        <v>230261.09999999998</v>
      </c>
      <c r="AS111" s="246">
        <f t="shared" si="11"/>
        <v>-48781.699999999983</v>
      </c>
    </row>
    <row r="112" spans="1:45" ht="14.4" thickBot="1" x14ac:dyDescent="0.3">
      <c r="A112" s="234" t="s">
        <v>321</v>
      </c>
      <c r="B112" s="234" t="s">
        <v>46</v>
      </c>
      <c r="C112" s="272">
        <v>1907</v>
      </c>
      <c r="D112" s="273" t="s">
        <v>913</v>
      </c>
      <c r="E112" t="s">
        <v>2710</v>
      </c>
      <c r="F112">
        <v>285175.83</v>
      </c>
      <c r="G112">
        <v>165765.82999999999</v>
      </c>
      <c r="H112">
        <v>188475.14</v>
      </c>
      <c r="J112">
        <v>5</v>
      </c>
      <c r="K112">
        <v>141851.03</v>
      </c>
      <c r="N112">
        <v>0</v>
      </c>
      <c r="P112">
        <v>10580</v>
      </c>
      <c r="Q112">
        <v>0</v>
      </c>
      <c r="S112">
        <v>196076</v>
      </c>
      <c r="U112">
        <v>-2636417.5099999998</v>
      </c>
      <c r="V112">
        <v>3276385.87</v>
      </c>
      <c r="X112">
        <v>8318.4500000000007</v>
      </c>
      <c r="AB112">
        <v>101430</v>
      </c>
      <c r="AD112">
        <v>136181</v>
      </c>
      <c r="AG112">
        <v>24664.34</v>
      </c>
      <c r="AH112">
        <v>2746.33</v>
      </c>
      <c r="AL112">
        <v>4747.33</v>
      </c>
      <c r="AN112" s="244">
        <f t="shared" si="12"/>
        <v>639416.80000000005</v>
      </c>
      <c r="AO112" s="251">
        <f t="shared" si="13"/>
        <v>10580</v>
      </c>
      <c r="AP112" s="265">
        <f t="shared" si="14"/>
        <v>628836.80000000005</v>
      </c>
      <c r="AQ112" s="266">
        <f t="shared" si="15"/>
        <v>109748.45</v>
      </c>
      <c r="AR112" s="266">
        <f t="shared" si="16"/>
        <v>168338.99999999997</v>
      </c>
      <c r="AS112" s="246">
        <f t="shared" si="11"/>
        <v>-58590.549999999974</v>
      </c>
    </row>
    <row r="113" spans="1:45" ht="14.4" thickBot="1" x14ac:dyDescent="0.3">
      <c r="A113" s="234" t="s">
        <v>321</v>
      </c>
      <c r="B113" s="234" t="s">
        <v>46</v>
      </c>
      <c r="C113" s="272">
        <v>3127</v>
      </c>
      <c r="D113" s="273" t="s">
        <v>914</v>
      </c>
      <c r="E113" t="s">
        <v>2711</v>
      </c>
      <c r="F113">
        <v>110835.61</v>
      </c>
      <c r="G113">
        <v>7565.14</v>
      </c>
      <c r="H113">
        <v>359351.48</v>
      </c>
      <c r="J113">
        <v>598320.71</v>
      </c>
      <c r="K113">
        <v>551094.37</v>
      </c>
      <c r="N113">
        <v>0</v>
      </c>
      <c r="Q113">
        <v>351.44</v>
      </c>
      <c r="S113">
        <v>170900</v>
      </c>
      <c r="U113">
        <v>-2165112.6</v>
      </c>
      <c r="V113">
        <v>3690825.96</v>
      </c>
      <c r="X113">
        <v>25409.02</v>
      </c>
      <c r="AB113">
        <v>139884.5</v>
      </c>
      <c r="AC113">
        <v>7498</v>
      </c>
      <c r="AD113">
        <v>167437.5</v>
      </c>
      <c r="AG113">
        <v>52222.48</v>
      </c>
      <c r="AH113">
        <v>29393.21</v>
      </c>
      <c r="AL113">
        <v>155</v>
      </c>
      <c r="AN113" s="244">
        <f t="shared" si="12"/>
        <v>477752.23</v>
      </c>
      <c r="AO113" s="251">
        <f t="shared" si="13"/>
        <v>351.44</v>
      </c>
      <c r="AP113" s="265">
        <f t="shared" si="14"/>
        <v>477400.79</v>
      </c>
      <c r="AQ113" s="266">
        <f t="shared" si="15"/>
        <v>172791.52</v>
      </c>
      <c r="AR113" s="266">
        <f t="shared" si="16"/>
        <v>249208.19</v>
      </c>
      <c r="AS113" s="246">
        <f t="shared" si="11"/>
        <v>-76416.670000000013</v>
      </c>
    </row>
    <row r="114" spans="1:45" ht="14.4" thickBot="1" x14ac:dyDescent="0.3">
      <c r="A114" s="234" t="s">
        <v>321</v>
      </c>
      <c r="B114" s="234" t="s">
        <v>46</v>
      </c>
      <c r="C114" s="272">
        <v>2860</v>
      </c>
      <c r="D114" s="273" t="s">
        <v>915</v>
      </c>
      <c r="E114" t="s">
        <v>2712</v>
      </c>
      <c r="F114">
        <v>727839.63</v>
      </c>
      <c r="G114">
        <v>17821.29</v>
      </c>
      <c r="H114">
        <v>252503.08</v>
      </c>
      <c r="J114">
        <v>127086.41</v>
      </c>
      <c r="K114">
        <v>259011.23</v>
      </c>
      <c r="P114">
        <v>3590</v>
      </c>
      <c r="Q114">
        <v>0</v>
      </c>
      <c r="S114">
        <v>135650</v>
      </c>
      <c r="U114">
        <v>-597954.56000000006</v>
      </c>
      <c r="V114">
        <v>1854865.59</v>
      </c>
      <c r="X114">
        <v>40473.800000000003</v>
      </c>
      <c r="AB114">
        <v>83737.5</v>
      </c>
      <c r="AC114">
        <v>6103.92</v>
      </c>
      <c r="AD114">
        <v>120023.5</v>
      </c>
      <c r="AG114">
        <v>10493.8</v>
      </c>
      <c r="AH114">
        <v>6771.86</v>
      </c>
      <c r="AL114">
        <v>6178.05</v>
      </c>
      <c r="AN114" s="244">
        <f t="shared" si="12"/>
        <v>998164</v>
      </c>
      <c r="AO114" s="251">
        <f t="shared" si="13"/>
        <v>3590</v>
      </c>
      <c r="AP114" s="265">
        <f t="shared" si="14"/>
        <v>994574</v>
      </c>
      <c r="AQ114" s="266">
        <f t="shared" si="15"/>
        <v>130315.22</v>
      </c>
      <c r="AR114" s="266">
        <f t="shared" si="16"/>
        <v>143467.21</v>
      </c>
      <c r="AS114" s="246">
        <f t="shared" si="11"/>
        <v>-13151.989999999991</v>
      </c>
    </row>
    <row r="115" spans="1:45" ht="14.4" thickBot="1" x14ac:dyDescent="0.3">
      <c r="A115" s="234" t="s">
        <v>321</v>
      </c>
      <c r="B115" s="234" t="s">
        <v>46</v>
      </c>
      <c r="C115" s="272">
        <v>3321</v>
      </c>
      <c r="D115" s="273" t="s">
        <v>916</v>
      </c>
      <c r="E115" t="s">
        <v>2713</v>
      </c>
      <c r="F115">
        <v>458346.69</v>
      </c>
      <c r="G115">
        <v>48493.5</v>
      </c>
      <c r="H115">
        <v>444158.8</v>
      </c>
      <c r="J115">
        <v>194872.81</v>
      </c>
      <c r="K115">
        <v>776490.61</v>
      </c>
      <c r="N115">
        <v>0</v>
      </c>
      <c r="P115">
        <v>5000</v>
      </c>
      <c r="Q115">
        <v>0</v>
      </c>
      <c r="S115">
        <v>234674.8</v>
      </c>
      <c r="U115">
        <v>-98451.37</v>
      </c>
      <c r="V115">
        <v>1808375.97</v>
      </c>
      <c r="X115">
        <v>49327.15</v>
      </c>
      <c r="AB115">
        <v>127911</v>
      </c>
      <c r="AC115">
        <v>4145.5200000000004</v>
      </c>
      <c r="AD115">
        <v>163740</v>
      </c>
      <c r="AG115">
        <v>21351.8</v>
      </c>
      <c r="AH115">
        <v>20581.96</v>
      </c>
      <c r="AL115">
        <v>578.20000000000005</v>
      </c>
      <c r="AN115" s="244">
        <f t="shared" si="12"/>
        <v>950998.99</v>
      </c>
      <c r="AO115" s="251">
        <f t="shared" si="13"/>
        <v>5000</v>
      </c>
      <c r="AP115" s="265">
        <f t="shared" si="14"/>
        <v>945998.99</v>
      </c>
      <c r="AQ115" s="266">
        <f t="shared" si="15"/>
        <v>181383.66999999998</v>
      </c>
      <c r="AR115" s="266">
        <f t="shared" si="16"/>
        <v>206251.96</v>
      </c>
      <c r="AS115" s="246">
        <f t="shared" si="11"/>
        <v>-24868.290000000008</v>
      </c>
    </row>
    <row r="116" spans="1:45" ht="14.4" thickBot="1" x14ac:dyDescent="0.3">
      <c r="A116" s="234" t="s">
        <v>321</v>
      </c>
      <c r="B116" s="234" t="s">
        <v>46</v>
      </c>
      <c r="C116" s="272">
        <v>3558</v>
      </c>
      <c r="D116" s="273" t="s">
        <v>917</v>
      </c>
      <c r="E116" t="s">
        <v>2714</v>
      </c>
      <c r="F116">
        <v>942051.86</v>
      </c>
      <c r="G116">
        <v>24250.42</v>
      </c>
      <c r="H116">
        <v>373483.35</v>
      </c>
      <c r="J116">
        <v>293616.14</v>
      </c>
      <c r="K116">
        <v>367464.82</v>
      </c>
      <c r="N116">
        <v>0</v>
      </c>
      <c r="P116">
        <v>22890</v>
      </c>
      <c r="Q116">
        <v>0</v>
      </c>
      <c r="S116">
        <v>362958.5</v>
      </c>
      <c r="U116">
        <v>-686215.77</v>
      </c>
      <c r="V116">
        <v>2329931.42</v>
      </c>
      <c r="X116">
        <v>47217.23</v>
      </c>
      <c r="AB116">
        <v>123032</v>
      </c>
      <c r="AC116">
        <v>7475.36</v>
      </c>
      <c r="AD116">
        <v>159194</v>
      </c>
      <c r="AG116">
        <v>17590.96</v>
      </c>
      <c r="AH116">
        <v>19893.439999999999</v>
      </c>
      <c r="AL116">
        <v>6260.25</v>
      </c>
      <c r="AN116" s="244">
        <f t="shared" si="12"/>
        <v>1339785.6299999999</v>
      </c>
      <c r="AO116" s="251">
        <f t="shared" si="13"/>
        <v>22890</v>
      </c>
      <c r="AP116" s="265">
        <f t="shared" si="14"/>
        <v>1316895.6299999999</v>
      </c>
      <c r="AQ116" s="266">
        <f t="shared" si="15"/>
        <v>177724.59</v>
      </c>
      <c r="AR116" s="266">
        <f t="shared" si="16"/>
        <v>202938.65</v>
      </c>
      <c r="AS116" s="246">
        <f t="shared" si="11"/>
        <v>-25214.059999999998</v>
      </c>
    </row>
    <row r="117" spans="1:45" ht="14.4" thickBot="1" x14ac:dyDescent="0.3">
      <c r="A117" s="234" t="s">
        <v>321</v>
      </c>
      <c r="B117" s="234" t="s">
        <v>46</v>
      </c>
      <c r="C117" s="272">
        <v>1774</v>
      </c>
      <c r="D117" s="273" t="s">
        <v>918</v>
      </c>
      <c r="E117" t="s">
        <v>2715</v>
      </c>
      <c r="F117">
        <v>225277.11</v>
      </c>
      <c r="G117">
        <v>16006.45</v>
      </c>
      <c r="H117">
        <v>34028.339999999997</v>
      </c>
      <c r="J117">
        <v>1256200.43</v>
      </c>
      <c r="K117">
        <v>345643.43</v>
      </c>
      <c r="N117">
        <v>100000</v>
      </c>
      <c r="P117">
        <v>18420</v>
      </c>
      <c r="Q117">
        <v>0</v>
      </c>
      <c r="S117">
        <v>83400</v>
      </c>
      <c r="U117">
        <v>699027.44</v>
      </c>
      <c r="V117">
        <v>857017.52</v>
      </c>
      <c r="X117">
        <v>8903.8700000000008</v>
      </c>
      <c r="AB117">
        <v>98248.5</v>
      </c>
      <c r="AC117">
        <v>200000</v>
      </c>
      <c r="AD117">
        <v>138407.5</v>
      </c>
      <c r="AG117">
        <v>33489.379999999997</v>
      </c>
      <c r="AH117">
        <v>17180.919999999998</v>
      </c>
      <c r="AL117">
        <v>733.45</v>
      </c>
      <c r="AN117" s="244">
        <f t="shared" si="12"/>
        <v>275311.90000000002</v>
      </c>
      <c r="AO117" s="251">
        <f t="shared" si="13"/>
        <v>118420</v>
      </c>
      <c r="AP117" s="265">
        <f t="shared" si="14"/>
        <v>156891.90000000002</v>
      </c>
      <c r="AQ117" s="266">
        <f t="shared" si="15"/>
        <v>307152.37</v>
      </c>
      <c r="AR117" s="266">
        <f t="shared" si="16"/>
        <v>189811.25</v>
      </c>
      <c r="AS117" s="246">
        <f t="shared" si="11"/>
        <v>117341.12</v>
      </c>
    </row>
    <row r="118" spans="1:45" ht="14.4" thickBot="1" x14ac:dyDescent="0.3">
      <c r="A118" s="234" t="s">
        <v>321</v>
      </c>
      <c r="B118" s="234" t="s">
        <v>46</v>
      </c>
      <c r="C118" s="272">
        <v>1942</v>
      </c>
      <c r="D118" s="273" t="s">
        <v>919</v>
      </c>
      <c r="E118" t="s">
        <v>2798</v>
      </c>
      <c r="F118">
        <v>218870.16</v>
      </c>
      <c r="G118">
        <v>2106.5300000000002</v>
      </c>
      <c r="H118">
        <v>188328.17</v>
      </c>
      <c r="J118">
        <v>2340552.7999999998</v>
      </c>
      <c r="K118">
        <v>93012.21</v>
      </c>
      <c r="N118">
        <v>137920</v>
      </c>
      <c r="O118">
        <v>616</v>
      </c>
      <c r="Q118">
        <v>616</v>
      </c>
      <c r="S118">
        <v>123080</v>
      </c>
      <c r="U118">
        <v>-132212.34</v>
      </c>
      <c r="V118">
        <v>2768353.45</v>
      </c>
      <c r="X118">
        <v>8736.5400000000009</v>
      </c>
      <c r="AB118">
        <v>59388</v>
      </c>
      <c r="AD118">
        <v>84644</v>
      </c>
      <c r="AG118">
        <v>19294.88</v>
      </c>
      <c r="AH118">
        <v>15466.51</v>
      </c>
      <c r="AL118">
        <v>1296.4000000000001</v>
      </c>
      <c r="AN118" s="244">
        <f t="shared" si="12"/>
        <v>409304.86</v>
      </c>
      <c r="AO118" s="251">
        <f t="shared" si="13"/>
        <v>139152</v>
      </c>
      <c r="AP118" s="265">
        <f t="shared" si="14"/>
        <v>270152.86</v>
      </c>
      <c r="AQ118" s="266">
        <f t="shared" si="15"/>
        <v>68124.540000000008</v>
      </c>
      <c r="AR118" s="266">
        <f t="shared" si="16"/>
        <v>120701.79</v>
      </c>
      <c r="AS118" s="246">
        <f t="shared" si="11"/>
        <v>-52577.249999999985</v>
      </c>
    </row>
    <row r="119" spans="1:45" ht="14.4" thickBot="1" x14ac:dyDescent="0.3">
      <c r="A119" s="234" t="s">
        <v>321</v>
      </c>
      <c r="B119" s="234" t="s">
        <v>46</v>
      </c>
      <c r="C119" s="272">
        <v>2702</v>
      </c>
      <c r="D119" s="273" t="s">
        <v>920</v>
      </c>
      <c r="E119" t="s">
        <v>2799</v>
      </c>
      <c r="F119">
        <v>484837.29</v>
      </c>
      <c r="G119">
        <v>39106.239999999998</v>
      </c>
      <c r="H119">
        <v>13574.36</v>
      </c>
      <c r="J119">
        <v>286328.23</v>
      </c>
      <c r="K119">
        <v>85555.59</v>
      </c>
      <c r="N119">
        <v>0</v>
      </c>
      <c r="P119">
        <v>5120</v>
      </c>
      <c r="Q119">
        <v>793.34</v>
      </c>
      <c r="U119">
        <v>-2362750.41</v>
      </c>
      <c r="V119">
        <v>3313708.59</v>
      </c>
      <c r="X119">
        <v>23272.16</v>
      </c>
      <c r="AB119">
        <v>230881</v>
      </c>
      <c r="AD119">
        <v>258871</v>
      </c>
      <c r="AG119">
        <v>30781.85</v>
      </c>
      <c r="AH119">
        <v>8785.92</v>
      </c>
      <c r="AL119">
        <v>3184.2</v>
      </c>
      <c r="AN119" s="244">
        <f t="shared" si="12"/>
        <v>537517.89</v>
      </c>
      <c r="AO119" s="251">
        <f t="shared" si="13"/>
        <v>5913.34</v>
      </c>
      <c r="AP119" s="265">
        <f t="shared" si="14"/>
        <v>531604.55000000005</v>
      </c>
      <c r="AQ119" s="266">
        <f t="shared" si="15"/>
        <v>254153.16</v>
      </c>
      <c r="AR119" s="266">
        <f t="shared" si="16"/>
        <v>301622.96999999997</v>
      </c>
      <c r="AS119" s="246">
        <f t="shared" si="11"/>
        <v>-47469.809999999969</v>
      </c>
    </row>
    <row r="120" spans="1:45" ht="14.4" thickBot="1" x14ac:dyDescent="0.3">
      <c r="A120" s="234" t="s">
        <v>321</v>
      </c>
      <c r="B120" s="234" t="s">
        <v>46</v>
      </c>
      <c r="C120" s="272">
        <v>2772</v>
      </c>
      <c r="D120" s="273" t="s">
        <v>921</v>
      </c>
      <c r="E120" t="s">
        <v>2811</v>
      </c>
      <c r="F120">
        <v>337251</v>
      </c>
      <c r="G120">
        <v>18258.2</v>
      </c>
      <c r="H120">
        <v>81606.8</v>
      </c>
      <c r="J120">
        <v>375030.74</v>
      </c>
      <c r="K120">
        <v>158472.93</v>
      </c>
      <c r="N120">
        <v>0</v>
      </c>
      <c r="P120">
        <v>120000</v>
      </c>
      <c r="Q120">
        <v>32.71</v>
      </c>
      <c r="S120">
        <v>31765</v>
      </c>
      <c r="U120">
        <v>-2647370.62</v>
      </c>
      <c r="V120">
        <v>3532326.06</v>
      </c>
      <c r="X120">
        <v>33338.01</v>
      </c>
      <c r="AB120">
        <v>25000.5</v>
      </c>
      <c r="AC120">
        <v>5379.44</v>
      </c>
      <c r="AD120">
        <v>65718.5</v>
      </c>
      <c r="AG120">
        <v>38329.440000000002</v>
      </c>
      <c r="AH120">
        <v>17765.04</v>
      </c>
      <c r="AL120">
        <v>4769.75</v>
      </c>
      <c r="AN120" s="244">
        <f t="shared" si="12"/>
        <v>437116</v>
      </c>
      <c r="AO120" s="251">
        <f t="shared" si="13"/>
        <v>120032.71</v>
      </c>
      <c r="AP120" s="265">
        <f t="shared" si="14"/>
        <v>317083.28999999998</v>
      </c>
      <c r="AQ120" s="266">
        <f t="shared" si="15"/>
        <v>63717.950000000004</v>
      </c>
      <c r="AR120" s="266">
        <f t="shared" si="16"/>
        <v>126582.73000000001</v>
      </c>
      <c r="AS120" s="246">
        <f t="shared" si="11"/>
        <v>-62864.780000000006</v>
      </c>
    </row>
    <row r="121" spans="1:45" ht="14.4" thickBot="1" x14ac:dyDescent="0.3">
      <c r="A121" s="234" t="s">
        <v>37</v>
      </c>
      <c r="B121" s="234" t="s">
        <v>38</v>
      </c>
      <c r="C121" s="272">
        <v>6140</v>
      </c>
      <c r="D121" s="273" t="s">
        <v>922</v>
      </c>
      <c r="E121" t="s">
        <v>2716</v>
      </c>
      <c r="F121">
        <v>146187.41</v>
      </c>
      <c r="G121">
        <v>0</v>
      </c>
      <c r="H121">
        <v>206352.79</v>
      </c>
      <c r="J121">
        <v>1008690.25</v>
      </c>
      <c r="K121">
        <v>294209.18</v>
      </c>
      <c r="Q121">
        <v>1009</v>
      </c>
      <c r="T121">
        <v>200632.54</v>
      </c>
      <c r="V121">
        <v>1454124.22</v>
      </c>
      <c r="X121">
        <v>88905</v>
      </c>
      <c r="AB121">
        <v>133801.5</v>
      </c>
      <c r="AD121">
        <v>177339.5</v>
      </c>
      <c r="AG121">
        <v>20411.46</v>
      </c>
      <c r="AH121">
        <v>23281.67</v>
      </c>
      <c r="AL121">
        <v>2000</v>
      </c>
      <c r="AN121" s="244">
        <f t="shared" si="12"/>
        <v>352540.2</v>
      </c>
      <c r="AO121" s="251">
        <f t="shared" si="13"/>
        <v>1009</v>
      </c>
      <c r="AP121" s="265">
        <f t="shared" si="14"/>
        <v>351531.2</v>
      </c>
      <c r="AQ121" s="266">
        <f t="shared" si="15"/>
        <v>222706.5</v>
      </c>
      <c r="AR121" s="266">
        <f t="shared" si="16"/>
        <v>223032.63</v>
      </c>
      <c r="AS121" s="246">
        <f t="shared" si="11"/>
        <v>-326.13000000000466</v>
      </c>
    </row>
    <row r="122" spans="1:45" ht="14.4" thickBot="1" x14ac:dyDescent="0.3">
      <c r="A122" s="234" t="s">
        <v>37</v>
      </c>
      <c r="B122" s="234" t="s">
        <v>38</v>
      </c>
      <c r="C122" s="272">
        <v>5316</v>
      </c>
      <c r="D122" s="273" t="s">
        <v>923</v>
      </c>
      <c r="E122" t="s">
        <v>2717</v>
      </c>
      <c r="F122">
        <v>518512.37</v>
      </c>
      <c r="G122">
        <v>728</v>
      </c>
      <c r="H122">
        <v>36325.56</v>
      </c>
      <c r="J122">
        <v>83558.16</v>
      </c>
      <c r="K122">
        <v>138277.44</v>
      </c>
      <c r="N122">
        <v>4000</v>
      </c>
      <c r="Q122">
        <v>192.8</v>
      </c>
      <c r="T122">
        <v>344369.91999999998</v>
      </c>
      <c r="U122">
        <v>-4717709.96</v>
      </c>
      <c r="V122">
        <v>5145573.0199999996</v>
      </c>
      <c r="X122">
        <v>81734.5</v>
      </c>
      <c r="AB122">
        <v>190656</v>
      </c>
      <c r="AD122">
        <v>243239</v>
      </c>
      <c r="AG122">
        <v>25490.95</v>
      </c>
      <c r="AH122">
        <v>6515.07</v>
      </c>
      <c r="AL122">
        <v>4479.5</v>
      </c>
      <c r="AN122" s="244">
        <f t="shared" si="12"/>
        <v>555565.92999999993</v>
      </c>
      <c r="AO122" s="251">
        <f t="shared" si="13"/>
        <v>4192.8</v>
      </c>
      <c r="AP122" s="265">
        <f t="shared" si="14"/>
        <v>551373.12999999989</v>
      </c>
      <c r="AQ122" s="266">
        <f t="shared" si="15"/>
        <v>272390.5</v>
      </c>
      <c r="AR122" s="266">
        <f t="shared" si="16"/>
        <v>279724.52</v>
      </c>
      <c r="AS122" s="246">
        <f t="shared" si="11"/>
        <v>-7334.0200000000186</v>
      </c>
    </row>
    <row r="123" spans="1:45" ht="14.4" thickBot="1" x14ac:dyDescent="0.3">
      <c r="A123" s="234" t="s">
        <v>37</v>
      </c>
      <c r="B123" s="234" t="s">
        <v>38</v>
      </c>
      <c r="C123" s="272">
        <v>1456</v>
      </c>
      <c r="D123" s="273" t="s">
        <v>924</v>
      </c>
      <c r="E123" t="s">
        <v>2718</v>
      </c>
      <c r="F123">
        <v>250564.18</v>
      </c>
      <c r="G123">
        <v>0</v>
      </c>
      <c r="H123">
        <v>109540.92</v>
      </c>
      <c r="J123">
        <v>1</v>
      </c>
      <c r="K123">
        <v>-133591.66</v>
      </c>
      <c r="Q123">
        <v>0</v>
      </c>
      <c r="T123">
        <v>2649119.54</v>
      </c>
      <c r="U123">
        <v>-5153797.42</v>
      </c>
      <c r="V123">
        <v>2682356.15</v>
      </c>
      <c r="X123">
        <v>71342</v>
      </c>
      <c r="AB123">
        <v>18730</v>
      </c>
      <c r="AD123">
        <v>39702</v>
      </c>
      <c r="AG123">
        <v>29302</v>
      </c>
      <c r="AH123">
        <v>416.66</v>
      </c>
      <c r="AN123" s="244">
        <f t="shared" si="12"/>
        <v>360105.1</v>
      </c>
      <c r="AO123" s="251">
        <f t="shared" si="13"/>
        <v>0</v>
      </c>
      <c r="AP123" s="265">
        <f t="shared" si="14"/>
        <v>360105.1</v>
      </c>
      <c r="AQ123" s="266">
        <f t="shared" si="15"/>
        <v>90072</v>
      </c>
      <c r="AR123" s="266">
        <f t="shared" si="16"/>
        <v>69420.66</v>
      </c>
      <c r="AS123" s="246">
        <f t="shared" si="11"/>
        <v>20651.339999999997</v>
      </c>
    </row>
    <row r="124" spans="1:45" ht="14.4" thickBot="1" x14ac:dyDescent="0.3">
      <c r="A124" s="234" t="s">
        <v>37</v>
      </c>
      <c r="B124" s="234" t="s">
        <v>38</v>
      </c>
      <c r="C124" s="272">
        <v>2839</v>
      </c>
      <c r="D124" s="273" t="s">
        <v>925</v>
      </c>
      <c r="E124" t="s">
        <v>2719</v>
      </c>
      <c r="F124">
        <v>481743.12</v>
      </c>
      <c r="G124">
        <v>0</v>
      </c>
      <c r="H124">
        <v>0</v>
      </c>
      <c r="J124">
        <v>1961.31</v>
      </c>
      <c r="K124">
        <v>29163.51</v>
      </c>
      <c r="N124">
        <v>0</v>
      </c>
      <c r="Q124">
        <v>82.4</v>
      </c>
      <c r="S124">
        <v>70000</v>
      </c>
      <c r="T124">
        <v>102744.46</v>
      </c>
      <c r="U124">
        <v>-1873196.25</v>
      </c>
      <c r="V124">
        <v>2132666.9300000002</v>
      </c>
      <c r="X124">
        <v>75072</v>
      </c>
      <c r="AB124">
        <v>100660</v>
      </c>
      <c r="AD124">
        <v>128824</v>
      </c>
      <c r="AG124">
        <v>15051.19</v>
      </c>
      <c r="AH124">
        <v>12950.65</v>
      </c>
      <c r="AN124" s="244">
        <f t="shared" si="12"/>
        <v>481743.12</v>
      </c>
      <c r="AO124" s="251">
        <f t="shared" si="13"/>
        <v>82.4</v>
      </c>
      <c r="AP124" s="265">
        <f t="shared" si="14"/>
        <v>481660.72</v>
      </c>
      <c r="AQ124" s="266">
        <f t="shared" si="15"/>
        <v>175732</v>
      </c>
      <c r="AR124" s="266">
        <f t="shared" si="16"/>
        <v>156825.84</v>
      </c>
      <c r="AS124" s="246">
        <f t="shared" si="11"/>
        <v>18906.160000000003</v>
      </c>
    </row>
    <row r="125" spans="1:45" ht="14.4" thickBot="1" x14ac:dyDescent="0.3">
      <c r="A125" s="234" t="s">
        <v>37</v>
      </c>
      <c r="B125" s="234" t="s">
        <v>38</v>
      </c>
      <c r="C125" s="272">
        <v>4801</v>
      </c>
      <c r="D125" s="273" t="s">
        <v>926</v>
      </c>
      <c r="E125" t="s">
        <v>2720</v>
      </c>
      <c r="F125">
        <v>824492.67</v>
      </c>
      <c r="G125">
        <v>0</v>
      </c>
      <c r="H125">
        <v>84929.31</v>
      </c>
      <c r="J125">
        <v>863372.87</v>
      </c>
      <c r="K125">
        <v>77414.22</v>
      </c>
      <c r="N125">
        <v>0</v>
      </c>
      <c r="Q125">
        <v>0</v>
      </c>
      <c r="U125">
        <v>-940100.83</v>
      </c>
      <c r="V125">
        <v>2748053.22</v>
      </c>
      <c r="X125">
        <v>138504.85999999999</v>
      </c>
      <c r="AB125">
        <v>168003.5</v>
      </c>
      <c r="AD125">
        <v>201202.5</v>
      </c>
      <c r="AG125">
        <v>42313.06</v>
      </c>
      <c r="AH125">
        <v>8386.16</v>
      </c>
      <c r="AL125">
        <v>13601.86</v>
      </c>
      <c r="AN125" s="244">
        <f t="shared" si="12"/>
        <v>909421.98</v>
      </c>
      <c r="AO125" s="251">
        <f t="shared" si="13"/>
        <v>0</v>
      </c>
      <c r="AP125" s="265">
        <f t="shared" si="14"/>
        <v>909421.98</v>
      </c>
      <c r="AQ125" s="266">
        <f t="shared" si="15"/>
        <v>306508.36</v>
      </c>
      <c r="AR125" s="266">
        <f t="shared" si="16"/>
        <v>265503.58</v>
      </c>
      <c r="AS125" s="246">
        <f t="shared" si="11"/>
        <v>41004.77999999997</v>
      </c>
    </row>
    <row r="126" spans="1:45" ht="14.4" thickBot="1" x14ac:dyDescent="0.3">
      <c r="A126" s="234" t="s">
        <v>37</v>
      </c>
      <c r="B126" s="234" t="s">
        <v>38</v>
      </c>
      <c r="C126" s="272">
        <v>3761</v>
      </c>
      <c r="D126" s="273" t="s">
        <v>927</v>
      </c>
      <c r="E126" t="s">
        <v>2721</v>
      </c>
      <c r="F126">
        <v>1031144.53</v>
      </c>
      <c r="G126">
        <v>0</v>
      </c>
      <c r="H126">
        <v>79435.22</v>
      </c>
      <c r="J126">
        <v>277424.88</v>
      </c>
      <c r="K126">
        <v>466026.53</v>
      </c>
      <c r="Q126">
        <v>5000</v>
      </c>
      <c r="T126">
        <v>596494.93999999994</v>
      </c>
      <c r="U126">
        <v>-1335662.26</v>
      </c>
      <c r="V126">
        <v>2407634.36</v>
      </c>
      <c r="X126">
        <v>72376.5</v>
      </c>
      <c r="AB126">
        <v>117498.5</v>
      </c>
      <c r="AD126">
        <v>129152.5</v>
      </c>
      <c r="AG126">
        <v>21969.81</v>
      </c>
      <c r="AH126">
        <v>4851.07</v>
      </c>
      <c r="AL126">
        <v>937.5</v>
      </c>
      <c r="AN126" s="244">
        <f t="shared" si="12"/>
        <v>1110579.75</v>
      </c>
      <c r="AO126" s="251">
        <f t="shared" si="13"/>
        <v>5000</v>
      </c>
      <c r="AP126" s="265">
        <f t="shared" si="14"/>
        <v>1105579.75</v>
      </c>
      <c r="AQ126" s="266">
        <f t="shared" si="15"/>
        <v>189875</v>
      </c>
      <c r="AR126" s="266">
        <f t="shared" si="16"/>
        <v>156910.88</v>
      </c>
      <c r="AS126" s="246">
        <f t="shared" si="11"/>
        <v>32964.119999999995</v>
      </c>
    </row>
    <row r="127" spans="1:45" ht="14.4" thickBot="1" x14ac:dyDescent="0.3">
      <c r="A127" s="234" t="s">
        <v>37</v>
      </c>
      <c r="B127" s="234" t="s">
        <v>38</v>
      </c>
      <c r="C127" s="272">
        <v>4191</v>
      </c>
      <c r="D127" s="273" t="s">
        <v>928</v>
      </c>
      <c r="E127" t="s">
        <v>2722</v>
      </c>
      <c r="F127">
        <v>317821.5</v>
      </c>
      <c r="G127">
        <v>0</v>
      </c>
      <c r="H127">
        <v>81624.62</v>
      </c>
      <c r="J127">
        <v>2191409.5699999998</v>
      </c>
      <c r="K127">
        <v>86729.07</v>
      </c>
      <c r="N127">
        <v>12065</v>
      </c>
      <c r="Q127">
        <v>-974.61</v>
      </c>
      <c r="U127">
        <v>-981847.78</v>
      </c>
      <c r="V127">
        <v>3580405.02</v>
      </c>
      <c r="X127">
        <v>79697</v>
      </c>
      <c r="AB127">
        <v>154773.5</v>
      </c>
      <c r="AD127">
        <v>206292.5</v>
      </c>
      <c r="AG127">
        <v>17007.46</v>
      </c>
      <c r="AH127">
        <v>6724.41</v>
      </c>
      <c r="AL127">
        <v>549</v>
      </c>
      <c r="AN127" s="244">
        <f t="shared" si="12"/>
        <v>399446.12</v>
      </c>
      <c r="AO127" s="251">
        <f t="shared" si="13"/>
        <v>11090.39</v>
      </c>
      <c r="AP127" s="265">
        <f t="shared" si="14"/>
        <v>388355.73</v>
      </c>
      <c r="AQ127" s="266">
        <f t="shared" si="15"/>
        <v>234470.5</v>
      </c>
      <c r="AR127" s="266">
        <f t="shared" si="16"/>
        <v>230573.37</v>
      </c>
      <c r="AS127" s="246">
        <f t="shared" si="11"/>
        <v>3897.1300000000047</v>
      </c>
    </row>
    <row r="128" spans="1:45" ht="14.4" thickBot="1" x14ac:dyDescent="0.3">
      <c r="A128" s="234" t="s">
        <v>37</v>
      </c>
      <c r="B128" s="234" t="s">
        <v>38</v>
      </c>
      <c r="C128" s="272">
        <v>1988</v>
      </c>
      <c r="D128" s="273" t="s">
        <v>929</v>
      </c>
      <c r="E128" t="s">
        <v>2723</v>
      </c>
      <c r="F128">
        <v>1097894.48</v>
      </c>
      <c r="G128">
        <v>0</v>
      </c>
      <c r="H128">
        <v>72626.86</v>
      </c>
      <c r="J128">
        <v>258778.58</v>
      </c>
      <c r="K128">
        <v>29911.52</v>
      </c>
      <c r="Q128">
        <v>216700</v>
      </c>
      <c r="T128">
        <v>1388545.52</v>
      </c>
      <c r="U128">
        <v>-2413945.5</v>
      </c>
      <c r="V128">
        <v>2242898.44</v>
      </c>
      <c r="X128">
        <v>64801</v>
      </c>
      <c r="AB128">
        <v>101090</v>
      </c>
      <c r="AD128">
        <v>111176</v>
      </c>
      <c r="AE128">
        <v>6000</v>
      </c>
      <c r="AG128">
        <v>16003.52</v>
      </c>
      <c r="AH128">
        <v>7698.5</v>
      </c>
      <c r="AN128" s="244">
        <f t="shared" si="12"/>
        <v>1170521.3400000001</v>
      </c>
      <c r="AO128" s="251">
        <f t="shared" si="13"/>
        <v>216700</v>
      </c>
      <c r="AP128" s="265">
        <f t="shared" si="14"/>
        <v>953821.34000000008</v>
      </c>
      <c r="AQ128" s="266">
        <f t="shared" si="15"/>
        <v>165891</v>
      </c>
      <c r="AR128" s="266">
        <f t="shared" si="16"/>
        <v>140878.01999999999</v>
      </c>
      <c r="AS128" s="246">
        <f t="shared" si="11"/>
        <v>25012.98000000001</v>
      </c>
    </row>
    <row r="129" spans="1:45" ht="14.4" thickBot="1" x14ac:dyDescent="0.3">
      <c r="A129" s="234" t="s">
        <v>37</v>
      </c>
      <c r="B129" s="234" t="s">
        <v>38</v>
      </c>
      <c r="C129" s="272">
        <v>2809</v>
      </c>
      <c r="D129" s="273" t="s">
        <v>930</v>
      </c>
      <c r="E129" t="s">
        <v>2800</v>
      </c>
      <c r="F129">
        <v>444878.16</v>
      </c>
      <c r="G129">
        <v>0</v>
      </c>
      <c r="H129">
        <v>28461.87</v>
      </c>
      <c r="J129">
        <v>116095</v>
      </c>
      <c r="K129">
        <v>605981.22</v>
      </c>
      <c r="Q129">
        <v>0</v>
      </c>
      <c r="T129">
        <v>-4189079.08</v>
      </c>
      <c r="U129">
        <v>1483739.32</v>
      </c>
      <c r="V129">
        <v>3888577.01</v>
      </c>
      <c r="X129">
        <v>57548</v>
      </c>
      <c r="AB129">
        <v>117057.4</v>
      </c>
      <c r="AD129">
        <v>125716.4</v>
      </c>
      <c r="AG129">
        <v>32960</v>
      </c>
      <c r="AH129">
        <v>3750</v>
      </c>
      <c r="AN129" s="244">
        <f t="shared" si="12"/>
        <v>473340.02999999997</v>
      </c>
      <c r="AO129" s="251">
        <f t="shared" si="13"/>
        <v>0</v>
      </c>
      <c r="AP129" s="265">
        <f t="shared" si="14"/>
        <v>473340.02999999997</v>
      </c>
      <c r="AQ129" s="266">
        <f t="shared" si="15"/>
        <v>174605.4</v>
      </c>
      <c r="AR129" s="266">
        <f t="shared" si="16"/>
        <v>162426.4</v>
      </c>
      <c r="AS129" s="246">
        <f t="shared" si="11"/>
        <v>12179</v>
      </c>
    </row>
    <row r="130" spans="1:45" ht="14.4" thickBot="1" x14ac:dyDescent="0.3">
      <c r="A130" s="234" t="s">
        <v>37</v>
      </c>
      <c r="B130" s="234" t="s">
        <v>38</v>
      </c>
      <c r="C130" s="272">
        <v>2809</v>
      </c>
      <c r="D130" s="273" t="s">
        <v>931</v>
      </c>
      <c r="E130" t="s">
        <v>2801</v>
      </c>
      <c r="F130">
        <v>113186.5</v>
      </c>
      <c r="G130">
        <v>0</v>
      </c>
      <c r="H130">
        <v>24900.39</v>
      </c>
      <c r="J130">
        <v>3357632.22</v>
      </c>
      <c r="K130">
        <v>236734.3</v>
      </c>
      <c r="Q130">
        <v>52989</v>
      </c>
      <c r="T130">
        <v>-3565905.4</v>
      </c>
      <c r="U130">
        <v>1248941.1399999999</v>
      </c>
      <c r="V130">
        <v>6097995.7300000004</v>
      </c>
      <c r="X130">
        <v>55199.1</v>
      </c>
      <c r="AB130">
        <v>87714.8</v>
      </c>
      <c r="AD130">
        <v>105914.8</v>
      </c>
      <c r="AG130">
        <v>31203.84</v>
      </c>
      <c r="AH130">
        <v>19750.45</v>
      </c>
      <c r="AL130">
        <v>753.22</v>
      </c>
      <c r="AN130" s="244">
        <f t="shared" si="12"/>
        <v>138086.89000000001</v>
      </c>
      <c r="AO130" s="251">
        <f t="shared" si="13"/>
        <v>52989</v>
      </c>
      <c r="AP130" s="265">
        <f t="shared" si="14"/>
        <v>85097.890000000014</v>
      </c>
      <c r="AQ130" s="266">
        <f t="shared" si="15"/>
        <v>142913.9</v>
      </c>
      <c r="AR130" s="266">
        <f t="shared" si="16"/>
        <v>157622.31000000003</v>
      </c>
      <c r="AS130" s="246">
        <f t="shared" si="11"/>
        <v>-14708.410000000033</v>
      </c>
    </row>
    <row r="131" spans="1:45" ht="14.4" thickBot="1" x14ac:dyDescent="0.3">
      <c r="A131" s="234" t="s">
        <v>326</v>
      </c>
      <c r="B131" s="234" t="s">
        <v>47</v>
      </c>
      <c r="C131" s="272">
        <v>8788</v>
      </c>
      <c r="D131" s="273" t="s">
        <v>932</v>
      </c>
      <c r="E131" t="s">
        <v>2724</v>
      </c>
      <c r="F131">
        <v>219471.75</v>
      </c>
      <c r="G131">
        <v>58330</v>
      </c>
      <c r="H131">
        <v>353413.21</v>
      </c>
      <c r="J131">
        <v>431424.68</v>
      </c>
      <c r="K131">
        <v>71314.850000000006</v>
      </c>
      <c r="N131">
        <v>1580</v>
      </c>
      <c r="Q131">
        <v>1231</v>
      </c>
      <c r="S131">
        <v>61620</v>
      </c>
      <c r="U131">
        <v>-2880336.36</v>
      </c>
      <c r="V131">
        <v>3801437.29</v>
      </c>
      <c r="X131">
        <v>245306.78</v>
      </c>
      <c r="AB131">
        <v>109938.5</v>
      </c>
      <c r="AC131">
        <v>1000</v>
      </c>
      <c r="AD131">
        <v>161598.5</v>
      </c>
      <c r="AG131">
        <v>54309.37</v>
      </c>
      <c r="AH131">
        <v>4904.1899999999996</v>
      </c>
      <c r="AL131">
        <v>2063</v>
      </c>
      <c r="AN131" s="244">
        <f t="shared" si="12"/>
        <v>631214.96</v>
      </c>
      <c r="AO131" s="251">
        <f t="shared" si="13"/>
        <v>2811</v>
      </c>
      <c r="AP131" s="265">
        <f t="shared" si="14"/>
        <v>628403.96</v>
      </c>
      <c r="AQ131" s="266">
        <f t="shared" si="15"/>
        <v>356245.28</v>
      </c>
      <c r="AR131" s="266">
        <f t="shared" si="16"/>
        <v>222875.06</v>
      </c>
      <c r="AS131" s="246">
        <f t="shared" si="11"/>
        <v>133370.22000000003</v>
      </c>
    </row>
    <row r="132" spans="1:45" ht="14.4" thickBot="1" x14ac:dyDescent="0.3">
      <c r="A132" s="234" t="s">
        <v>326</v>
      </c>
      <c r="B132" s="234" t="s">
        <v>47</v>
      </c>
      <c r="C132" s="272">
        <v>4890</v>
      </c>
      <c r="D132" s="273" t="s">
        <v>933</v>
      </c>
      <c r="E132" t="s">
        <v>2725</v>
      </c>
      <c r="F132">
        <v>542242.91</v>
      </c>
      <c r="G132">
        <v>3049.5</v>
      </c>
      <c r="H132">
        <v>439705.37</v>
      </c>
      <c r="J132">
        <v>378370.15</v>
      </c>
      <c r="K132">
        <v>106013.82</v>
      </c>
      <c r="N132">
        <v>0</v>
      </c>
      <c r="Q132">
        <v>3138</v>
      </c>
      <c r="S132">
        <v>139331</v>
      </c>
      <c r="U132">
        <v>-1261693.57</v>
      </c>
      <c r="V132">
        <v>2453088.7400000002</v>
      </c>
      <c r="X132">
        <v>224981.49</v>
      </c>
      <c r="Y132">
        <v>19200</v>
      </c>
      <c r="AB132">
        <v>106588</v>
      </c>
      <c r="AC132">
        <v>10000</v>
      </c>
      <c r="AD132">
        <v>167464</v>
      </c>
      <c r="AG132">
        <v>46317.26</v>
      </c>
      <c r="AH132">
        <v>4058.51</v>
      </c>
      <c r="AL132">
        <v>13554.4</v>
      </c>
      <c r="AN132" s="244">
        <f t="shared" si="12"/>
        <v>984997.78</v>
      </c>
      <c r="AO132" s="251">
        <f t="shared" si="13"/>
        <v>3138</v>
      </c>
      <c r="AP132" s="265">
        <f t="shared" si="14"/>
        <v>981859.78</v>
      </c>
      <c r="AQ132" s="266">
        <f t="shared" si="15"/>
        <v>360769.49</v>
      </c>
      <c r="AR132" s="266">
        <f t="shared" si="16"/>
        <v>231394.17</v>
      </c>
      <c r="AS132" s="246">
        <f t="shared" ref="AS132:AS195" si="17">AQ132-AR132</f>
        <v>129375.31999999998</v>
      </c>
    </row>
    <row r="133" spans="1:45" ht="14.4" thickBot="1" x14ac:dyDescent="0.3">
      <c r="A133" s="234" t="s">
        <v>326</v>
      </c>
      <c r="B133" s="234" t="s">
        <v>47</v>
      </c>
      <c r="C133" s="272">
        <v>8526</v>
      </c>
      <c r="D133" s="273" t="s">
        <v>934</v>
      </c>
      <c r="E133" t="s">
        <v>2726</v>
      </c>
      <c r="F133">
        <v>460587.5</v>
      </c>
      <c r="G133">
        <v>34208.5</v>
      </c>
      <c r="H133">
        <v>334064.77</v>
      </c>
      <c r="J133">
        <v>300608.69</v>
      </c>
      <c r="K133">
        <v>617071.14</v>
      </c>
      <c r="N133">
        <v>1000</v>
      </c>
      <c r="Q133">
        <v>1738</v>
      </c>
      <c r="S133">
        <v>107100</v>
      </c>
      <c r="U133">
        <v>-1680277.7</v>
      </c>
      <c r="V133">
        <v>3154881.69</v>
      </c>
      <c r="X133">
        <v>328019.31</v>
      </c>
      <c r="Y133">
        <v>12000</v>
      </c>
      <c r="AB133">
        <v>246353.5</v>
      </c>
      <c r="AD133">
        <v>283732.5</v>
      </c>
      <c r="AG133">
        <v>119168.37</v>
      </c>
      <c r="AH133">
        <v>14219.35</v>
      </c>
      <c r="AL133">
        <v>12395.8</v>
      </c>
      <c r="AN133" s="244">
        <f t="shared" si="12"/>
        <v>828860.77</v>
      </c>
      <c r="AO133" s="251">
        <f t="shared" si="13"/>
        <v>2738</v>
      </c>
      <c r="AP133" s="265">
        <f t="shared" si="14"/>
        <v>826122.77</v>
      </c>
      <c r="AQ133" s="266">
        <f t="shared" si="15"/>
        <v>586372.81000000006</v>
      </c>
      <c r="AR133" s="266">
        <f t="shared" si="16"/>
        <v>429516.01999999996</v>
      </c>
      <c r="AS133" s="246">
        <f t="shared" si="17"/>
        <v>156856.7900000001</v>
      </c>
    </row>
    <row r="134" spans="1:45" ht="14.4" thickBot="1" x14ac:dyDescent="0.3">
      <c r="A134" s="234" t="s">
        <v>326</v>
      </c>
      <c r="B134" s="234" t="s">
        <v>47</v>
      </c>
      <c r="C134" s="272">
        <v>6442</v>
      </c>
      <c r="D134" s="273" t="s">
        <v>935</v>
      </c>
      <c r="E134" t="s">
        <v>2727</v>
      </c>
      <c r="F134">
        <v>545538.89</v>
      </c>
      <c r="G134">
        <v>150186.15</v>
      </c>
      <c r="H134">
        <v>223607.69</v>
      </c>
      <c r="J134">
        <v>84846.38</v>
      </c>
      <c r="K134">
        <v>296190.28999999998</v>
      </c>
      <c r="N134">
        <v>1950</v>
      </c>
      <c r="Q134">
        <v>3122</v>
      </c>
      <c r="S134">
        <v>61875</v>
      </c>
      <c r="T134">
        <v>-134551.09</v>
      </c>
      <c r="V134">
        <v>1192306.58</v>
      </c>
      <c r="X134">
        <v>335477.45</v>
      </c>
      <c r="AB134">
        <v>84339.5</v>
      </c>
      <c r="AD134">
        <v>150260.5</v>
      </c>
      <c r="AG134">
        <v>56589</v>
      </c>
      <c r="AH134">
        <v>5885.04</v>
      </c>
      <c r="AL134">
        <v>39225</v>
      </c>
      <c r="AN134" s="244">
        <f t="shared" si="12"/>
        <v>919332.73</v>
      </c>
      <c r="AO134" s="251">
        <f t="shared" si="13"/>
        <v>5072</v>
      </c>
      <c r="AP134" s="265">
        <f t="shared" si="14"/>
        <v>914260.73</v>
      </c>
      <c r="AQ134" s="266">
        <f t="shared" si="15"/>
        <v>419816.95</v>
      </c>
      <c r="AR134" s="266">
        <f t="shared" si="16"/>
        <v>251959.54</v>
      </c>
      <c r="AS134" s="246">
        <f t="shared" si="17"/>
        <v>167857.41</v>
      </c>
    </row>
    <row r="135" spans="1:45" ht="14.4" thickBot="1" x14ac:dyDescent="0.3">
      <c r="A135" s="234" t="s">
        <v>326</v>
      </c>
      <c r="B135" s="234" t="s">
        <v>47</v>
      </c>
      <c r="C135" s="272">
        <v>3652</v>
      </c>
      <c r="D135" s="273" t="s">
        <v>936</v>
      </c>
      <c r="E135" t="s">
        <v>2728</v>
      </c>
      <c r="F135">
        <v>572480.97</v>
      </c>
      <c r="G135">
        <v>46041</v>
      </c>
      <c r="H135">
        <v>100132.8</v>
      </c>
      <c r="J135">
        <v>566757.6</v>
      </c>
      <c r="K135">
        <v>294551.94</v>
      </c>
      <c r="N135">
        <v>0</v>
      </c>
      <c r="Q135">
        <v>1392</v>
      </c>
      <c r="U135">
        <v>-540340.19999999995</v>
      </c>
      <c r="V135">
        <v>2072080.16</v>
      </c>
      <c r="X135">
        <v>202307.13</v>
      </c>
      <c r="AB135">
        <v>117327</v>
      </c>
      <c r="AC135">
        <v>12400</v>
      </c>
      <c r="AD135">
        <v>148283</v>
      </c>
      <c r="AG135">
        <v>118583.15</v>
      </c>
      <c r="AH135">
        <v>12308.09</v>
      </c>
      <c r="AL135">
        <v>8983.5</v>
      </c>
      <c r="AN135" s="244">
        <f t="shared" si="12"/>
        <v>718654.77</v>
      </c>
      <c r="AO135" s="251">
        <f t="shared" si="13"/>
        <v>1392</v>
      </c>
      <c r="AP135" s="265">
        <f t="shared" si="14"/>
        <v>717262.77</v>
      </c>
      <c r="AQ135" s="266">
        <f t="shared" si="15"/>
        <v>332034.13</v>
      </c>
      <c r="AR135" s="266">
        <f t="shared" si="16"/>
        <v>288157.74000000005</v>
      </c>
      <c r="AS135" s="246">
        <f t="shared" si="17"/>
        <v>43876.389999999956</v>
      </c>
    </row>
    <row r="136" spans="1:45" ht="14.4" thickBot="1" x14ac:dyDescent="0.3">
      <c r="A136" s="234" t="s">
        <v>326</v>
      </c>
      <c r="B136" s="234" t="s">
        <v>47</v>
      </c>
      <c r="C136" s="272">
        <v>7302</v>
      </c>
      <c r="D136" s="273" t="s">
        <v>937</v>
      </c>
      <c r="E136" t="s">
        <v>2729</v>
      </c>
      <c r="F136">
        <v>711029.01</v>
      </c>
      <c r="G136">
        <v>8649.5</v>
      </c>
      <c r="H136">
        <v>971815.28</v>
      </c>
      <c r="J136">
        <v>387041.49</v>
      </c>
      <c r="K136">
        <v>158182.19</v>
      </c>
      <c r="N136">
        <v>0</v>
      </c>
      <c r="Q136">
        <v>1504</v>
      </c>
      <c r="S136">
        <v>27000</v>
      </c>
      <c r="U136">
        <v>-1434575.66</v>
      </c>
      <c r="V136">
        <v>3517785.78</v>
      </c>
      <c r="X136">
        <v>389036.63</v>
      </c>
      <c r="AB136">
        <v>6553.5</v>
      </c>
      <c r="AC136">
        <v>10000</v>
      </c>
      <c r="AD136">
        <v>38755.5</v>
      </c>
      <c r="AG136">
        <v>117771.69</v>
      </c>
      <c r="AH136">
        <v>3104.78</v>
      </c>
      <c r="AL136">
        <v>126456.5</v>
      </c>
      <c r="AN136" s="244">
        <f t="shared" si="12"/>
        <v>1691493.79</v>
      </c>
      <c r="AO136" s="251">
        <f t="shared" si="13"/>
        <v>1504</v>
      </c>
      <c r="AP136" s="265">
        <f t="shared" si="14"/>
        <v>1689989.79</v>
      </c>
      <c r="AQ136" s="266">
        <f t="shared" si="15"/>
        <v>405590.13</v>
      </c>
      <c r="AR136" s="266">
        <f t="shared" si="16"/>
        <v>286088.46999999997</v>
      </c>
      <c r="AS136" s="246">
        <f t="shared" si="17"/>
        <v>119501.66000000003</v>
      </c>
    </row>
    <row r="137" spans="1:45" ht="14.4" thickBot="1" x14ac:dyDescent="0.3">
      <c r="A137" s="234" t="s">
        <v>326</v>
      </c>
      <c r="B137" s="234" t="s">
        <v>47</v>
      </c>
      <c r="C137" s="272">
        <v>3122</v>
      </c>
      <c r="D137" s="273" t="s">
        <v>938</v>
      </c>
      <c r="E137" t="s">
        <v>2730</v>
      </c>
      <c r="F137">
        <v>388975.55</v>
      </c>
      <c r="G137">
        <v>94585.25</v>
      </c>
      <c r="H137">
        <v>104682.15</v>
      </c>
      <c r="J137">
        <v>518983.02</v>
      </c>
      <c r="K137">
        <v>211705.02</v>
      </c>
      <c r="N137">
        <v>0</v>
      </c>
      <c r="Q137">
        <v>1420</v>
      </c>
      <c r="S137">
        <v>23005</v>
      </c>
      <c r="U137">
        <v>-1420274.76</v>
      </c>
      <c r="V137">
        <v>2461639.23</v>
      </c>
      <c r="X137">
        <v>258672.87</v>
      </c>
      <c r="AB137">
        <v>155610</v>
      </c>
      <c r="AC137">
        <v>10000</v>
      </c>
      <c r="AD137">
        <v>184700</v>
      </c>
      <c r="AG137">
        <v>32143.54</v>
      </c>
      <c r="AH137">
        <v>14954.35</v>
      </c>
      <c r="AL137">
        <v>3610</v>
      </c>
      <c r="AN137" s="244">
        <f t="shared" si="12"/>
        <v>588242.94999999995</v>
      </c>
      <c r="AO137" s="251">
        <f t="shared" si="13"/>
        <v>1420</v>
      </c>
      <c r="AP137" s="265">
        <f t="shared" si="14"/>
        <v>586822.94999999995</v>
      </c>
      <c r="AQ137" s="266">
        <f t="shared" si="15"/>
        <v>424282.87</v>
      </c>
      <c r="AR137" s="266">
        <f t="shared" si="16"/>
        <v>235407.89</v>
      </c>
      <c r="AS137" s="246">
        <f t="shared" si="17"/>
        <v>188874.97999999998</v>
      </c>
    </row>
    <row r="138" spans="1:45" ht="14.4" thickBot="1" x14ac:dyDescent="0.3">
      <c r="A138" s="234" t="s">
        <v>326</v>
      </c>
      <c r="B138" s="234" t="s">
        <v>47</v>
      </c>
      <c r="C138" s="272">
        <v>3540</v>
      </c>
      <c r="D138" s="273" t="s">
        <v>939</v>
      </c>
      <c r="E138" t="s">
        <v>2731</v>
      </c>
      <c r="F138">
        <v>266423.08</v>
      </c>
      <c r="G138">
        <v>54015.3</v>
      </c>
      <c r="H138">
        <v>215255.09</v>
      </c>
      <c r="J138">
        <v>1751568.6</v>
      </c>
      <c r="K138">
        <v>127060.2</v>
      </c>
      <c r="N138">
        <v>0</v>
      </c>
      <c r="Q138">
        <v>1366</v>
      </c>
      <c r="S138">
        <v>56100</v>
      </c>
      <c r="U138">
        <v>740326.99</v>
      </c>
      <c r="V138">
        <v>1490475.39</v>
      </c>
      <c r="X138">
        <v>212402.82</v>
      </c>
      <c r="AB138">
        <v>132550</v>
      </c>
      <c r="AC138">
        <v>14085</v>
      </c>
      <c r="AD138">
        <v>164628</v>
      </c>
      <c r="AG138">
        <v>45300.76</v>
      </c>
      <c r="AH138">
        <v>14923.96</v>
      </c>
      <c r="AL138">
        <v>10962.34</v>
      </c>
      <c r="AN138" s="244">
        <f t="shared" si="12"/>
        <v>535693.47</v>
      </c>
      <c r="AO138" s="251">
        <f t="shared" si="13"/>
        <v>1366</v>
      </c>
      <c r="AP138" s="265">
        <f t="shared" si="14"/>
        <v>534327.47</v>
      </c>
      <c r="AQ138" s="266">
        <f t="shared" si="15"/>
        <v>359037.82</v>
      </c>
      <c r="AR138" s="266">
        <f t="shared" si="16"/>
        <v>235815.06</v>
      </c>
      <c r="AS138" s="246">
        <f t="shared" si="17"/>
        <v>123222.76000000001</v>
      </c>
    </row>
    <row r="139" spans="1:45" ht="14.4" thickBot="1" x14ac:dyDescent="0.3">
      <c r="A139" s="234" t="s">
        <v>326</v>
      </c>
      <c r="B139" s="234" t="s">
        <v>47</v>
      </c>
      <c r="C139" s="272">
        <v>8043</v>
      </c>
      <c r="D139" s="273" t="s">
        <v>940</v>
      </c>
      <c r="E139" t="s">
        <v>2732</v>
      </c>
      <c r="F139">
        <v>119872.31</v>
      </c>
      <c r="G139">
        <v>8107.65</v>
      </c>
      <c r="H139">
        <v>389751.55</v>
      </c>
      <c r="J139">
        <v>1117412.02</v>
      </c>
      <c r="K139">
        <v>462984.21</v>
      </c>
      <c r="N139">
        <v>4300</v>
      </c>
      <c r="Q139">
        <v>2884</v>
      </c>
      <c r="S139">
        <v>-14310</v>
      </c>
      <c r="U139">
        <v>-1569739.96</v>
      </c>
      <c r="V139">
        <v>3529981.97</v>
      </c>
      <c r="X139">
        <v>319371.03999999998</v>
      </c>
      <c r="AB139">
        <v>189499</v>
      </c>
      <c r="AC139">
        <v>10000</v>
      </c>
      <c r="AD139">
        <v>249501</v>
      </c>
      <c r="AG139">
        <v>111416.7</v>
      </c>
      <c r="AH139">
        <v>13383.67</v>
      </c>
      <c r="AL139">
        <v>8289.5</v>
      </c>
      <c r="AN139" s="244">
        <f t="shared" ref="AN139:AN202" si="18">SUM(F139:I139)</f>
        <v>517731.51</v>
      </c>
      <c r="AO139" s="251">
        <f t="shared" ref="AO139:AO202" si="19">SUM(N139:R139)</f>
        <v>7184</v>
      </c>
      <c r="AP139" s="265">
        <f t="shared" ref="AP139:AP202" si="20">AN139-AO139</f>
        <v>510547.51</v>
      </c>
      <c r="AQ139" s="266">
        <f t="shared" ref="AQ139:AQ202" si="21">SUM(W139:AC139)</f>
        <v>518870.04</v>
      </c>
      <c r="AR139" s="266">
        <f t="shared" ref="AR139:AR202" si="22">SUM(AD139:AM139)</f>
        <v>382590.87</v>
      </c>
      <c r="AS139" s="246">
        <f t="shared" si="17"/>
        <v>136279.16999999998</v>
      </c>
    </row>
    <row r="140" spans="1:45" ht="14.4" thickBot="1" x14ac:dyDescent="0.3">
      <c r="A140" s="234" t="s">
        <v>326</v>
      </c>
      <c r="B140" s="234" t="s">
        <v>47</v>
      </c>
      <c r="C140" s="272">
        <v>4264</v>
      </c>
      <c r="D140" s="273" t="s">
        <v>941</v>
      </c>
      <c r="E140" t="s">
        <v>2733</v>
      </c>
      <c r="F140">
        <v>689254.85</v>
      </c>
      <c r="G140">
        <v>100618.75</v>
      </c>
      <c r="H140">
        <v>162904.17000000001</v>
      </c>
      <c r="J140">
        <v>329446.32</v>
      </c>
      <c r="K140">
        <v>187200.16</v>
      </c>
      <c r="N140">
        <v>0</v>
      </c>
      <c r="Q140">
        <v>644</v>
      </c>
      <c r="S140">
        <v>111825</v>
      </c>
      <c r="U140">
        <v>-359148.92</v>
      </c>
      <c r="V140">
        <v>1467910.57</v>
      </c>
      <c r="X140">
        <v>558939.27</v>
      </c>
      <c r="AB140">
        <v>114565.5</v>
      </c>
      <c r="AC140">
        <v>14200</v>
      </c>
      <c r="AD140">
        <v>138037.5</v>
      </c>
      <c r="AG140">
        <v>121409.15</v>
      </c>
      <c r="AH140">
        <v>6027.7</v>
      </c>
      <c r="AL140">
        <v>271806.75</v>
      </c>
      <c r="AN140" s="244">
        <f t="shared" si="18"/>
        <v>952777.77</v>
      </c>
      <c r="AO140" s="251">
        <f t="shared" si="19"/>
        <v>644</v>
      </c>
      <c r="AP140" s="265">
        <f t="shared" si="20"/>
        <v>952133.77</v>
      </c>
      <c r="AQ140" s="266">
        <f t="shared" si="21"/>
        <v>687704.77</v>
      </c>
      <c r="AR140" s="266">
        <f t="shared" si="22"/>
        <v>537281.1</v>
      </c>
      <c r="AS140" s="246">
        <f t="shared" si="17"/>
        <v>150423.67000000004</v>
      </c>
    </row>
    <row r="141" spans="1:45" ht="14.4" thickBot="1" x14ac:dyDescent="0.3">
      <c r="A141" s="234" t="s">
        <v>326</v>
      </c>
      <c r="B141" s="234" t="s">
        <v>47</v>
      </c>
      <c r="C141" s="272">
        <v>4475</v>
      </c>
      <c r="D141" s="273" t="s">
        <v>942</v>
      </c>
      <c r="E141" t="s">
        <v>2734</v>
      </c>
      <c r="F141">
        <v>258310</v>
      </c>
      <c r="G141">
        <v>2946</v>
      </c>
      <c r="H141">
        <v>121547.36</v>
      </c>
      <c r="J141">
        <v>246516.72</v>
      </c>
      <c r="K141">
        <v>199097.65</v>
      </c>
      <c r="N141">
        <v>0</v>
      </c>
      <c r="Q141">
        <v>1838</v>
      </c>
      <c r="S141">
        <v>37725</v>
      </c>
      <c r="U141">
        <v>229881.11</v>
      </c>
      <c r="V141">
        <v>431311.75</v>
      </c>
      <c r="X141">
        <v>306458.92</v>
      </c>
      <c r="AB141">
        <v>105186</v>
      </c>
      <c r="AC141">
        <v>10000</v>
      </c>
      <c r="AD141">
        <v>143805</v>
      </c>
      <c r="AG141">
        <v>67542.899999999994</v>
      </c>
      <c r="AH141">
        <v>6731.57</v>
      </c>
      <c r="AL141">
        <v>80289.75</v>
      </c>
      <c r="AN141" s="244">
        <f t="shared" si="18"/>
        <v>382803.36</v>
      </c>
      <c r="AO141" s="251">
        <f t="shared" si="19"/>
        <v>1838</v>
      </c>
      <c r="AP141" s="265">
        <f t="shared" si="20"/>
        <v>380965.36</v>
      </c>
      <c r="AQ141" s="266">
        <f t="shared" si="21"/>
        <v>421644.92</v>
      </c>
      <c r="AR141" s="266">
        <f t="shared" si="22"/>
        <v>298369.21999999997</v>
      </c>
      <c r="AS141" s="246">
        <f t="shared" si="17"/>
        <v>123275.70000000001</v>
      </c>
    </row>
    <row r="142" spans="1:45" ht="14.4" thickBot="1" x14ac:dyDescent="0.3">
      <c r="A142" s="234" t="s">
        <v>326</v>
      </c>
      <c r="B142" s="234" t="s">
        <v>47</v>
      </c>
      <c r="C142" s="272">
        <v>4153</v>
      </c>
      <c r="D142" s="273" t="s">
        <v>943</v>
      </c>
      <c r="E142" t="s">
        <v>2735</v>
      </c>
      <c r="F142">
        <v>352511.12</v>
      </c>
      <c r="G142">
        <v>24200</v>
      </c>
      <c r="H142">
        <v>165456.07</v>
      </c>
      <c r="J142">
        <v>505107.20000000001</v>
      </c>
      <c r="K142">
        <v>465126.14</v>
      </c>
      <c r="N142">
        <v>4000</v>
      </c>
      <c r="Q142">
        <v>1212</v>
      </c>
      <c r="S142">
        <v>55970</v>
      </c>
      <c r="U142">
        <v>-781600.61</v>
      </c>
      <c r="V142">
        <v>2115546</v>
      </c>
      <c r="X142">
        <v>260293.24</v>
      </c>
      <c r="AB142">
        <v>125590.5</v>
      </c>
      <c r="AC142">
        <v>8500</v>
      </c>
      <c r="AD142">
        <v>158936.5</v>
      </c>
      <c r="AG142">
        <v>94847.2</v>
      </c>
      <c r="AH142">
        <v>19284.099999999999</v>
      </c>
      <c r="AL142">
        <v>5805</v>
      </c>
      <c r="AN142" s="244">
        <f t="shared" si="18"/>
        <v>542167.18999999994</v>
      </c>
      <c r="AO142" s="251">
        <f t="shared" si="19"/>
        <v>5212</v>
      </c>
      <c r="AP142" s="265">
        <f t="shared" si="20"/>
        <v>536955.18999999994</v>
      </c>
      <c r="AQ142" s="266">
        <f t="shared" si="21"/>
        <v>394383.74</v>
      </c>
      <c r="AR142" s="266">
        <f t="shared" si="22"/>
        <v>278872.8</v>
      </c>
      <c r="AS142" s="246">
        <f t="shared" si="17"/>
        <v>115510.94</v>
      </c>
    </row>
    <row r="143" spans="1:45" ht="14.4" thickBot="1" x14ac:dyDescent="0.3">
      <c r="A143" s="234" t="s">
        <v>326</v>
      </c>
      <c r="B143" s="234" t="s">
        <v>47</v>
      </c>
      <c r="C143" s="272">
        <v>2552</v>
      </c>
      <c r="D143" s="273" t="s">
        <v>944</v>
      </c>
      <c r="E143" t="s">
        <v>2736</v>
      </c>
      <c r="F143">
        <v>157083.85999999999</v>
      </c>
      <c r="G143">
        <v>16903.05</v>
      </c>
      <c r="H143">
        <v>177262.75</v>
      </c>
      <c r="J143">
        <v>976806.94</v>
      </c>
      <c r="K143">
        <v>101292.94</v>
      </c>
      <c r="N143">
        <v>0</v>
      </c>
      <c r="Q143">
        <v>1869</v>
      </c>
      <c r="U143">
        <v>-922606.01</v>
      </c>
      <c r="V143">
        <v>2263113.85</v>
      </c>
      <c r="X143">
        <v>144442.17000000001</v>
      </c>
      <c r="AB143">
        <v>107176</v>
      </c>
      <c r="AC143">
        <v>10000</v>
      </c>
      <c r="AD143">
        <v>145393</v>
      </c>
      <c r="AG143">
        <v>45912.89</v>
      </c>
      <c r="AH143">
        <v>16040.28</v>
      </c>
      <c r="AL143">
        <v>4244.3999999999996</v>
      </c>
      <c r="AN143" s="244">
        <f t="shared" si="18"/>
        <v>351249.66</v>
      </c>
      <c r="AO143" s="251">
        <f t="shared" si="19"/>
        <v>1869</v>
      </c>
      <c r="AP143" s="265">
        <f t="shared" si="20"/>
        <v>349380.66</v>
      </c>
      <c r="AQ143" s="266">
        <f t="shared" si="21"/>
        <v>261618.17</v>
      </c>
      <c r="AR143" s="266">
        <f t="shared" si="22"/>
        <v>211590.57</v>
      </c>
      <c r="AS143" s="246">
        <f t="shared" si="17"/>
        <v>50027.600000000006</v>
      </c>
    </row>
    <row r="144" spans="1:45" ht="14.4" thickBot="1" x14ac:dyDescent="0.3">
      <c r="A144" s="234" t="s">
        <v>326</v>
      </c>
      <c r="B144" s="234" t="s">
        <v>47</v>
      </c>
      <c r="C144" s="272">
        <v>5199</v>
      </c>
      <c r="D144" s="273" t="s">
        <v>945</v>
      </c>
      <c r="E144" t="s">
        <v>2737</v>
      </c>
      <c r="F144">
        <v>169024.29</v>
      </c>
      <c r="G144">
        <v>107824.25</v>
      </c>
      <c r="H144">
        <v>536339.44999999995</v>
      </c>
      <c r="J144">
        <v>645376.6</v>
      </c>
      <c r="K144">
        <v>187260.74</v>
      </c>
      <c r="N144">
        <v>3000</v>
      </c>
      <c r="Q144">
        <v>1294</v>
      </c>
      <c r="S144">
        <v>54500</v>
      </c>
      <c r="U144">
        <v>-1204844.57</v>
      </c>
      <c r="V144">
        <v>2512572.4500000002</v>
      </c>
      <c r="X144">
        <v>270295.02</v>
      </c>
      <c r="AB144">
        <v>210826</v>
      </c>
      <c r="AD144">
        <v>237333</v>
      </c>
      <c r="AG144">
        <v>49279.71</v>
      </c>
      <c r="AH144">
        <v>7588.46</v>
      </c>
      <c r="AL144">
        <v>5956.4</v>
      </c>
      <c r="AN144" s="244">
        <f t="shared" si="18"/>
        <v>813187.99</v>
      </c>
      <c r="AO144" s="251">
        <f t="shared" si="19"/>
        <v>4294</v>
      </c>
      <c r="AP144" s="265">
        <f t="shared" si="20"/>
        <v>808893.99</v>
      </c>
      <c r="AQ144" s="266">
        <f t="shared" si="21"/>
        <v>481121.02</v>
      </c>
      <c r="AR144" s="266">
        <f t="shared" si="22"/>
        <v>300157.57000000007</v>
      </c>
      <c r="AS144" s="246">
        <f t="shared" si="17"/>
        <v>180963.44999999995</v>
      </c>
    </row>
    <row r="145" spans="1:45" ht="14.4" thickBot="1" x14ac:dyDescent="0.3">
      <c r="A145" s="234" t="s">
        <v>326</v>
      </c>
      <c r="B145" s="234" t="s">
        <v>47</v>
      </c>
      <c r="C145" s="272">
        <v>7299</v>
      </c>
      <c r="D145" s="273" t="s">
        <v>946</v>
      </c>
      <c r="E145" t="s">
        <v>2738</v>
      </c>
      <c r="F145">
        <v>609295.56999999995</v>
      </c>
      <c r="G145">
        <v>163915.94</v>
      </c>
      <c r="H145">
        <v>104248.01</v>
      </c>
      <c r="J145">
        <v>1755446.2</v>
      </c>
      <c r="K145">
        <v>407914.03</v>
      </c>
      <c r="N145">
        <v>0</v>
      </c>
      <c r="Q145">
        <v>2540</v>
      </c>
      <c r="S145">
        <v>40500</v>
      </c>
      <c r="U145">
        <v>1556181.84</v>
      </c>
      <c r="V145">
        <v>1298036.29</v>
      </c>
      <c r="X145">
        <v>329928.88</v>
      </c>
      <c r="Y145">
        <v>4500</v>
      </c>
      <c r="AB145">
        <v>125653.5</v>
      </c>
      <c r="AC145">
        <v>10000</v>
      </c>
      <c r="AD145">
        <v>178663.5</v>
      </c>
      <c r="AG145">
        <v>115007</v>
      </c>
      <c r="AH145">
        <v>20589.38</v>
      </c>
      <c r="AL145">
        <v>16526.66</v>
      </c>
      <c r="AN145" s="244">
        <f t="shared" si="18"/>
        <v>877459.52</v>
      </c>
      <c r="AO145" s="251">
        <f t="shared" si="19"/>
        <v>2540</v>
      </c>
      <c r="AP145" s="265">
        <f t="shared" si="20"/>
        <v>874919.52</v>
      </c>
      <c r="AQ145" s="266">
        <f t="shared" si="21"/>
        <v>470082.38</v>
      </c>
      <c r="AR145" s="266">
        <f t="shared" si="22"/>
        <v>330786.53999999998</v>
      </c>
      <c r="AS145" s="246">
        <f t="shared" si="17"/>
        <v>139295.84000000003</v>
      </c>
    </row>
    <row r="146" spans="1:45" ht="14.4" thickBot="1" x14ac:dyDescent="0.3">
      <c r="A146" s="234" t="s">
        <v>330</v>
      </c>
      <c r="B146" s="234" t="s">
        <v>48</v>
      </c>
      <c r="C146" s="272">
        <v>3325</v>
      </c>
      <c r="D146" s="273" t="s">
        <v>947</v>
      </c>
      <c r="E146" t="s">
        <v>2739</v>
      </c>
      <c r="F146">
        <v>285284.40999999997</v>
      </c>
      <c r="G146">
        <v>45070.91</v>
      </c>
      <c r="H146">
        <v>627307.65</v>
      </c>
      <c r="J146">
        <v>711091.25</v>
      </c>
      <c r="K146">
        <v>460505.48</v>
      </c>
      <c r="N146">
        <v>4800</v>
      </c>
      <c r="Q146">
        <v>0</v>
      </c>
      <c r="U146">
        <v>306277.59000000003</v>
      </c>
      <c r="V146">
        <v>1854562.35</v>
      </c>
      <c r="X146">
        <v>35161.410000000003</v>
      </c>
      <c r="AB146">
        <v>142506</v>
      </c>
      <c r="AC146">
        <v>2824</v>
      </c>
      <c r="AD146">
        <v>167650</v>
      </c>
      <c r="AG146">
        <v>33780.42</v>
      </c>
      <c r="AH146">
        <v>11992.52</v>
      </c>
      <c r="AL146">
        <v>4035.01</v>
      </c>
      <c r="AN146" s="244">
        <f t="shared" si="18"/>
        <v>957662.97</v>
      </c>
      <c r="AO146" s="251">
        <f t="shared" si="19"/>
        <v>4800</v>
      </c>
      <c r="AP146" s="265">
        <f t="shared" si="20"/>
        <v>952862.97</v>
      </c>
      <c r="AQ146" s="266">
        <f t="shared" si="21"/>
        <v>180491.41</v>
      </c>
      <c r="AR146" s="266">
        <f t="shared" si="22"/>
        <v>217457.94999999998</v>
      </c>
      <c r="AS146" s="246">
        <f t="shared" si="17"/>
        <v>-36966.539999999979</v>
      </c>
    </row>
    <row r="147" spans="1:45" ht="14.4" thickBot="1" x14ac:dyDescent="0.3">
      <c r="A147" s="234" t="s">
        <v>330</v>
      </c>
      <c r="B147" s="234" t="s">
        <v>48</v>
      </c>
      <c r="C147" s="272">
        <v>5397</v>
      </c>
      <c r="D147" s="273" t="s">
        <v>948</v>
      </c>
      <c r="E147" t="s">
        <v>2740</v>
      </c>
      <c r="F147">
        <v>1476088.98</v>
      </c>
      <c r="G147">
        <v>46544.3</v>
      </c>
      <c r="H147">
        <v>41972.89</v>
      </c>
      <c r="J147">
        <v>615013.94999999995</v>
      </c>
      <c r="K147">
        <v>510979.12</v>
      </c>
      <c r="N147">
        <v>0</v>
      </c>
      <c r="Q147">
        <v>105</v>
      </c>
      <c r="U147">
        <v>-1219359.23</v>
      </c>
      <c r="V147">
        <v>3974625.34</v>
      </c>
      <c r="X147">
        <v>71768.100000000006</v>
      </c>
      <c r="AB147">
        <v>128751</v>
      </c>
      <c r="AC147">
        <v>12106</v>
      </c>
      <c r="AD147">
        <v>178895</v>
      </c>
      <c r="AG147">
        <v>64416.36</v>
      </c>
      <c r="AH147">
        <v>34246.11</v>
      </c>
      <c r="AL147">
        <v>3639.5</v>
      </c>
      <c r="AN147" s="244">
        <f t="shared" si="18"/>
        <v>1564606.17</v>
      </c>
      <c r="AO147" s="251">
        <f t="shared" si="19"/>
        <v>105</v>
      </c>
      <c r="AP147" s="265">
        <f t="shared" si="20"/>
        <v>1564501.17</v>
      </c>
      <c r="AQ147" s="266">
        <f t="shared" si="21"/>
        <v>212625.1</v>
      </c>
      <c r="AR147" s="266">
        <f t="shared" si="22"/>
        <v>281196.96999999997</v>
      </c>
      <c r="AS147" s="246">
        <f t="shared" si="17"/>
        <v>-68571.869999999966</v>
      </c>
    </row>
    <row r="148" spans="1:45" ht="14.4" thickBot="1" x14ac:dyDescent="0.3">
      <c r="A148" s="234" t="s">
        <v>330</v>
      </c>
      <c r="B148" s="234" t="s">
        <v>48</v>
      </c>
      <c r="C148" s="272">
        <v>2048</v>
      </c>
      <c r="D148" s="273" t="s">
        <v>949</v>
      </c>
      <c r="E148" t="s">
        <v>2741</v>
      </c>
      <c r="F148">
        <v>374427.32</v>
      </c>
      <c r="G148">
        <v>14163</v>
      </c>
      <c r="H148">
        <v>97182.8</v>
      </c>
      <c r="J148">
        <v>913371.52</v>
      </c>
      <c r="K148">
        <v>347311.77</v>
      </c>
      <c r="N148">
        <v>4500</v>
      </c>
      <c r="Q148">
        <v>1482</v>
      </c>
      <c r="U148">
        <v>1774736.3</v>
      </c>
      <c r="X148">
        <v>34147.050000000003</v>
      </c>
      <c r="AB148">
        <v>155186</v>
      </c>
      <c r="AC148">
        <v>2400</v>
      </c>
      <c r="AD148">
        <v>208936</v>
      </c>
      <c r="AG148">
        <v>31493.4</v>
      </c>
      <c r="AH148">
        <v>24333.11</v>
      </c>
      <c r="AN148" s="244">
        <f t="shared" si="18"/>
        <v>485773.12</v>
      </c>
      <c r="AO148" s="251">
        <f t="shared" si="19"/>
        <v>5982</v>
      </c>
      <c r="AP148" s="265">
        <f t="shared" si="20"/>
        <v>479791.12</v>
      </c>
      <c r="AQ148" s="266">
        <f t="shared" si="21"/>
        <v>191733.05</v>
      </c>
      <c r="AR148" s="266">
        <f t="shared" si="22"/>
        <v>264762.51</v>
      </c>
      <c r="AS148" s="246">
        <f t="shared" si="17"/>
        <v>-73029.460000000021</v>
      </c>
    </row>
    <row r="149" spans="1:45" ht="14.4" thickBot="1" x14ac:dyDescent="0.3">
      <c r="A149" s="234" t="s">
        <v>330</v>
      </c>
      <c r="B149" s="234" t="s">
        <v>48</v>
      </c>
      <c r="C149" s="272">
        <v>5559</v>
      </c>
      <c r="D149" s="273" t="s">
        <v>950</v>
      </c>
      <c r="E149" t="s">
        <v>2742</v>
      </c>
      <c r="F149">
        <v>818803.4</v>
      </c>
      <c r="G149">
        <v>83872.97</v>
      </c>
      <c r="H149">
        <v>92371.44</v>
      </c>
      <c r="J149">
        <v>598291.74</v>
      </c>
      <c r="K149">
        <v>567430.94999999995</v>
      </c>
      <c r="N149">
        <v>16440</v>
      </c>
      <c r="O149">
        <v>1003.5</v>
      </c>
      <c r="Q149">
        <v>5496.87</v>
      </c>
      <c r="U149">
        <v>-340457.86</v>
      </c>
      <c r="V149">
        <v>2538450.7999999998</v>
      </c>
      <c r="X149">
        <v>48562.2</v>
      </c>
      <c r="AB149">
        <v>161824</v>
      </c>
      <c r="AC149">
        <v>1400</v>
      </c>
      <c r="AD149">
        <v>200355.5</v>
      </c>
      <c r="AG149">
        <v>38028.42</v>
      </c>
      <c r="AH149">
        <v>33565.089999999997</v>
      </c>
      <c r="AN149" s="244">
        <f t="shared" si="18"/>
        <v>995047.81</v>
      </c>
      <c r="AO149" s="251">
        <f t="shared" si="19"/>
        <v>22940.37</v>
      </c>
      <c r="AP149" s="265">
        <f t="shared" si="20"/>
        <v>972107.44000000006</v>
      </c>
      <c r="AQ149" s="266">
        <f t="shared" si="21"/>
        <v>211786.2</v>
      </c>
      <c r="AR149" s="266">
        <f t="shared" si="22"/>
        <v>271949.01</v>
      </c>
      <c r="AS149" s="246">
        <f t="shared" si="17"/>
        <v>-60162.81</v>
      </c>
    </row>
    <row r="150" spans="1:45" ht="14.4" thickBot="1" x14ac:dyDescent="0.3">
      <c r="A150" s="234" t="s">
        <v>330</v>
      </c>
      <c r="B150" s="234" t="s">
        <v>48</v>
      </c>
      <c r="C150" s="272">
        <v>3394</v>
      </c>
      <c r="D150" s="273" t="s">
        <v>951</v>
      </c>
      <c r="E150" t="s">
        <v>2743</v>
      </c>
      <c r="F150">
        <v>977444.08</v>
      </c>
      <c r="G150">
        <v>100512.76</v>
      </c>
      <c r="H150">
        <v>604268.02</v>
      </c>
      <c r="J150">
        <v>923462.31</v>
      </c>
      <c r="K150">
        <v>277521.27</v>
      </c>
      <c r="N150">
        <v>6760</v>
      </c>
      <c r="Q150">
        <v>0</v>
      </c>
      <c r="U150">
        <v>-86660.62</v>
      </c>
      <c r="V150">
        <v>3053279.47</v>
      </c>
      <c r="X150">
        <v>53741.04</v>
      </c>
      <c r="AB150">
        <v>126129.5</v>
      </c>
      <c r="AC150">
        <v>7602.4</v>
      </c>
      <c r="AD150">
        <v>190637.5</v>
      </c>
      <c r="AG150">
        <v>80164.09</v>
      </c>
      <c r="AH150">
        <v>11940.43</v>
      </c>
      <c r="AL150">
        <v>6274</v>
      </c>
      <c r="AN150" s="244">
        <f t="shared" si="18"/>
        <v>1682224.8599999999</v>
      </c>
      <c r="AO150" s="251">
        <f t="shared" si="19"/>
        <v>6760</v>
      </c>
      <c r="AP150" s="265">
        <f t="shared" si="20"/>
        <v>1675464.8599999999</v>
      </c>
      <c r="AQ150" s="266">
        <f t="shared" si="21"/>
        <v>187472.94</v>
      </c>
      <c r="AR150" s="266">
        <f t="shared" si="22"/>
        <v>289016.01999999996</v>
      </c>
      <c r="AS150" s="246">
        <f t="shared" si="17"/>
        <v>-101543.07999999996</v>
      </c>
    </row>
    <row r="151" spans="1:45" ht="14.4" thickBot="1" x14ac:dyDescent="0.3">
      <c r="A151" s="234" t="s">
        <v>330</v>
      </c>
      <c r="B151" s="234" t="s">
        <v>48</v>
      </c>
      <c r="C151" s="272">
        <v>4182</v>
      </c>
      <c r="D151" s="273" t="s">
        <v>952</v>
      </c>
      <c r="E151" t="s">
        <v>2744</v>
      </c>
      <c r="F151">
        <v>860157.15</v>
      </c>
      <c r="G151">
        <v>23859.439999999999</v>
      </c>
      <c r="H151">
        <v>11346.95</v>
      </c>
      <c r="J151">
        <v>223397.78</v>
      </c>
      <c r="K151">
        <v>260018.58</v>
      </c>
      <c r="N151">
        <v>0</v>
      </c>
      <c r="Q151">
        <v>0</v>
      </c>
      <c r="U151">
        <v>-395436.34</v>
      </c>
      <c r="V151">
        <v>1819262.69</v>
      </c>
      <c r="X151">
        <v>31589.35</v>
      </c>
      <c r="AB151">
        <v>113652</v>
      </c>
      <c r="AC151">
        <v>4148.3999999999996</v>
      </c>
      <c r="AD151">
        <v>152431</v>
      </c>
      <c r="AG151">
        <v>22208.46</v>
      </c>
      <c r="AH151">
        <v>9292.24</v>
      </c>
      <c r="AL151">
        <v>10504.5</v>
      </c>
      <c r="AN151" s="244">
        <f t="shared" si="18"/>
        <v>895363.53999999992</v>
      </c>
      <c r="AO151" s="251">
        <f t="shared" si="19"/>
        <v>0</v>
      </c>
      <c r="AP151" s="265">
        <f t="shared" si="20"/>
        <v>895363.53999999992</v>
      </c>
      <c r="AQ151" s="266">
        <f t="shared" si="21"/>
        <v>149389.75</v>
      </c>
      <c r="AR151" s="266">
        <f t="shared" si="22"/>
        <v>194436.19999999998</v>
      </c>
      <c r="AS151" s="246">
        <f t="shared" si="17"/>
        <v>-45046.449999999983</v>
      </c>
    </row>
    <row r="152" spans="1:45" ht="14.4" thickBot="1" x14ac:dyDescent="0.3">
      <c r="A152" s="234" t="s">
        <v>330</v>
      </c>
      <c r="B152" s="234" t="s">
        <v>48</v>
      </c>
      <c r="C152" s="272">
        <v>4497</v>
      </c>
      <c r="D152" s="273" t="s">
        <v>953</v>
      </c>
      <c r="E152" t="s">
        <v>2745</v>
      </c>
      <c r="F152">
        <v>305535.09000000003</v>
      </c>
      <c r="G152">
        <v>0</v>
      </c>
      <c r="H152">
        <v>549335.77</v>
      </c>
      <c r="J152">
        <v>784144.99</v>
      </c>
      <c r="K152">
        <v>251235.62</v>
      </c>
      <c r="N152">
        <v>4800</v>
      </c>
      <c r="Q152">
        <v>849</v>
      </c>
      <c r="T152">
        <v>0</v>
      </c>
      <c r="U152">
        <v>-593980.36</v>
      </c>
      <c r="V152">
        <v>2522678.58</v>
      </c>
      <c r="X152">
        <v>45681.67</v>
      </c>
      <c r="AB152">
        <v>153009.5</v>
      </c>
      <c r="AC152">
        <v>9273.2000000000007</v>
      </c>
      <c r="AD152">
        <v>188179.5</v>
      </c>
      <c r="AG152">
        <v>46624.37</v>
      </c>
      <c r="AH152">
        <v>17001.95</v>
      </c>
      <c r="AL152">
        <v>2532.3000000000002</v>
      </c>
      <c r="AN152" s="244">
        <f t="shared" si="18"/>
        <v>854870.8600000001</v>
      </c>
      <c r="AO152" s="251">
        <f t="shared" si="19"/>
        <v>5649</v>
      </c>
      <c r="AP152" s="265">
        <f t="shared" si="20"/>
        <v>849221.8600000001</v>
      </c>
      <c r="AQ152" s="266">
        <f t="shared" si="21"/>
        <v>207964.37</v>
      </c>
      <c r="AR152" s="266">
        <f t="shared" si="22"/>
        <v>254338.12</v>
      </c>
      <c r="AS152" s="246">
        <f t="shared" si="17"/>
        <v>-46373.75</v>
      </c>
    </row>
    <row r="153" spans="1:45" ht="14.4" thickBot="1" x14ac:dyDescent="0.3">
      <c r="A153" s="234" t="s">
        <v>330</v>
      </c>
      <c r="B153" s="234" t="s">
        <v>48</v>
      </c>
      <c r="C153" s="272">
        <v>4239</v>
      </c>
      <c r="D153" s="273" t="s">
        <v>954</v>
      </c>
      <c r="E153" t="s">
        <v>2746</v>
      </c>
      <c r="F153">
        <v>173686.52</v>
      </c>
      <c r="G153">
        <v>13212.25</v>
      </c>
      <c r="H153">
        <v>126668.53</v>
      </c>
      <c r="J153">
        <v>811562.24</v>
      </c>
      <c r="K153">
        <v>270822.75</v>
      </c>
      <c r="N153">
        <v>4000</v>
      </c>
      <c r="Q153">
        <v>0</v>
      </c>
      <c r="U153">
        <v>-3379458.99</v>
      </c>
      <c r="V153">
        <v>4801199.47</v>
      </c>
      <c r="X153">
        <v>53399.88</v>
      </c>
      <c r="AB153">
        <v>61057.5</v>
      </c>
      <c r="AC153">
        <v>9456</v>
      </c>
      <c r="AD153">
        <v>84181.5</v>
      </c>
      <c r="AG153">
        <v>33864.949999999997</v>
      </c>
      <c r="AH153">
        <v>32989.17</v>
      </c>
      <c r="AL153">
        <v>3720.25</v>
      </c>
      <c r="AN153" s="244">
        <f t="shared" si="18"/>
        <v>313567.3</v>
      </c>
      <c r="AO153" s="251">
        <f t="shared" si="19"/>
        <v>4000</v>
      </c>
      <c r="AP153" s="265">
        <f t="shared" si="20"/>
        <v>309567.3</v>
      </c>
      <c r="AQ153" s="266">
        <f t="shared" si="21"/>
        <v>123913.38</v>
      </c>
      <c r="AR153" s="266">
        <f t="shared" si="22"/>
        <v>154755.87</v>
      </c>
      <c r="AS153" s="246">
        <f t="shared" si="17"/>
        <v>-30842.489999999991</v>
      </c>
    </row>
    <row r="154" spans="1:45" ht="14.4" thickBot="1" x14ac:dyDescent="0.3">
      <c r="A154" s="234" t="s">
        <v>330</v>
      </c>
      <c r="B154" s="234" t="s">
        <v>48</v>
      </c>
      <c r="C154" s="272">
        <v>3891</v>
      </c>
      <c r="D154" s="273" t="s">
        <v>955</v>
      </c>
      <c r="E154" t="s">
        <v>2747</v>
      </c>
      <c r="F154">
        <v>175140</v>
      </c>
      <c r="G154">
        <v>39979.599999999999</v>
      </c>
      <c r="H154">
        <v>458637.19</v>
      </c>
      <c r="J154">
        <v>880926.21</v>
      </c>
      <c r="K154">
        <v>457609.2</v>
      </c>
      <c r="N154">
        <v>60000</v>
      </c>
      <c r="O154">
        <v>2501</v>
      </c>
      <c r="Q154">
        <v>3038</v>
      </c>
      <c r="U154">
        <v>-3225651.15</v>
      </c>
      <c r="V154">
        <v>5209136.26</v>
      </c>
      <c r="X154">
        <v>57172.62</v>
      </c>
      <c r="AB154">
        <v>186504.5</v>
      </c>
      <c r="AC154">
        <v>15396</v>
      </c>
      <c r="AD154">
        <v>212724.5</v>
      </c>
      <c r="AG154">
        <v>53797.17</v>
      </c>
      <c r="AH154">
        <v>44860.02</v>
      </c>
      <c r="AL154">
        <v>1720</v>
      </c>
      <c r="AN154" s="244">
        <f t="shared" si="18"/>
        <v>673756.79</v>
      </c>
      <c r="AO154" s="251">
        <f t="shared" si="19"/>
        <v>65539</v>
      </c>
      <c r="AP154" s="265">
        <f t="shared" si="20"/>
        <v>608217.79</v>
      </c>
      <c r="AQ154" s="266">
        <f t="shared" si="21"/>
        <v>259073.12</v>
      </c>
      <c r="AR154" s="266">
        <f t="shared" si="22"/>
        <v>313101.69</v>
      </c>
      <c r="AS154" s="246">
        <f t="shared" si="17"/>
        <v>-54028.570000000007</v>
      </c>
    </row>
    <row r="155" spans="1:45" ht="14.4" thickBot="1" x14ac:dyDescent="0.3">
      <c r="A155" s="234" t="s">
        <v>330</v>
      </c>
      <c r="B155" s="234" t="s">
        <v>48</v>
      </c>
      <c r="C155" s="272">
        <v>3687</v>
      </c>
      <c r="D155" s="273" t="s">
        <v>956</v>
      </c>
      <c r="E155" t="s">
        <v>2748</v>
      </c>
      <c r="F155">
        <v>606888.16</v>
      </c>
      <c r="G155">
        <v>57720.41</v>
      </c>
      <c r="H155">
        <v>438302.96</v>
      </c>
      <c r="J155">
        <v>645336.4</v>
      </c>
      <c r="K155">
        <v>209199.76</v>
      </c>
      <c r="N155">
        <v>3000</v>
      </c>
      <c r="Q155">
        <v>0</v>
      </c>
      <c r="U155">
        <v>-474239.77</v>
      </c>
      <c r="V155">
        <v>2453318.4700000002</v>
      </c>
      <c r="X155">
        <v>36158.129999999997</v>
      </c>
      <c r="AB155">
        <v>97223</v>
      </c>
      <c r="AC155">
        <v>2856.8</v>
      </c>
      <c r="AD155">
        <v>121198</v>
      </c>
      <c r="AG155">
        <v>17180.62</v>
      </c>
      <c r="AH155">
        <v>20221.580000000002</v>
      </c>
      <c r="AL155">
        <v>2268.7399999999998</v>
      </c>
      <c r="AN155" s="244">
        <f t="shared" si="18"/>
        <v>1102911.53</v>
      </c>
      <c r="AO155" s="251">
        <f t="shared" si="19"/>
        <v>3000</v>
      </c>
      <c r="AP155" s="265">
        <f t="shared" si="20"/>
        <v>1099911.53</v>
      </c>
      <c r="AQ155" s="266">
        <f t="shared" si="21"/>
        <v>136237.93</v>
      </c>
      <c r="AR155" s="266">
        <f t="shared" si="22"/>
        <v>160868.94</v>
      </c>
      <c r="AS155" s="246">
        <f t="shared" si="17"/>
        <v>-24631.010000000009</v>
      </c>
    </row>
    <row r="156" spans="1:45" ht="14.4" thickBot="1" x14ac:dyDescent="0.3">
      <c r="A156" s="234" t="s">
        <v>330</v>
      </c>
      <c r="B156" s="234" t="s">
        <v>48</v>
      </c>
      <c r="C156" s="272">
        <v>7013</v>
      </c>
      <c r="D156" s="273" t="s">
        <v>957</v>
      </c>
      <c r="E156" t="s">
        <v>2749</v>
      </c>
      <c r="F156">
        <v>1845677.5</v>
      </c>
      <c r="G156">
        <v>107014.83</v>
      </c>
      <c r="H156">
        <v>795445.23</v>
      </c>
      <c r="J156">
        <v>304568.59999999998</v>
      </c>
      <c r="K156">
        <v>1776220.72</v>
      </c>
      <c r="N156">
        <v>6000</v>
      </c>
      <c r="Q156">
        <v>0</v>
      </c>
      <c r="U156">
        <v>359597.68</v>
      </c>
      <c r="V156">
        <v>4517827.99</v>
      </c>
      <c r="X156">
        <v>74885.37</v>
      </c>
      <c r="AB156">
        <v>203262.5</v>
      </c>
      <c r="AC156">
        <v>13724</v>
      </c>
      <c r="AD156">
        <v>272203.5</v>
      </c>
      <c r="AG156">
        <v>45666.81</v>
      </c>
      <c r="AH156">
        <v>33922.199999999997</v>
      </c>
      <c r="AL156">
        <v>6193.15</v>
      </c>
      <c r="AN156" s="244">
        <f t="shared" si="18"/>
        <v>2748137.56</v>
      </c>
      <c r="AO156" s="251">
        <f t="shared" si="19"/>
        <v>6000</v>
      </c>
      <c r="AP156" s="265">
        <f t="shared" si="20"/>
        <v>2742137.56</v>
      </c>
      <c r="AQ156" s="266">
        <f t="shared" si="21"/>
        <v>291871.87</v>
      </c>
      <c r="AR156" s="266">
        <f t="shared" si="22"/>
        <v>357985.66000000003</v>
      </c>
      <c r="AS156" s="246">
        <f t="shared" si="17"/>
        <v>-66113.790000000037</v>
      </c>
    </row>
    <row r="157" spans="1:45" ht="14.4" thickBot="1" x14ac:dyDescent="0.3">
      <c r="A157" s="234" t="s">
        <v>330</v>
      </c>
      <c r="B157" s="234" t="s">
        <v>48</v>
      </c>
      <c r="C157" s="272">
        <v>4588</v>
      </c>
      <c r="D157" s="273" t="s">
        <v>958</v>
      </c>
      <c r="E157" t="s">
        <v>2750</v>
      </c>
      <c r="F157">
        <v>54317.52</v>
      </c>
      <c r="G157">
        <v>5048</v>
      </c>
      <c r="H157">
        <v>58787.86</v>
      </c>
      <c r="J157">
        <v>537779.81000000006</v>
      </c>
      <c r="K157">
        <v>375236.96</v>
      </c>
      <c r="N157">
        <v>0</v>
      </c>
      <c r="U157">
        <v>-1983664.88</v>
      </c>
      <c r="V157">
        <v>3061336.79</v>
      </c>
      <c r="X157">
        <v>52455.96</v>
      </c>
      <c r="AB157">
        <v>104265</v>
      </c>
      <c r="AC157">
        <v>18538.400000000001</v>
      </c>
      <c r="AD157">
        <v>136625</v>
      </c>
      <c r="AG157">
        <v>55639.83</v>
      </c>
      <c r="AH157">
        <v>21730.79</v>
      </c>
      <c r="AL157">
        <v>8396.5</v>
      </c>
      <c r="AN157" s="244">
        <f t="shared" si="18"/>
        <v>118153.38</v>
      </c>
      <c r="AO157" s="251">
        <f t="shared" si="19"/>
        <v>0</v>
      </c>
      <c r="AP157" s="265">
        <f t="shared" si="20"/>
        <v>118153.38</v>
      </c>
      <c r="AQ157" s="266">
        <f t="shared" si="21"/>
        <v>175259.36</v>
      </c>
      <c r="AR157" s="266">
        <f t="shared" si="22"/>
        <v>222392.12000000002</v>
      </c>
      <c r="AS157" s="246">
        <f t="shared" si="17"/>
        <v>-47132.760000000038</v>
      </c>
    </row>
    <row r="158" spans="1:45" ht="14.4" thickBot="1" x14ac:dyDescent="0.3">
      <c r="A158" s="234" t="s">
        <v>330</v>
      </c>
      <c r="B158" s="234" t="s">
        <v>48</v>
      </c>
      <c r="C158" s="272">
        <v>2353</v>
      </c>
      <c r="D158" s="273" t="s">
        <v>959</v>
      </c>
      <c r="E158" t="s">
        <v>2751</v>
      </c>
      <c r="F158">
        <v>539647.42000000004</v>
      </c>
      <c r="G158">
        <v>27181.5</v>
      </c>
      <c r="H158">
        <v>390293</v>
      </c>
      <c r="J158">
        <v>1690928.04</v>
      </c>
      <c r="K158">
        <v>587361.65</v>
      </c>
      <c r="Q158">
        <v>0</v>
      </c>
      <c r="U158">
        <v>985912.02</v>
      </c>
      <c r="V158">
        <v>2227904.62</v>
      </c>
      <c r="X158">
        <v>11735.42</v>
      </c>
      <c r="AB158">
        <v>102816</v>
      </c>
      <c r="AC158">
        <v>1870</v>
      </c>
      <c r="AD158">
        <v>132942</v>
      </c>
      <c r="AG158">
        <v>17806.04</v>
      </c>
      <c r="AH158">
        <v>2350.75</v>
      </c>
      <c r="AL158">
        <v>4743.05</v>
      </c>
      <c r="AN158" s="244">
        <f t="shared" si="18"/>
        <v>957121.92</v>
      </c>
      <c r="AO158" s="251">
        <f t="shared" si="19"/>
        <v>0</v>
      </c>
      <c r="AP158" s="265">
        <f t="shared" si="20"/>
        <v>957121.92</v>
      </c>
      <c r="AQ158" s="266">
        <f t="shared" si="21"/>
        <v>116421.42</v>
      </c>
      <c r="AR158" s="266">
        <f t="shared" si="22"/>
        <v>157841.84</v>
      </c>
      <c r="AS158" s="246">
        <f t="shared" si="17"/>
        <v>-41420.42</v>
      </c>
    </row>
    <row r="159" spans="1:45" ht="14.4" thickBot="1" x14ac:dyDescent="0.3">
      <c r="A159" s="234" t="s">
        <v>330</v>
      </c>
      <c r="B159" s="234" t="s">
        <v>48</v>
      </c>
      <c r="C159" s="272">
        <v>3206</v>
      </c>
      <c r="D159" s="273" t="s">
        <v>960</v>
      </c>
      <c r="E159" t="s">
        <v>2752</v>
      </c>
      <c r="F159">
        <v>581880.62</v>
      </c>
      <c r="G159">
        <v>75457.16</v>
      </c>
      <c r="H159">
        <v>445486.66</v>
      </c>
      <c r="J159">
        <v>1394503.07</v>
      </c>
      <c r="K159">
        <v>314075.18</v>
      </c>
      <c r="N159">
        <v>6000</v>
      </c>
      <c r="Q159">
        <v>565</v>
      </c>
      <c r="S159">
        <v>464</v>
      </c>
      <c r="U159">
        <v>1169287.54</v>
      </c>
      <c r="V159">
        <v>1652500.79</v>
      </c>
      <c r="X159">
        <v>25507.81</v>
      </c>
      <c r="AB159">
        <v>120332.5</v>
      </c>
      <c r="AC159">
        <v>9735.6</v>
      </c>
      <c r="AD159">
        <v>144041.5</v>
      </c>
      <c r="AG159">
        <v>20586.97</v>
      </c>
      <c r="AH159">
        <v>11640.83</v>
      </c>
      <c r="AN159" s="244">
        <f t="shared" si="18"/>
        <v>1102824.44</v>
      </c>
      <c r="AO159" s="251">
        <f t="shared" si="19"/>
        <v>6565</v>
      </c>
      <c r="AP159" s="265">
        <f t="shared" si="20"/>
        <v>1096259.44</v>
      </c>
      <c r="AQ159" s="266">
        <f t="shared" si="21"/>
        <v>155575.91</v>
      </c>
      <c r="AR159" s="266">
        <f t="shared" si="22"/>
        <v>176269.3</v>
      </c>
      <c r="AS159" s="246">
        <f t="shared" si="17"/>
        <v>-20693.389999999985</v>
      </c>
    </row>
    <row r="160" spans="1:45" ht="14.4" thickBot="1" x14ac:dyDescent="0.3">
      <c r="A160" s="234" t="s">
        <v>330</v>
      </c>
      <c r="B160" s="234" t="s">
        <v>48</v>
      </c>
      <c r="C160" s="272">
        <v>2498</v>
      </c>
      <c r="D160" s="273" t="s">
        <v>961</v>
      </c>
      <c r="E160" t="s">
        <v>2753</v>
      </c>
      <c r="F160">
        <v>238265.63</v>
      </c>
      <c r="G160">
        <v>0</v>
      </c>
      <c r="H160">
        <v>141303.78</v>
      </c>
      <c r="J160">
        <v>1121646.67</v>
      </c>
      <c r="K160">
        <v>519830.92</v>
      </c>
      <c r="Q160">
        <v>0</v>
      </c>
      <c r="U160">
        <v>-277.49</v>
      </c>
      <c r="V160">
        <v>2038406.69</v>
      </c>
      <c r="X160">
        <v>36213.1</v>
      </c>
      <c r="AB160">
        <v>163849</v>
      </c>
      <c r="AC160">
        <v>9818.4</v>
      </c>
      <c r="AD160">
        <v>184192</v>
      </c>
      <c r="AG160">
        <v>38174.44</v>
      </c>
      <c r="AH160">
        <v>8227.43</v>
      </c>
      <c r="AN160" s="244">
        <f t="shared" si="18"/>
        <v>379569.41000000003</v>
      </c>
      <c r="AO160" s="251">
        <f t="shared" si="19"/>
        <v>0</v>
      </c>
      <c r="AP160" s="265">
        <f t="shared" si="20"/>
        <v>379569.41000000003</v>
      </c>
      <c r="AQ160" s="266">
        <f t="shared" si="21"/>
        <v>209880.5</v>
      </c>
      <c r="AR160" s="266">
        <f t="shared" si="22"/>
        <v>230593.87</v>
      </c>
      <c r="AS160" s="246">
        <f t="shared" si="17"/>
        <v>-20713.369999999995</v>
      </c>
    </row>
    <row r="161" spans="1:45" ht="14.4" thickBot="1" x14ac:dyDescent="0.3">
      <c r="A161" s="234" t="s">
        <v>330</v>
      </c>
      <c r="B161" s="234" t="s">
        <v>48</v>
      </c>
      <c r="C161" s="272">
        <v>4052</v>
      </c>
      <c r="D161" s="273" t="s">
        <v>962</v>
      </c>
      <c r="E161" t="s">
        <v>2754</v>
      </c>
      <c r="F161">
        <v>648460.77</v>
      </c>
      <c r="G161">
        <v>4584.95</v>
      </c>
      <c r="H161">
        <v>70718.19</v>
      </c>
      <c r="J161">
        <v>1041998</v>
      </c>
      <c r="K161">
        <v>628424.64</v>
      </c>
      <c r="N161">
        <v>0</v>
      </c>
      <c r="Q161">
        <v>395</v>
      </c>
      <c r="U161">
        <v>-112415.22</v>
      </c>
      <c r="V161">
        <v>2546107.46</v>
      </c>
      <c r="X161">
        <v>38956.699999999997</v>
      </c>
      <c r="AB161">
        <v>145785.5</v>
      </c>
      <c r="AC161">
        <v>15329.7</v>
      </c>
      <c r="AD161">
        <v>167014</v>
      </c>
      <c r="AG161">
        <v>41222.480000000003</v>
      </c>
      <c r="AH161">
        <v>30596.73</v>
      </c>
      <c r="AL161">
        <v>3339.33</v>
      </c>
      <c r="AN161" s="244">
        <f t="shared" si="18"/>
        <v>723763.90999999992</v>
      </c>
      <c r="AO161" s="251">
        <f t="shared" si="19"/>
        <v>395</v>
      </c>
      <c r="AP161" s="265">
        <f t="shared" si="20"/>
        <v>723368.90999999992</v>
      </c>
      <c r="AQ161" s="266">
        <f t="shared" si="21"/>
        <v>200071.90000000002</v>
      </c>
      <c r="AR161" s="266">
        <f t="shared" si="22"/>
        <v>242172.54</v>
      </c>
      <c r="AS161" s="246">
        <f t="shared" si="17"/>
        <v>-42100.639999999985</v>
      </c>
    </row>
    <row r="162" spans="1:45" ht="14.4" thickBot="1" x14ac:dyDescent="0.3">
      <c r="A162" s="234" t="s">
        <v>330</v>
      </c>
      <c r="B162" s="234" t="s">
        <v>48</v>
      </c>
      <c r="C162" s="272">
        <v>2478</v>
      </c>
      <c r="D162" s="273" t="s">
        <v>963</v>
      </c>
      <c r="E162" t="s">
        <v>2755</v>
      </c>
      <c r="F162">
        <v>217075.78</v>
      </c>
      <c r="G162">
        <v>42332.29</v>
      </c>
      <c r="H162">
        <v>62301.16</v>
      </c>
      <c r="J162">
        <v>233174.65</v>
      </c>
      <c r="K162">
        <v>501462.1</v>
      </c>
      <c r="N162">
        <v>9800</v>
      </c>
      <c r="Q162">
        <v>2856</v>
      </c>
      <c r="U162">
        <v>-1414221.85</v>
      </c>
      <c r="V162">
        <v>2320392.7599999998</v>
      </c>
      <c r="X162">
        <v>35778.92</v>
      </c>
      <c r="AB162">
        <v>75715.5</v>
      </c>
      <c r="AC162">
        <v>1500</v>
      </c>
      <c r="AD162">
        <v>98637.5</v>
      </c>
      <c r="AG162">
        <v>12552.87</v>
      </c>
      <c r="AH162">
        <v>6125.92</v>
      </c>
      <c r="AL162">
        <v>3090.93</v>
      </c>
      <c r="AN162" s="244">
        <f t="shared" si="18"/>
        <v>321709.23</v>
      </c>
      <c r="AO162" s="251">
        <f t="shared" si="19"/>
        <v>12656</v>
      </c>
      <c r="AP162" s="265">
        <f t="shared" si="20"/>
        <v>309053.23</v>
      </c>
      <c r="AQ162" s="266">
        <f t="shared" si="21"/>
        <v>112994.42</v>
      </c>
      <c r="AR162" s="266">
        <f t="shared" si="22"/>
        <v>120407.21999999999</v>
      </c>
      <c r="AS162" s="246">
        <f t="shared" si="17"/>
        <v>-7412.7999999999884</v>
      </c>
    </row>
    <row r="163" spans="1:45" ht="14.4" thickBot="1" x14ac:dyDescent="0.3">
      <c r="A163" s="234" t="s">
        <v>330</v>
      </c>
      <c r="B163" s="234" t="s">
        <v>48</v>
      </c>
      <c r="C163" s="272">
        <v>2353</v>
      </c>
      <c r="D163" s="273" t="s">
        <v>964</v>
      </c>
      <c r="E163" t="s">
        <v>2804</v>
      </c>
      <c r="F163">
        <v>305445.40999999997</v>
      </c>
      <c r="G163">
        <v>16535.5</v>
      </c>
      <c r="H163">
        <v>179744.15</v>
      </c>
      <c r="J163">
        <v>800193.99</v>
      </c>
      <c r="K163">
        <v>430212.61</v>
      </c>
      <c r="N163">
        <v>2000</v>
      </c>
      <c r="Q163">
        <v>1070</v>
      </c>
      <c r="U163">
        <v>-967672.36</v>
      </c>
      <c r="V163">
        <v>2754433.99</v>
      </c>
      <c r="X163">
        <v>22255.8</v>
      </c>
      <c r="AB163">
        <v>122748.5</v>
      </c>
      <c r="AC163">
        <v>2690.24</v>
      </c>
      <c r="AD163">
        <v>144558.5</v>
      </c>
      <c r="AG163">
        <v>26641.59</v>
      </c>
      <c r="AH163">
        <v>34637.019999999997</v>
      </c>
      <c r="AL163">
        <v>925</v>
      </c>
      <c r="AN163" s="244">
        <f t="shared" si="18"/>
        <v>501725.05999999994</v>
      </c>
      <c r="AO163" s="251">
        <f t="shared" si="19"/>
        <v>3070</v>
      </c>
      <c r="AP163" s="265">
        <f t="shared" si="20"/>
        <v>498655.05999999994</v>
      </c>
      <c r="AQ163" s="266">
        <f t="shared" si="21"/>
        <v>147694.53999999998</v>
      </c>
      <c r="AR163" s="266">
        <f t="shared" si="22"/>
        <v>206762.11</v>
      </c>
      <c r="AS163" s="246">
        <f t="shared" si="17"/>
        <v>-59067.570000000007</v>
      </c>
    </row>
    <row r="164" spans="1:45" ht="14.4" thickBot="1" x14ac:dyDescent="0.3">
      <c r="A164" s="234" t="s">
        <v>330</v>
      </c>
      <c r="B164" s="234" t="s">
        <v>48</v>
      </c>
      <c r="C164" s="272">
        <v>5363</v>
      </c>
      <c r="D164" s="273" t="s">
        <v>965</v>
      </c>
      <c r="E164" t="s">
        <v>2808</v>
      </c>
      <c r="F164">
        <v>454024.4</v>
      </c>
      <c r="G164">
        <v>468.94</v>
      </c>
      <c r="H164">
        <v>81230.509999999995</v>
      </c>
      <c r="J164">
        <v>495370</v>
      </c>
      <c r="K164">
        <v>273337.74</v>
      </c>
      <c r="N164">
        <v>6500</v>
      </c>
      <c r="Q164">
        <v>330</v>
      </c>
      <c r="U164">
        <v>-2845938.96</v>
      </c>
      <c r="V164">
        <v>4163724</v>
      </c>
      <c r="X164">
        <v>43188.04</v>
      </c>
      <c r="Z164">
        <v>0.72</v>
      </c>
      <c r="AB164">
        <v>89274.5</v>
      </c>
      <c r="AC164">
        <v>8148</v>
      </c>
      <c r="AD164">
        <v>103134.5</v>
      </c>
      <c r="AG164">
        <v>44719.43</v>
      </c>
      <c r="AH164">
        <v>6284.17</v>
      </c>
      <c r="AL164">
        <v>8548.4699999999993</v>
      </c>
      <c r="AN164" s="244">
        <f t="shared" si="18"/>
        <v>535723.85</v>
      </c>
      <c r="AO164" s="251">
        <f t="shared" si="19"/>
        <v>6830</v>
      </c>
      <c r="AP164" s="265">
        <f t="shared" si="20"/>
        <v>528893.85</v>
      </c>
      <c r="AQ164" s="266">
        <f t="shared" si="21"/>
        <v>140611.26</v>
      </c>
      <c r="AR164" s="266">
        <f t="shared" si="22"/>
        <v>162686.57</v>
      </c>
      <c r="AS164" s="246">
        <f t="shared" si="17"/>
        <v>-22075.309999999998</v>
      </c>
    </row>
    <row r="165" spans="1:45" ht="14.4" thickBot="1" x14ac:dyDescent="0.3">
      <c r="A165" s="234" t="s">
        <v>330</v>
      </c>
      <c r="B165" s="234" t="s">
        <v>48</v>
      </c>
      <c r="C165" s="272">
        <v>2121</v>
      </c>
      <c r="D165" s="273" t="s">
        <v>966</v>
      </c>
      <c r="E165" t="s">
        <v>2812</v>
      </c>
      <c r="F165">
        <v>111482.18</v>
      </c>
      <c r="G165">
        <v>46996.31</v>
      </c>
      <c r="H165">
        <v>541464.26</v>
      </c>
      <c r="J165">
        <v>703616.15</v>
      </c>
      <c r="K165">
        <v>553036.39</v>
      </c>
      <c r="N165">
        <v>57500</v>
      </c>
      <c r="Q165">
        <v>2265</v>
      </c>
      <c r="U165">
        <v>-1337276.0900000001</v>
      </c>
      <c r="V165">
        <v>3254719.47</v>
      </c>
      <c r="X165">
        <v>9855.15</v>
      </c>
      <c r="AB165">
        <v>130588.5</v>
      </c>
      <c r="AD165">
        <v>152065.5</v>
      </c>
      <c r="AG165">
        <v>14918.98</v>
      </c>
      <c r="AH165">
        <v>19882.009999999998</v>
      </c>
      <c r="AL165">
        <v>5243.33</v>
      </c>
      <c r="AN165" s="244">
        <f t="shared" si="18"/>
        <v>699942.75</v>
      </c>
      <c r="AO165" s="251">
        <f t="shared" si="19"/>
        <v>59765</v>
      </c>
      <c r="AP165" s="265">
        <f t="shared" si="20"/>
        <v>640177.75</v>
      </c>
      <c r="AQ165" s="266">
        <f t="shared" si="21"/>
        <v>140443.65</v>
      </c>
      <c r="AR165" s="266">
        <f t="shared" si="22"/>
        <v>192109.82</v>
      </c>
      <c r="AS165" s="246">
        <f t="shared" si="17"/>
        <v>-51666.170000000013</v>
      </c>
    </row>
    <row r="166" spans="1:45" ht="14.4" thickBot="1" x14ac:dyDescent="0.3">
      <c r="A166" s="234" t="s">
        <v>332</v>
      </c>
      <c r="B166" s="234" t="s">
        <v>49</v>
      </c>
      <c r="C166" s="272">
        <v>5006</v>
      </c>
      <c r="D166" s="273" t="s">
        <v>967</v>
      </c>
      <c r="E166" t="s">
        <v>2756</v>
      </c>
      <c r="F166">
        <v>655436.84</v>
      </c>
      <c r="G166">
        <v>1136530.92</v>
      </c>
      <c r="H166">
        <v>55915.03</v>
      </c>
      <c r="J166">
        <v>282734.58</v>
      </c>
      <c r="K166">
        <v>348451.15</v>
      </c>
      <c r="N166">
        <v>3000</v>
      </c>
      <c r="Q166">
        <v>56.08</v>
      </c>
      <c r="U166">
        <v>-2597590.71</v>
      </c>
      <c r="V166">
        <v>5043639.74</v>
      </c>
      <c r="X166">
        <v>73581.350000000006</v>
      </c>
      <c r="AB166">
        <v>176759.1</v>
      </c>
      <c r="AD166">
        <v>206689.1</v>
      </c>
      <c r="AG166">
        <v>21146.77</v>
      </c>
      <c r="AH166">
        <v>12850.73</v>
      </c>
      <c r="AN166" s="244">
        <f t="shared" si="18"/>
        <v>1847882.7899999998</v>
      </c>
      <c r="AO166" s="251">
        <f t="shared" si="19"/>
        <v>3056.08</v>
      </c>
      <c r="AP166" s="265">
        <f t="shared" si="20"/>
        <v>1844826.7099999997</v>
      </c>
      <c r="AQ166" s="266">
        <f t="shared" si="21"/>
        <v>250340.45</v>
      </c>
      <c r="AR166" s="266">
        <f t="shared" si="22"/>
        <v>240686.6</v>
      </c>
      <c r="AS166" s="246">
        <f t="shared" si="17"/>
        <v>9653.8500000000058</v>
      </c>
    </row>
    <row r="167" spans="1:45" ht="14.4" thickBot="1" x14ac:dyDescent="0.3">
      <c r="A167" s="234" t="s">
        <v>332</v>
      </c>
      <c r="B167" s="234" t="s">
        <v>49</v>
      </c>
      <c r="C167" s="272">
        <v>2343</v>
      </c>
      <c r="D167" s="273" t="s">
        <v>968</v>
      </c>
      <c r="E167" t="s">
        <v>2757</v>
      </c>
      <c r="F167">
        <v>328923.78000000003</v>
      </c>
      <c r="G167">
        <v>46057.3</v>
      </c>
      <c r="H167">
        <v>8859.16</v>
      </c>
      <c r="J167">
        <v>624198.55000000005</v>
      </c>
      <c r="K167">
        <v>120198.14</v>
      </c>
      <c r="N167">
        <v>3000</v>
      </c>
      <c r="Q167">
        <v>0</v>
      </c>
      <c r="U167">
        <v>-2169983.02</v>
      </c>
      <c r="V167">
        <v>3325480.98</v>
      </c>
      <c r="X167">
        <v>36574.5</v>
      </c>
      <c r="AB167">
        <v>84304.5</v>
      </c>
      <c r="AD167">
        <v>106547.5</v>
      </c>
      <c r="AG167">
        <v>23591.599999999999</v>
      </c>
      <c r="AH167">
        <v>24032.23</v>
      </c>
      <c r="AN167" s="244">
        <f t="shared" si="18"/>
        <v>383840.24</v>
      </c>
      <c r="AO167" s="251">
        <f t="shared" si="19"/>
        <v>3000</v>
      </c>
      <c r="AP167" s="265">
        <f t="shared" si="20"/>
        <v>380840.24</v>
      </c>
      <c r="AQ167" s="266">
        <f t="shared" si="21"/>
        <v>120879</v>
      </c>
      <c r="AR167" s="266">
        <f t="shared" si="22"/>
        <v>154171.33000000002</v>
      </c>
      <c r="AS167" s="246">
        <f t="shared" si="17"/>
        <v>-33292.330000000016</v>
      </c>
    </row>
    <row r="168" spans="1:45" ht="14.4" thickBot="1" x14ac:dyDescent="0.3">
      <c r="A168" s="234" t="s">
        <v>332</v>
      </c>
      <c r="B168" s="234" t="s">
        <v>49</v>
      </c>
      <c r="C168" s="272">
        <v>2524</v>
      </c>
      <c r="D168" s="273" t="s">
        <v>969</v>
      </c>
      <c r="E168" t="s">
        <v>2758</v>
      </c>
      <c r="F168">
        <v>552170.84</v>
      </c>
      <c r="G168">
        <v>485256.24</v>
      </c>
      <c r="H168">
        <v>13432.71</v>
      </c>
      <c r="J168">
        <v>608383.74</v>
      </c>
      <c r="K168">
        <v>201442.47</v>
      </c>
      <c r="N168">
        <v>3000</v>
      </c>
      <c r="Q168">
        <v>65.42</v>
      </c>
      <c r="U168">
        <v>-469559.14</v>
      </c>
      <c r="V168">
        <v>2333757.04</v>
      </c>
      <c r="X168">
        <v>47283.05</v>
      </c>
      <c r="AB168">
        <v>140129.5</v>
      </c>
      <c r="AD168">
        <v>160609.5</v>
      </c>
      <c r="AG168">
        <v>22232.38</v>
      </c>
      <c r="AH168">
        <v>17701.29</v>
      </c>
      <c r="AN168" s="244">
        <f t="shared" si="18"/>
        <v>1050859.79</v>
      </c>
      <c r="AO168" s="251">
        <f t="shared" si="19"/>
        <v>3065.42</v>
      </c>
      <c r="AP168" s="265">
        <f t="shared" si="20"/>
        <v>1047794.37</v>
      </c>
      <c r="AQ168" s="266">
        <f t="shared" si="21"/>
        <v>187412.55</v>
      </c>
      <c r="AR168" s="266">
        <f t="shared" si="22"/>
        <v>200543.17</v>
      </c>
      <c r="AS168" s="246">
        <f t="shared" si="17"/>
        <v>-13130.620000000024</v>
      </c>
    </row>
    <row r="169" spans="1:45" ht="14.4" thickBot="1" x14ac:dyDescent="0.3">
      <c r="A169" s="234" t="s">
        <v>332</v>
      </c>
      <c r="B169" s="234" t="s">
        <v>49</v>
      </c>
      <c r="C169" s="272">
        <v>6272</v>
      </c>
      <c r="D169" s="273" t="s">
        <v>970</v>
      </c>
      <c r="E169" t="s">
        <v>2759</v>
      </c>
      <c r="F169">
        <v>1448493.91</v>
      </c>
      <c r="G169">
        <v>1186702.99</v>
      </c>
      <c r="H169">
        <v>105907.25</v>
      </c>
      <c r="J169">
        <v>118266.24000000001</v>
      </c>
      <c r="K169">
        <v>75248.23</v>
      </c>
      <c r="N169">
        <v>3500</v>
      </c>
      <c r="Q169">
        <v>0</v>
      </c>
      <c r="U169">
        <v>-422750.06</v>
      </c>
      <c r="V169">
        <v>3361619.92</v>
      </c>
      <c r="X169">
        <v>94364.94</v>
      </c>
      <c r="AB169">
        <v>130014.5</v>
      </c>
      <c r="AD169">
        <v>204328.5</v>
      </c>
      <c r="AG169">
        <v>28511.27</v>
      </c>
      <c r="AH169">
        <v>4642.4799999999996</v>
      </c>
      <c r="AN169" s="244">
        <f t="shared" si="18"/>
        <v>2741104.15</v>
      </c>
      <c r="AO169" s="251">
        <f t="shared" si="19"/>
        <v>3500</v>
      </c>
      <c r="AP169" s="265">
        <f t="shared" si="20"/>
        <v>2737604.15</v>
      </c>
      <c r="AQ169" s="266">
        <f t="shared" si="21"/>
        <v>224379.44</v>
      </c>
      <c r="AR169" s="266">
        <f t="shared" si="22"/>
        <v>237482.25</v>
      </c>
      <c r="AS169" s="246">
        <f t="shared" si="17"/>
        <v>-13102.809999999998</v>
      </c>
    </row>
    <row r="170" spans="1:45" ht="14.4" thickBot="1" x14ac:dyDescent="0.3">
      <c r="A170" s="234" t="s">
        <v>332</v>
      </c>
      <c r="B170" s="234" t="s">
        <v>49</v>
      </c>
      <c r="C170" s="272">
        <v>5818</v>
      </c>
      <c r="D170" s="273" t="s">
        <v>971</v>
      </c>
      <c r="E170" t="s">
        <v>2760</v>
      </c>
      <c r="F170">
        <v>1193209.48</v>
      </c>
      <c r="G170">
        <v>5393240.1900000004</v>
      </c>
      <c r="H170">
        <v>96604.05</v>
      </c>
      <c r="J170">
        <v>368685.86</v>
      </c>
      <c r="K170">
        <v>430627.64</v>
      </c>
      <c r="N170">
        <v>1400</v>
      </c>
      <c r="Q170">
        <v>1045.6500000000001</v>
      </c>
      <c r="U170">
        <v>5649455.9000000004</v>
      </c>
      <c r="V170">
        <v>1757958</v>
      </c>
      <c r="X170">
        <v>175043.5</v>
      </c>
      <c r="AB170">
        <v>119020.6</v>
      </c>
      <c r="AD170">
        <v>178846.6</v>
      </c>
      <c r="AE170">
        <v>160</v>
      </c>
      <c r="AF170">
        <v>720</v>
      </c>
      <c r="AG170">
        <v>53586.34</v>
      </c>
      <c r="AH170">
        <v>27448.57</v>
      </c>
      <c r="AN170" s="244">
        <f t="shared" si="18"/>
        <v>6683053.7199999997</v>
      </c>
      <c r="AO170" s="251">
        <f t="shared" si="19"/>
        <v>2445.65</v>
      </c>
      <c r="AP170" s="265">
        <f t="shared" si="20"/>
        <v>6680608.0699999994</v>
      </c>
      <c r="AQ170" s="266">
        <f t="shared" si="21"/>
        <v>294064.09999999998</v>
      </c>
      <c r="AR170" s="266">
        <f t="shared" si="22"/>
        <v>260761.51</v>
      </c>
      <c r="AS170" s="246">
        <f t="shared" si="17"/>
        <v>33302.589999999967</v>
      </c>
    </row>
    <row r="171" spans="1:45" ht="14.4" thickBot="1" x14ac:dyDescent="0.3">
      <c r="A171" s="234" t="s">
        <v>332</v>
      </c>
      <c r="B171" s="234" t="s">
        <v>49</v>
      </c>
      <c r="C171" s="272">
        <v>3371</v>
      </c>
      <c r="D171" s="273" t="s">
        <v>972</v>
      </c>
      <c r="E171" t="s">
        <v>2761</v>
      </c>
      <c r="F171">
        <v>526679.93999999994</v>
      </c>
      <c r="G171">
        <v>379015.4</v>
      </c>
      <c r="H171">
        <v>5865.49</v>
      </c>
      <c r="J171">
        <v>524336.17000000004</v>
      </c>
      <c r="K171">
        <v>119179.52</v>
      </c>
      <c r="N171">
        <v>3000</v>
      </c>
      <c r="Q171">
        <v>151.53</v>
      </c>
      <c r="U171">
        <v>-728603.16</v>
      </c>
      <c r="V171">
        <v>2322668.0699999998</v>
      </c>
      <c r="X171">
        <v>60681.25</v>
      </c>
      <c r="AB171">
        <v>111331.5</v>
      </c>
      <c r="AD171">
        <v>129363.5</v>
      </c>
      <c r="AG171">
        <v>67548.95</v>
      </c>
      <c r="AH171">
        <v>21911.97</v>
      </c>
      <c r="AN171" s="244">
        <f t="shared" si="18"/>
        <v>911560.83</v>
      </c>
      <c r="AO171" s="251">
        <f t="shared" si="19"/>
        <v>3151.53</v>
      </c>
      <c r="AP171" s="265">
        <f t="shared" si="20"/>
        <v>908409.29999999993</v>
      </c>
      <c r="AQ171" s="266">
        <f t="shared" si="21"/>
        <v>172012.75</v>
      </c>
      <c r="AR171" s="266">
        <f t="shared" si="22"/>
        <v>218824.42</v>
      </c>
      <c r="AS171" s="246">
        <f t="shared" si="17"/>
        <v>-46811.670000000013</v>
      </c>
    </row>
    <row r="172" spans="1:45" ht="14.4" thickBot="1" x14ac:dyDescent="0.3">
      <c r="A172" s="234" t="s">
        <v>332</v>
      </c>
      <c r="B172" s="234" t="s">
        <v>49</v>
      </c>
      <c r="C172" s="272">
        <v>4485</v>
      </c>
      <c r="D172" s="273" t="s">
        <v>973</v>
      </c>
      <c r="E172" t="s">
        <v>2762</v>
      </c>
      <c r="F172">
        <v>582656.80000000005</v>
      </c>
      <c r="G172">
        <v>1134319.05</v>
      </c>
      <c r="H172">
        <v>72557.09</v>
      </c>
      <c r="J172">
        <v>259351.92</v>
      </c>
      <c r="K172">
        <v>870855.47</v>
      </c>
      <c r="N172">
        <v>4500</v>
      </c>
      <c r="Q172">
        <v>421.04</v>
      </c>
      <c r="U172">
        <v>250680.9</v>
      </c>
      <c r="V172">
        <v>2694089.96</v>
      </c>
      <c r="X172">
        <v>60446.2</v>
      </c>
      <c r="AB172">
        <v>112783</v>
      </c>
      <c r="AD172">
        <v>161101</v>
      </c>
      <c r="AG172">
        <v>35264.160000000003</v>
      </c>
      <c r="AH172">
        <v>30981.91</v>
      </c>
      <c r="AN172" s="244">
        <f t="shared" si="18"/>
        <v>1789532.9400000002</v>
      </c>
      <c r="AO172" s="251">
        <f t="shared" si="19"/>
        <v>4921.04</v>
      </c>
      <c r="AP172" s="265">
        <f t="shared" si="20"/>
        <v>1784611.9000000001</v>
      </c>
      <c r="AQ172" s="266">
        <f t="shared" si="21"/>
        <v>173229.2</v>
      </c>
      <c r="AR172" s="266">
        <f t="shared" si="22"/>
        <v>227347.07</v>
      </c>
      <c r="AS172" s="246">
        <f t="shared" si="17"/>
        <v>-54117.869999999995</v>
      </c>
    </row>
    <row r="173" spans="1:45" ht="14.4" thickBot="1" x14ac:dyDescent="0.3">
      <c r="A173" s="234" t="s">
        <v>332</v>
      </c>
      <c r="B173" s="234" t="s">
        <v>49</v>
      </c>
      <c r="C173" s="272">
        <v>2325</v>
      </c>
      <c r="D173" s="273" t="s">
        <v>974</v>
      </c>
      <c r="E173" t="s">
        <v>2802</v>
      </c>
      <c r="F173">
        <v>329053.87</v>
      </c>
      <c r="G173">
        <v>411626.5</v>
      </c>
      <c r="H173">
        <v>73842.22</v>
      </c>
      <c r="J173">
        <v>417337.28</v>
      </c>
      <c r="K173">
        <v>940902.9</v>
      </c>
      <c r="N173">
        <v>3500</v>
      </c>
      <c r="Q173">
        <v>0</v>
      </c>
      <c r="U173">
        <v>-401426.11</v>
      </c>
      <c r="V173">
        <v>2583594.75</v>
      </c>
      <c r="X173">
        <v>56128.7</v>
      </c>
      <c r="AB173">
        <v>61404</v>
      </c>
      <c r="AD173">
        <v>94250</v>
      </c>
      <c r="AG173">
        <v>12242.28</v>
      </c>
      <c r="AH173">
        <v>28084.47</v>
      </c>
      <c r="AN173" s="244">
        <f t="shared" si="18"/>
        <v>814522.59</v>
      </c>
      <c r="AO173" s="251">
        <f t="shared" si="19"/>
        <v>3500</v>
      </c>
      <c r="AP173" s="265">
        <f t="shared" si="20"/>
        <v>811022.59</v>
      </c>
      <c r="AQ173" s="266">
        <f t="shared" si="21"/>
        <v>117532.7</v>
      </c>
      <c r="AR173" s="266">
        <f t="shared" si="22"/>
        <v>134576.75</v>
      </c>
      <c r="AS173" s="246">
        <f t="shared" si="17"/>
        <v>-17044.050000000003</v>
      </c>
    </row>
    <row r="174" spans="1:45" ht="14.4" thickBot="1" x14ac:dyDescent="0.3">
      <c r="A174" s="234" t="s">
        <v>332</v>
      </c>
      <c r="B174" s="234" t="s">
        <v>49</v>
      </c>
      <c r="C174" s="272">
        <v>1480</v>
      </c>
      <c r="D174" s="273" t="s">
        <v>975</v>
      </c>
      <c r="E174" t="s">
        <v>2813</v>
      </c>
      <c r="F174">
        <v>176177.08</v>
      </c>
      <c r="G174">
        <v>98292.95</v>
      </c>
      <c r="H174">
        <v>28396.74</v>
      </c>
      <c r="J174">
        <v>1007805.4399999999</v>
      </c>
      <c r="K174">
        <v>113340.93</v>
      </c>
      <c r="Q174">
        <v>193.46</v>
      </c>
      <c r="U174">
        <v>-2165428.7000000002</v>
      </c>
      <c r="V174">
        <v>3606433.4</v>
      </c>
      <c r="X174">
        <v>31622.5</v>
      </c>
      <c r="AB174">
        <v>67088</v>
      </c>
      <c r="AD174">
        <v>86696</v>
      </c>
      <c r="AG174">
        <v>12543.58</v>
      </c>
      <c r="AH174">
        <v>17460.240000000002</v>
      </c>
      <c r="AN174" s="244">
        <f t="shared" si="18"/>
        <v>302866.76999999996</v>
      </c>
      <c r="AO174" s="251">
        <f t="shared" si="19"/>
        <v>193.46</v>
      </c>
      <c r="AP174" s="265">
        <f t="shared" si="20"/>
        <v>302673.30999999994</v>
      </c>
      <c r="AQ174" s="266">
        <f t="shared" si="21"/>
        <v>98710.5</v>
      </c>
      <c r="AR174" s="266">
        <f t="shared" si="22"/>
        <v>116699.82</v>
      </c>
      <c r="AS174" s="246">
        <f t="shared" si="17"/>
        <v>-17989.320000000007</v>
      </c>
    </row>
    <row r="175" spans="1:45" ht="14.4" thickBot="1" x14ac:dyDescent="0.3">
      <c r="A175" s="234" t="s">
        <v>333</v>
      </c>
      <c r="B175" s="234" t="s">
        <v>50</v>
      </c>
      <c r="C175" s="272">
        <v>8344</v>
      </c>
      <c r="D175" s="273" t="s">
        <v>976</v>
      </c>
      <c r="E175" t="s">
        <v>17</v>
      </c>
      <c r="F175">
        <v>618596.54</v>
      </c>
      <c r="G175">
        <v>62205.03</v>
      </c>
      <c r="H175">
        <v>145148.51</v>
      </c>
      <c r="J175">
        <v>746116.18</v>
      </c>
      <c r="K175">
        <v>243514.17</v>
      </c>
      <c r="Q175">
        <v>1644</v>
      </c>
      <c r="U175">
        <v>-65966.61</v>
      </c>
      <c r="V175">
        <v>1870843.71</v>
      </c>
      <c r="X175">
        <v>42735.03</v>
      </c>
      <c r="AD175">
        <v>64550</v>
      </c>
      <c r="AG175">
        <v>1807</v>
      </c>
      <c r="AH175">
        <v>3400</v>
      </c>
      <c r="AN175" s="244">
        <f t="shared" si="18"/>
        <v>825950.08000000007</v>
      </c>
      <c r="AO175" s="251">
        <f t="shared" si="19"/>
        <v>1644</v>
      </c>
      <c r="AP175" s="265">
        <f t="shared" si="20"/>
        <v>824306.08000000007</v>
      </c>
      <c r="AQ175" s="266">
        <f t="shared" si="21"/>
        <v>42735.03</v>
      </c>
      <c r="AR175" s="266">
        <f t="shared" si="22"/>
        <v>69757</v>
      </c>
      <c r="AS175" s="246">
        <f t="shared" si="17"/>
        <v>-27021.97</v>
      </c>
    </row>
    <row r="176" spans="1:45" ht="14.4" thickBot="1" x14ac:dyDescent="0.3">
      <c r="A176" s="234" t="s">
        <v>333</v>
      </c>
      <c r="B176" s="234" t="s">
        <v>50</v>
      </c>
      <c r="C176" s="272">
        <v>3901</v>
      </c>
      <c r="D176" s="273" t="s">
        <v>977</v>
      </c>
      <c r="E176" t="s">
        <v>18</v>
      </c>
      <c r="F176">
        <v>428499.6</v>
      </c>
      <c r="G176">
        <v>32400</v>
      </c>
      <c r="H176">
        <v>138309.29</v>
      </c>
      <c r="J176">
        <v>735941.75</v>
      </c>
      <c r="K176">
        <v>234444.12</v>
      </c>
      <c r="N176">
        <v>3500</v>
      </c>
      <c r="Q176">
        <v>0</v>
      </c>
      <c r="U176">
        <v>-1847287.39</v>
      </c>
      <c r="V176">
        <v>3462022.37</v>
      </c>
      <c r="X176">
        <v>50505.4</v>
      </c>
      <c r="AB176">
        <v>180258</v>
      </c>
      <c r="AD176">
        <v>211418</v>
      </c>
      <c r="AG176">
        <v>33668.39</v>
      </c>
      <c r="AH176">
        <v>22647.47</v>
      </c>
      <c r="AL176">
        <v>9601.01</v>
      </c>
      <c r="AN176" s="244">
        <f t="shared" si="18"/>
        <v>599208.89</v>
      </c>
      <c r="AO176" s="251">
        <f t="shared" si="19"/>
        <v>3500</v>
      </c>
      <c r="AP176" s="265">
        <f t="shared" si="20"/>
        <v>595708.89</v>
      </c>
      <c r="AQ176" s="266">
        <f t="shared" si="21"/>
        <v>230763.4</v>
      </c>
      <c r="AR176" s="266">
        <f t="shared" si="22"/>
        <v>277334.87</v>
      </c>
      <c r="AS176" s="246">
        <f t="shared" si="17"/>
        <v>-46571.47</v>
      </c>
    </row>
    <row r="177" spans="1:45" s="276" customFormat="1" ht="14.4" thickBot="1" x14ac:dyDescent="0.3">
      <c r="A177" s="234" t="s">
        <v>333</v>
      </c>
      <c r="B177" s="234" t="s">
        <v>50</v>
      </c>
      <c r="C177" s="272">
        <v>4653</v>
      </c>
      <c r="D177" s="273" t="s">
        <v>978</v>
      </c>
      <c r="E177" t="s">
        <v>2763</v>
      </c>
      <c r="F177">
        <v>821591.55</v>
      </c>
      <c r="G177">
        <v>27828.25</v>
      </c>
      <c r="H177">
        <v>188613.69</v>
      </c>
      <c r="I177"/>
      <c r="J177">
        <v>7217298.9000000004</v>
      </c>
      <c r="K177">
        <v>3882379.53</v>
      </c>
      <c r="L177"/>
      <c r="M177"/>
      <c r="N177">
        <v>1900</v>
      </c>
      <c r="O177"/>
      <c r="P177"/>
      <c r="Q177">
        <v>53.35</v>
      </c>
      <c r="R177"/>
      <c r="S177"/>
      <c r="T177"/>
      <c r="U177">
        <v>11993086.630000001</v>
      </c>
      <c r="V177"/>
      <c r="W177"/>
      <c r="X177">
        <v>204720.83</v>
      </c>
      <c r="Y177"/>
      <c r="Z177"/>
      <c r="AA177"/>
      <c r="AB177">
        <v>135490.79999999999</v>
      </c>
      <c r="AC177"/>
      <c r="AD177">
        <v>220409.8</v>
      </c>
      <c r="AE177"/>
      <c r="AF177"/>
      <c r="AG177">
        <v>61892.67</v>
      </c>
      <c r="AH177">
        <v>100179.32</v>
      </c>
      <c r="AI177"/>
      <c r="AJ177"/>
      <c r="AK177"/>
      <c r="AL177">
        <v>22424</v>
      </c>
      <c r="AM177"/>
      <c r="AN177" s="244">
        <f t="shared" si="18"/>
        <v>1038033.49</v>
      </c>
      <c r="AO177" s="251">
        <f t="shared" si="19"/>
        <v>1953.35</v>
      </c>
      <c r="AP177" s="265">
        <f t="shared" si="20"/>
        <v>1036080.14</v>
      </c>
      <c r="AQ177" s="266">
        <f t="shared" si="21"/>
        <v>340211.63</v>
      </c>
      <c r="AR177" s="266">
        <f t="shared" si="22"/>
        <v>404905.79</v>
      </c>
      <c r="AS177" s="246">
        <f t="shared" si="17"/>
        <v>-64694.159999999974</v>
      </c>
    </row>
    <row r="178" spans="1:45" ht="14.4" thickBot="1" x14ac:dyDescent="0.3">
      <c r="A178" s="234" t="s">
        <v>333</v>
      </c>
      <c r="B178" s="234" t="s">
        <v>50</v>
      </c>
      <c r="C178" s="272">
        <v>4479</v>
      </c>
      <c r="D178" s="273" t="s">
        <v>979</v>
      </c>
      <c r="E178" t="s">
        <v>19</v>
      </c>
      <c r="F178">
        <v>1223012.3999999999</v>
      </c>
      <c r="G178">
        <v>37977.1</v>
      </c>
      <c r="H178">
        <v>203951.84</v>
      </c>
      <c r="J178">
        <v>66745.36</v>
      </c>
      <c r="K178">
        <v>103010.48</v>
      </c>
      <c r="N178">
        <v>0</v>
      </c>
      <c r="P178">
        <v>144000</v>
      </c>
      <c r="Q178">
        <v>0</v>
      </c>
      <c r="U178">
        <v>-1689915.96</v>
      </c>
      <c r="V178">
        <v>3101018.9</v>
      </c>
      <c r="X178">
        <v>200075.2</v>
      </c>
      <c r="AC178">
        <v>186149.13</v>
      </c>
      <c r="AD178">
        <v>240833</v>
      </c>
      <c r="AG178">
        <v>51175.49</v>
      </c>
      <c r="AH178">
        <v>8413.85</v>
      </c>
      <c r="AL178">
        <v>6207.75</v>
      </c>
      <c r="AN178" s="244">
        <f t="shared" si="18"/>
        <v>1464941.34</v>
      </c>
      <c r="AO178" s="251">
        <f t="shared" si="19"/>
        <v>144000</v>
      </c>
      <c r="AP178" s="265">
        <f t="shared" si="20"/>
        <v>1320941.3400000001</v>
      </c>
      <c r="AQ178" s="266">
        <f t="shared" si="21"/>
        <v>386224.33</v>
      </c>
      <c r="AR178" s="266">
        <f t="shared" si="22"/>
        <v>306630.08999999997</v>
      </c>
      <c r="AS178" s="246">
        <f t="shared" si="17"/>
        <v>79594.240000000049</v>
      </c>
    </row>
    <row r="179" spans="1:45" ht="14.4" thickBot="1" x14ac:dyDescent="0.3">
      <c r="A179" s="234" t="s">
        <v>333</v>
      </c>
      <c r="B179" s="234" t="s">
        <v>50</v>
      </c>
      <c r="C179" s="272">
        <v>5054</v>
      </c>
      <c r="D179" s="273" t="s">
        <v>980</v>
      </c>
      <c r="E179" t="s">
        <v>20</v>
      </c>
      <c r="F179">
        <v>422744.14</v>
      </c>
      <c r="G179">
        <v>50854.1</v>
      </c>
      <c r="H179">
        <v>254072.09</v>
      </c>
      <c r="J179">
        <v>122065.98</v>
      </c>
      <c r="K179">
        <v>668545.06999999995</v>
      </c>
      <c r="N179">
        <v>4460</v>
      </c>
      <c r="Q179">
        <v>1574</v>
      </c>
      <c r="U179">
        <v>1288083.3500000001</v>
      </c>
      <c r="V179">
        <v>254405.43</v>
      </c>
      <c r="X179">
        <v>103674.93</v>
      </c>
      <c r="AB179">
        <v>224474.1</v>
      </c>
      <c r="AD179">
        <v>266988.09999999998</v>
      </c>
      <c r="AG179">
        <v>74351.03</v>
      </c>
      <c r="AH179">
        <v>33894.120000000003</v>
      </c>
      <c r="AL179">
        <v>5383.78</v>
      </c>
      <c r="AN179" s="244">
        <f t="shared" si="18"/>
        <v>727670.33</v>
      </c>
      <c r="AO179" s="251">
        <f t="shared" si="19"/>
        <v>6034</v>
      </c>
      <c r="AP179" s="265">
        <f t="shared" si="20"/>
        <v>721636.33</v>
      </c>
      <c r="AQ179" s="266">
        <f t="shared" si="21"/>
        <v>328149.03000000003</v>
      </c>
      <c r="AR179" s="266">
        <f t="shared" si="22"/>
        <v>380617.03</v>
      </c>
      <c r="AS179" s="246">
        <f t="shared" si="17"/>
        <v>-52468</v>
      </c>
    </row>
    <row r="180" spans="1:45" ht="14.4" thickBot="1" x14ac:dyDescent="0.3">
      <c r="A180" s="234" t="s">
        <v>333</v>
      </c>
      <c r="B180" s="234" t="s">
        <v>50</v>
      </c>
      <c r="C180" s="272">
        <v>5698</v>
      </c>
      <c r="D180" s="273" t="s">
        <v>981</v>
      </c>
      <c r="E180" t="s">
        <v>21</v>
      </c>
      <c r="F180">
        <v>475260.15999999997</v>
      </c>
      <c r="G180">
        <v>113506.98</v>
      </c>
      <c r="H180">
        <v>268610.95</v>
      </c>
      <c r="J180">
        <v>0</v>
      </c>
      <c r="K180">
        <v>490811.92</v>
      </c>
      <c r="N180">
        <v>4000</v>
      </c>
      <c r="Q180">
        <v>1197.6199999999999</v>
      </c>
      <c r="U180">
        <v>-3031658.8</v>
      </c>
      <c r="V180">
        <v>4470863.96</v>
      </c>
      <c r="X180">
        <v>53997.15</v>
      </c>
      <c r="AB180">
        <v>265869</v>
      </c>
      <c r="AD180">
        <v>304018</v>
      </c>
      <c r="AG180">
        <v>47271.41</v>
      </c>
      <c r="AH180">
        <v>87824.66</v>
      </c>
      <c r="AN180" s="244">
        <f t="shared" si="18"/>
        <v>857378.09000000008</v>
      </c>
      <c r="AO180" s="251">
        <f t="shared" si="19"/>
        <v>5197.62</v>
      </c>
      <c r="AP180" s="265">
        <f t="shared" si="20"/>
        <v>852180.47000000009</v>
      </c>
      <c r="AQ180" s="266">
        <f t="shared" si="21"/>
        <v>319866.15000000002</v>
      </c>
      <c r="AR180" s="266">
        <f t="shared" si="22"/>
        <v>439114.07000000007</v>
      </c>
      <c r="AS180" s="246">
        <f t="shared" si="17"/>
        <v>-119247.92000000004</v>
      </c>
    </row>
    <row r="181" spans="1:45" ht="14.4" thickBot="1" x14ac:dyDescent="0.3">
      <c r="A181" s="234" t="s">
        <v>333</v>
      </c>
      <c r="B181" s="234" t="s">
        <v>50</v>
      </c>
      <c r="C181" s="272">
        <v>5218</v>
      </c>
      <c r="D181" s="273" t="s">
        <v>982</v>
      </c>
      <c r="E181" t="s">
        <v>22</v>
      </c>
      <c r="F181">
        <v>366583.6</v>
      </c>
      <c r="G181">
        <v>31860</v>
      </c>
      <c r="H181">
        <v>132843.03</v>
      </c>
      <c r="J181">
        <v>28710.85</v>
      </c>
      <c r="K181">
        <v>168538.81</v>
      </c>
      <c r="N181">
        <v>3200</v>
      </c>
      <c r="P181">
        <v>36000</v>
      </c>
      <c r="Q181">
        <v>1444</v>
      </c>
      <c r="U181">
        <v>-831609.41</v>
      </c>
      <c r="V181">
        <v>1561169.34</v>
      </c>
      <c r="X181">
        <v>78810.41</v>
      </c>
      <c r="AB181">
        <v>226708.7</v>
      </c>
      <c r="AD181">
        <v>284438.7</v>
      </c>
      <c r="AG181">
        <v>51747.27</v>
      </c>
      <c r="AH181">
        <v>10603.85</v>
      </c>
      <c r="AL181">
        <v>4988.25</v>
      </c>
      <c r="AN181" s="244">
        <f t="shared" si="18"/>
        <v>531286.63</v>
      </c>
      <c r="AO181" s="251">
        <f t="shared" si="19"/>
        <v>40644</v>
      </c>
      <c r="AP181" s="265">
        <f t="shared" si="20"/>
        <v>490642.63</v>
      </c>
      <c r="AQ181" s="266">
        <f t="shared" si="21"/>
        <v>305519.11</v>
      </c>
      <c r="AR181" s="266">
        <f t="shared" si="22"/>
        <v>351778.07</v>
      </c>
      <c r="AS181" s="246">
        <f t="shared" si="17"/>
        <v>-46258.960000000021</v>
      </c>
    </row>
    <row r="182" spans="1:45" ht="14.4" thickBot="1" x14ac:dyDescent="0.3">
      <c r="A182" s="234" t="s">
        <v>333</v>
      </c>
      <c r="B182" s="234" t="s">
        <v>50</v>
      </c>
      <c r="C182" s="272">
        <v>6468</v>
      </c>
      <c r="D182" s="273" t="s">
        <v>983</v>
      </c>
      <c r="E182" t="s">
        <v>23</v>
      </c>
      <c r="F182">
        <v>756206.24</v>
      </c>
      <c r="G182">
        <v>15275.5</v>
      </c>
      <c r="H182">
        <v>294701.8</v>
      </c>
      <c r="J182">
        <v>735780.69</v>
      </c>
      <c r="K182">
        <v>327648.21999999997</v>
      </c>
      <c r="N182">
        <v>1800</v>
      </c>
      <c r="P182">
        <v>67504.38</v>
      </c>
      <c r="Q182">
        <v>0</v>
      </c>
      <c r="U182">
        <v>964851.19999999995</v>
      </c>
      <c r="V182">
        <v>1137972.49</v>
      </c>
      <c r="X182">
        <v>53058.75</v>
      </c>
      <c r="Y182">
        <v>1437.75</v>
      </c>
      <c r="AB182">
        <v>246749</v>
      </c>
      <c r="AD182">
        <v>276977</v>
      </c>
      <c r="AG182">
        <v>30759.03</v>
      </c>
      <c r="AH182">
        <v>22339.200000000001</v>
      </c>
      <c r="AL182">
        <v>16209</v>
      </c>
      <c r="AN182" s="244">
        <f t="shared" si="18"/>
        <v>1066183.54</v>
      </c>
      <c r="AO182" s="251">
        <f t="shared" si="19"/>
        <v>69304.38</v>
      </c>
      <c r="AP182" s="265">
        <f t="shared" si="20"/>
        <v>996879.16</v>
      </c>
      <c r="AQ182" s="266">
        <f t="shared" si="21"/>
        <v>301245.5</v>
      </c>
      <c r="AR182" s="266">
        <f t="shared" si="22"/>
        <v>346284.23000000004</v>
      </c>
      <c r="AS182" s="246">
        <f t="shared" si="17"/>
        <v>-45038.73000000004</v>
      </c>
    </row>
    <row r="183" spans="1:45" ht="14.4" thickBot="1" x14ac:dyDescent="0.3">
      <c r="A183" s="234" t="s">
        <v>333</v>
      </c>
      <c r="B183" s="234" t="s">
        <v>50</v>
      </c>
      <c r="C183" s="272">
        <v>8206</v>
      </c>
      <c r="D183" s="273" t="s">
        <v>984</v>
      </c>
      <c r="E183" t="s">
        <v>24</v>
      </c>
      <c r="F183">
        <v>252695.66</v>
      </c>
      <c r="G183">
        <v>14317.63</v>
      </c>
      <c r="H183">
        <v>204270.63</v>
      </c>
      <c r="J183">
        <v>2190407.7999999998</v>
      </c>
      <c r="K183">
        <v>744903.75</v>
      </c>
      <c r="N183">
        <v>4000</v>
      </c>
      <c r="Q183">
        <v>29413.200000000001</v>
      </c>
      <c r="S183">
        <v>19500</v>
      </c>
      <c r="U183">
        <v>1559655.25</v>
      </c>
      <c r="V183">
        <v>1899168.01</v>
      </c>
      <c r="X183">
        <v>62300.17</v>
      </c>
      <c r="AB183">
        <v>180370</v>
      </c>
      <c r="AC183">
        <v>11672</v>
      </c>
      <c r="AD183">
        <v>263292</v>
      </c>
      <c r="AG183">
        <v>54435.91</v>
      </c>
      <c r="AH183">
        <v>45853.78</v>
      </c>
      <c r="AK183">
        <v>7275.45</v>
      </c>
      <c r="AN183" s="244">
        <f t="shared" si="18"/>
        <v>471283.92</v>
      </c>
      <c r="AO183" s="251">
        <f t="shared" si="19"/>
        <v>33413.199999999997</v>
      </c>
      <c r="AP183" s="265">
        <f t="shared" si="20"/>
        <v>437870.72</v>
      </c>
      <c r="AQ183" s="266">
        <f t="shared" si="21"/>
        <v>254342.16999999998</v>
      </c>
      <c r="AR183" s="266">
        <f t="shared" si="22"/>
        <v>370857.14000000007</v>
      </c>
      <c r="AS183" s="246">
        <f t="shared" si="17"/>
        <v>-116514.97000000009</v>
      </c>
    </row>
    <row r="184" spans="1:45" ht="14.4" thickBot="1" x14ac:dyDescent="0.3">
      <c r="A184" s="234" t="s">
        <v>333</v>
      </c>
      <c r="B184" s="234" t="s">
        <v>50</v>
      </c>
      <c r="C184" s="272">
        <v>4682</v>
      </c>
      <c r="D184" s="273" t="s">
        <v>985</v>
      </c>
      <c r="E184" t="s">
        <v>25</v>
      </c>
      <c r="F184">
        <v>193990.61</v>
      </c>
      <c r="G184">
        <v>17918.580000000002</v>
      </c>
      <c r="H184">
        <v>219585.64</v>
      </c>
      <c r="J184">
        <v>2349582.44</v>
      </c>
      <c r="K184">
        <v>305604.64</v>
      </c>
      <c r="N184">
        <v>5060</v>
      </c>
      <c r="P184">
        <v>40040</v>
      </c>
      <c r="Q184">
        <v>10000</v>
      </c>
      <c r="U184">
        <v>-1435532.89</v>
      </c>
      <c r="V184">
        <v>4476501.28</v>
      </c>
      <c r="X184">
        <v>70794.25</v>
      </c>
      <c r="AB184">
        <v>130532.8</v>
      </c>
      <c r="AD184">
        <v>176251.8</v>
      </c>
      <c r="AG184">
        <v>20288.32</v>
      </c>
      <c r="AH184">
        <v>24850.27</v>
      </c>
      <c r="AL184">
        <v>6634.35</v>
      </c>
      <c r="AN184" s="244">
        <f t="shared" si="18"/>
        <v>431494.83</v>
      </c>
      <c r="AO184" s="251">
        <f t="shared" si="19"/>
        <v>55100</v>
      </c>
      <c r="AP184" s="265">
        <f t="shared" si="20"/>
        <v>376394.83</v>
      </c>
      <c r="AQ184" s="266">
        <f t="shared" si="21"/>
        <v>201327.05</v>
      </c>
      <c r="AR184" s="266">
        <f t="shared" si="22"/>
        <v>228024.74</v>
      </c>
      <c r="AS184" s="246">
        <f t="shared" si="17"/>
        <v>-26697.690000000002</v>
      </c>
    </row>
    <row r="185" spans="1:45" ht="14.4" thickBot="1" x14ac:dyDescent="0.3">
      <c r="A185" s="234" t="s">
        <v>333</v>
      </c>
      <c r="B185" s="234" t="s">
        <v>50</v>
      </c>
      <c r="C185" s="272">
        <v>5558</v>
      </c>
      <c r="D185" s="273" t="s">
        <v>986</v>
      </c>
      <c r="E185" t="s">
        <v>26</v>
      </c>
      <c r="F185">
        <v>254379.87</v>
      </c>
      <c r="G185">
        <v>4200</v>
      </c>
      <c r="H185">
        <v>212034.11</v>
      </c>
      <c r="J185">
        <v>195303.47</v>
      </c>
      <c r="K185">
        <v>513295.67</v>
      </c>
      <c r="N185">
        <v>3000</v>
      </c>
      <c r="P185">
        <v>78000</v>
      </c>
      <c r="Q185">
        <v>0</v>
      </c>
      <c r="U185">
        <v>-823326.21</v>
      </c>
      <c r="V185">
        <v>1898710.57</v>
      </c>
      <c r="X185">
        <v>92976.84</v>
      </c>
      <c r="AB185">
        <v>271057.2</v>
      </c>
      <c r="AD185">
        <v>317376.2</v>
      </c>
      <c r="AG185">
        <v>14210.31</v>
      </c>
      <c r="AH185">
        <v>13318.22</v>
      </c>
      <c r="AL185">
        <v>11085.75</v>
      </c>
      <c r="AN185" s="244">
        <f t="shared" si="18"/>
        <v>470613.98</v>
      </c>
      <c r="AO185" s="251">
        <f t="shared" si="19"/>
        <v>81000</v>
      </c>
      <c r="AP185" s="265">
        <f t="shared" si="20"/>
        <v>389613.98</v>
      </c>
      <c r="AQ185" s="266">
        <f t="shared" si="21"/>
        <v>364034.04000000004</v>
      </c>
      <c r="AR185" s="266">
        <f t="shared" si="22"/>
        <v>355990.48</v>
      </c>
      <c r="AS185" s="246">
        <f t="shared" si="17"/>
        <v>8043.5600000000559</v>
      </c>
    </row>
    <row r="186" spans="1:45" ht="14.4" thickBot="1" x14ac:dyDescent="0.3">
      <c r="A186" s="234" t="s">
        <v>333</v>
      </c>
      <c r="B186" s="234" t="s">
        <v>50</v>
      </c>
      <c r="C186" s="272">
        <v>4731</v>
      </c>
      <c r="D186" s="273" t="s">
        <v>987</v>
      </c>
      <c r="E186" t="s">
        <v>27</v>
      </c>
      <c r="F186">
        <v>326611.65999999997</v>
      </c>
      <c r="G186">
        <v>18080.2</v>
      </c>
      <c r="H186">
        <v>96409.76</v>
      </c>
      <c r="J186">
        <v>200772.47</v>
      </c>
      <c r="K186">
        <v>149222.03</v>
      </c>
      <c r="N186">
        <v>4900</v>
      </c>
      <c r="Q186">
        <v>1038</v>
      </c>
      <c r="R186">
        <v>1038</v>
      </c>
      <c r="U186">
        <v>-1352791.8</v>
      </c>
      <c r="V186">
        <v>2242933.0699999998</v>
      </c>
      <c r="X186">
        <v>73304</v>
      </c>
      <c r="AB186">
        <v>200144.1</v>
      </c>
      <c r="AD186">
        <v>242702.1</v>
      </c>
      <c r="AG186">
        <v>123476.24</v>
      </c>
      <c r="AH186">
        <v>16368.44</v>
      </c>
      <c r="AN186" s="244">
        <f t="shared" si="18"/>
        <v>441101.62</v>
      </c>
      <c r="AO186" s="251">
        <f t="shared" si="19"/>
        <v>6976</v>
      </c>
      <c r="AP186" s="265">
        <f t="shared" si="20"/>
        <v>434125.62</v>
      </c>
      <c r="AQ186" s="266">
        <f t="shared" si="21"/>
        <v>273448.09999999998</v>
      </c>
      <c r="AR186" s="266">
        <f t="shared" si="22"/>
        <v>382546.78</v>
      </c>
      <c r="AS186" s="246">
        <f t="shared" si="17"/>
        <v>-109098.68000000005</v>
      </c>
    </row>
    <row r="187" spans="1:45" ht="14.4" thickBot="1" x14ac:dyDescent="0.3">
      <c r="A187" s="234" t="s">
        <v>333</v>
      </c>
      <c r="B187" s="234" t="s">
        <v>50</v>
      </c>
      <c r="C187" s="272">
        <v>3338</v>
      </c>
      <c r="D187" s="273" t="s">
        <v>988</v>
      </c>
      <c r="E187" t="s">
        <v>2805</v>
      </c>
      <c r="F187">
        <v>77791.41</v>
      </c>
      <c r="G187">
        <v>16854</v>
      </c>
      <c r="H187">
        <v>165877.41</v>
      </c>
      <c r="J187">
        <v>543748.94999999995</v>
      </c>
      <c r="K187">
        <v>361000.73</v>
      </c>
      <c r="N187">
        <v>1100</v>
      </c>
      <c r="Q187">
        <v>812</v>
      </c>
      <c r="U187">
        <v>-2097241.62</v>
      </c>
      <c r="V187">
        <v>3271789.71</v>
      </c>
      <c r="X187">
        <v>83258.11</v>
      </c>
      <c r="AB187">
        <v>137826</v>
      </c>
      <c r="AD187">
        <v>170296</v>
      </c>
      <c r="AG187">
        <v>29057.98</v>
      </c>
      <c r="AH187">
        <v>29644.720000000001</v>
      </c>
      <c r="AL187">
        <v>7119</v>
      </c>
      <c r="AN187" s="244">
        <f t="shared" si="18"/>
        <v>260522.82</v>
      </c>
      <c r="AO187" s="251">
        <f t="shared" si="19"/>
        <v>1912</v>
      </c>
      <c r="AP187" s="265">
        <f t="shared" si="20"/>
        <v>258610.82</v>
      </c>
      <c r="AQ187" s="266">
        <f t="shared" si="21"/>
        <v>221084.11</v>
      </c>
      <c r="AR187" s="266">
        <f t="shared" si="22"/>
        <v>236117.7</v>
      </c>
      <c r="AS187" s="246">
        <f t="shared" si="17"/>
        <v>-15033.590000000026</v>
      </c>
    </row>
    <row r="188" spans="1:45" s="271" customFormat="1" ht="14.4" thickBot="1" x14ac:dyDescent="0.3">
      <c r="A188" s="234" t="s">
        <v>333</v>
      </c>
      <c r="B188" s="234" t="s">
        <v>50</v>
      </c>
      <c r="C188" s="272">
        <v>6544</v>
      </c>
      <c r="D188" s="273" t="s">
        <v>989</v>
      </c>
      <c r="E188" t="s">
        <v>28</v>
      </c>
      <c r="F188">
        <v>779457.31</v>
      </c>
      <c r="G188">
        <v>7553.33</v>
      </c>
      <c r="H188">
        <v>392667.81</v>
      </c>
      <c r="I188"/>
      <c r="J188">
        <v>1596186.03</v>
      </c>
      <c r="K188">
        <v>334330.53999999998</v>
      </c>
      <c r="L188"/>
      <c r="M188"/>
      <c r="N188">
        <v>3300</v>
      </c>
      <c r="O188"/>
      <c r="P188"/>
      <c r="Q188">
        <v>0</v>
      </c>
      <c r="R188"/>
      <c r="S188">
        <v>4045</v>
      </c>
      <c r="T188"/>
      <c r="U188">
        <v>-474329.21</v>
      </c>
      <c r="V188">
        <v>3600900</v>
      </c>
      <c r="W188"/>
      <c r="X188">
        <v>77288.23</v>
      </c>
      <c r="Y188"/>
      <c r="Z188"/>
      <c r="AA188"/>
      <c r="AB188">
        <v>166192.9</v>
      </c>
      <c r="AC188"/>
      <c r="AD188">
        <v>207674.9</v>
      </c>
      <c r="AE188"/>
      <c r="AF188"/>
      <c r="AG188">
        <v>41019.18</v>
      </c>
      <c r="AH188">
        <v>49139.91</v>
      </c>
      <c r="AI188"/>
      <c r="AJ188"/>
      <c r="AK188"/>
      <c r="AL188">
        <v>8167.97</v>
      </c>
      <c r="AM188"/>
      <c r="AN188" s="244">
        <f t="shared" si="18"/>
        <v>1179678.45</v>
      </c>
      <c r="AO188" s="251">
        <f t="shared" si="19"/>
        <v>3300</v>
      </c>
      <c r="AP188" s="265">
        <f t="shared" si="20"/>
        <v>1176378.45</v>
      </c>
      <c r="AQ188" s="266">
        <f t="shared" si="21"/>
        <v>243481.13</v>
      </c>
      <c r="AR188" s="266">
        <f t="shared" si="22"/>
        <v>306001.95999999996</v>
      </c>
      <c r="AS188" s="246">
        <f t="shared" si="17"/>
        <v>-62520.829999999958</v>
      </c>
    </row>
    <row r="189" spans="1:45" ht="14.4" thickBot="1" x14ac:dyDescent="0.3">
      <c r="A189" s="234" t="s">
        <v>334</v>
      </c>
      <c r="B189" s="234" t="s">
        <v>51</v>
      </c>
      <c r="C189" s="272">
        <v>2511</v>
      </c>
      <c r="D189" s="273" t="s">
        <v>990</v>
      </c>
      <c r="E189" t="s">
        <v>2764</v>
      </c>
      <c r="F189">
        <v>420388.51</v>
      </c>
      <c r="G189">
        <v>10172</v>
      </c>
      <c r="H189">
        <v>133276.68</v>
      </c>
      <c r="J189">
        <v>564890.55000000005</v>
      </c>
      <c r="K189">
        <v>71606.91</v>
      </c>
      <c r="O189">
        <v>3000</v>
      </c>
      <c r="Q189">
        <v>1665.41</v>
      </c>
      <c r="U189">
        <v>-1689132.53</v>
      </c>
      <c r="V189">
        <v>2938659.03</v>
      </c>
      <c r="X189">
        <v>23074.14</v>
      </c>
      <c r="AB189">
        <v>93418.5</v>
      </c>
      <c r="AD189">
        <v>145115.5</v>
      </c>
      <c r="AG189">
        <v>24122.33</v>
      </c>
      <c r="AH189">
        <v>6110.61</v>
      </c>
      <c r="AL189">
        <v>2862</v>
      </c>
      <c r="AN189" s="244">
        <f t="shared" si="18"/>
        <v>563837.18999999994</v>
      </c>
      <c r="AO189" s="251">
        <f t="shared" si="19"/>
        <v>4665.41</v>
      </c>
      <c r="AP189" s="265">
        <f t="shared" si="20"/>
        <v>559171.77999999991</v>
      </c>
      <c r="AQ189" s="266">
        <f t="shared" si="21"/>
        <v>116492.64</v>
      </c>
      <c r="AR189" s="266">
        <f t="shared" si="22"/>
        <v>178210.44</v>
      </c>
      <c r="AS189" s="246">
        <f t="shared" si="17"/>
        <v>-61717.8</v>
      </c>
    </row>
    <row r="190" spans="1:45" ht="14.4" thickBot="1" x14ac:dyDescent="0.3">
      <c r="A190" s="234" t="s">
        <v>334</v>
      </c>
      <c r="B190" s="234" t="s">
        <v>51</v>
      </c>
      <c r="C190" s="272">
        <v>3129</v>
      </c>
      <c r="D190" s="273" t="s">
        <v>991</v>
      </c>
      <c r="E190" t="s">
        <v>2765</v>
      </c>
      <c r="F190">
        <v>119100.48</v>
      </c>
      <c r="G190">
        <v>1275</v>
      </c>
      <c r="H190">
        <v>479286.88</v>
      </c>
      <c r="J190">
        <v>1746534.16</v>
      </c>
      <c r="K190">
        <v>656924.34</v>
      </c>
      <c r="N190">
        <v>-4440</v>
      </c>
      <c r="Q190">
        <v>-13854.36</v>
      </c>
      <c r="U190">
        <v>2536155.9300000002</v>
      </c>
      <c r="V190">
        <v>578789.84</v>
      </c>
      <c r="X190">
        <v>18819.48</v>
      </c>
      <c r="AB190">
        <v>196735</v>
      </c>
      <c r="AC190">
        <v>3000</v>
      </c>
      <c r="AD190">
        <v>234933</v>
      </c>
      <c r="AG190">
        <v>19694.96</v>
      </c>
      <c r="AH190">
        <v>11804.08</v>
      </c>
      <c r="AN190" s="244">
        <f t="shared" si="18"/>
        <v>599662.36</v>
      </c>
      <c r="AO190" s="251">
        <f t="shared" si="19"/>
        <v>-18294.36</v>
      </c>
      <c r="AP190" s="265">
        <f t="shared" si="20"/>
        <v>617956.72</v>
      </c>
      <c r="AQ190" s="266">
        <f t="shared" si="21"/>
        <v>218554.48</v>
      </c>
      <c r="AR190" s="266">
        <f t="shared" si="22"/>
        <v>266432.03999999998</v>
      </c>
      <c r="AS190" s="246">
        <f t="shared" si="17"/>
        <v>-47877.559999999969</v>
      </c>
    </row>
    <row r="191" spans="1:45" ht="14.4" thickBot="1" x14ac:dyDescent="0.3">
      <c r="A191" s="234" t="s">
        <v>334</v>
      </c>
      <c r="B191" s="234" t="s">
        <v>51</v>
      </c>
      <c r="C191" s="272">
        <v>5633</v>
      </c>
      <c r="D191" s="273" t="s">
        <v>992</v>
      </c>
      <c r="E191" t="s">
        <v>2766</v>
      </c>
      <c r="F191">
        <v>158697.5</v>
      </c>
      <c r="G191">
        <v>4200</v>
      </c>
      <c r="H191">
        <v>51687.91</v>
      </c>
      <c r="J191">
        <v>2140648.46</v>
      </c>
      <c r="K191">
        <v>236155.94</v>
      </c>
      <c r="N191">
        <v>0</v>
      </c>
      <c r="Q191">
        <v>10051.4</v>
      </c>
      <c r="U191">
        <v>-215716.96</v>
      </c>
      <c r="V191">
        <v>2920045.89</v>
      </c>
      <c r="X191">
        <v>30813</v>
      </c>
      <c r="AB191">
        <v>192909.5</v>
      </c>
      <c r="AC191">
        <v>3000</v>
      </c>
      <c r="AD191">
        <v>275930.5</v>
      </c>
      <c r="AG191">
        <v>42719.1</v>
      </c>
      <c r="AH191">
        <v>31241.42</v>
      </c>
      <c r="AN191" s="244">
        <f t="shared" si="18"/>
        <v>214585.41</v>
      </c>
      <c r="AO191" s="251">
        <f t="shared" si="19"/>
        <v>10051.4</v>
      </c>
      <c r="AP191" s="265">
        <f t="shared" si="20"/>
        <v>204534.01</v>
      </c>
      <c r="AQ191" s="266">
        <f t="shared" si="21"/>
        <v>226722.5</v>
      </c>
      <c r="AR191" s="266">
        <f t="shared" si="22"/>
        <v>349891.01999999996</v>
      </c>
      <c r="AS191" s="246">
        <f t="shared" si="17"/>
        <v>-123168.51999999996</v>
      </c>
    </row>
    <row r="192" spans="1:45" ht="14.4" thickBot="1" x14ac:dyDescent="0.3">
      <c r="A192" s="234" t="s">
        <v>334</v>
      </c>
      <c r="B192" s="234" t="s">
        <v>51</v>
      </c>
      <c r="C192" s="272">
        <v>1850</v>
      </c>
      <c r="D192" s="273" t="s">
        <v>993</v>
      </c>
      <c r="E192" t="s">
        <v>2767</v>
      </c>
      <c r="F192">
        <v>322987.43</v>
      </c>
      <c r="G192">
        <v>3459.92</v>
      </c>
      <c r="H192">
        <v>65541.259999999995</v>
      </c>
      <c r="J192">
        <v>359069.76</v>
      </c>
      <c r="K192">
        <v>259239.98</v>
      </c>
      <c r="N192">
        <v>4500</v>
      </c>
      <c r="Q192">
        <v>972</v>
      </c>
      <c r="U192">
        <v>-1588121.01</v>
      </c>
      <c r="V192">
        <v>2662416.9900000002</v>
      </c>
      <c r="X192">
        <v>10917.58</v>
      </c>
      <c r="AB192">
        <v>83422.5</v>
      </c>
      <c r="AD192">
        <v>102964.5</v>
      </c>
      <c r="AG192">
        <v>17222.14</v>
      </c>
      <c r="AH192">
        <v>14421.35</v>
      </c>
      <c r="AL192">
        <v>601.72</v>
      </c>
      <c r="AN192" s="244">
        <f t="shared" si="18"/>
        <v>391988.61</v>
      </c>
      <c r="AO192" s="251">
        <f t="shared" si="19"/>
        <v>5472</v>
      </c>
      <c r="AP192" s="265">
        <f t="shared" si="20"/>
        <v>386516.61</v>
      </c>
      <c r="AQ192" s="266">
        <f t="shared" si="21"/>
        <v>94340.08</v>
      </c>
      <c r="AR192" s="266">
        <f t="shared" si="22"/>
        <v>135209.71</v>
      </c>
      <c r="AS192" s="246">
        <f t="shared" si="17"/>
        <v>-40869.62999999999</v>
      </c>
    </row>
    <row r="193" spans="1:45" ht="14.4" thickBot="1" x14ac:dyDescent="0.3">
      <c r="A193" s="234" t="s">
        <v>334</v>
      </c>
      <c r="B193" s="234" t="s">
        <v>51</v>
      </c>
      <c r="C193" s="272">
        <v>3330</v>
      </c>
      <c r="D193" s="273" t="s">
        <v>994</v>
      </c>
      <c r="E193" t="s">
        <v>2768</v>
      </c>
      <c r="F193">
        <v>775086.09</v>
      </c>
      <c r="G193">
        <v>0</v>
      </c>
      <c r="H193">
        <v>19689.37</v>
      </c>
      <c r="J193">
        <v>154621.98000000001</v>
      </c>
      <c r="K193">
        <v>712817.23</v>
      </c>
      <c r="Q193">
        <v>7158.64</v>
      </c>
      <c r="U193">
        <v>-923580.82</v>
      </c>
      <c r="V193">
        <v>2577037.9500000002</v>
      </c>
      <c r="X193">
        <v>2135.9</v>
      </c>
      <c r="AB193">
        <v>51334.5</v>
      </c>
      <c r="AC193">
        <v>1000</v>
      </c>
      <c r="AD193">
        <v>74321.5</v>
      </c>
      <c r="AG193">
        <v>10321.790000000001</v>
      </c>
      <c r="AH193">
        <v>1090</v>
      </c>
      <c r="AN193" s="244">
        <f t="shared" si="18"/>
        <v>794775.46</v>
      </c>
      <c r="AO193" s="251">
        <f t="shared" si="19"/>
        <v>7158.64</v>
      </c>
      <c r="AP193" s="265">
        <f t="shared" si="20"/>
        <v>787616.82</v>
      </c>
      <c r="AQ193" s="266">
        <f t="shared" si="21"/>
        <v>54470.400000000001</v>
      </c>
      <c r="AR193" s="266">
        <f t="shared" si="22"/>
        <v>85733.290000000008</v>
      </c>
      <c r="AS193" s="246">
        <f t="shared" si="17"/>
        <v>-31262.890000000007</v>
      </c>
    </row>
    <row r="194" spans="1:45" ht="14.4" thickBot="1" x14ac:dyDescent="0.3">
      <c r="A194" s="234" t="s">
        <v>342</v>
      </c>
      <c r="B194" s="234" t="s">
        <v>52</v>
      </c>
      <c r="C194" s="272">
        <v>3397</v>
      </c>
      <c r="D194" s="273" t="s">
        <v>995</v>
      </c>
      <c r="E194" t="s">
        <v>2769</v>
      </c>
      <c r="F194">
        <v>725297.66</v>
      </c>
      <c r="G194">
        <v>59805</v>
      </c>
      <c r="H194">
        <v>136282.32</v>
      </c>
      <c r="J194">
        <v>432234.04</v>
      </c>
      <c r="K194">
        <v>434855.48</v>
      </c>
      <c r="Q194">
        <v>43.35</v>
      </c>
      <c r="U194">
        <v>-1134062.27</v>
      </c>
      <c r="V194">
        <v>2987149.95</v>
      </c>
      <c r="X194">
        <v>143182.96</v>
      </c>
      <c r="AB194">
        <v>80110</v>
      </c>
      <c r="AD194">
        <v>114086</v>
      </c>
      <c r="AG194">
        <v>33964.559999999998</v>
      </c>
      <c r="AH194">
        <v>30968.93</v>
      </c>
      <c r="AN194" s="244">
        <f t="shared" si="18"/>
        <v>921384.98</v>
      </c>
      <c r="AO194" s="251">
        <f t="shared" si="19"/>
        <v>43.35</v>
      </c>
      <c r="AP194" s="265">
        <f t="shared" si="20"/>
        <v>921341.63</v>
      </c>
      <c r="AQ194" s="266">
        <f t="shared" si="21"/>
        <v>223292.96</v>
      </c>
      <c r="AR194" s="266">
        <f t="shared" si="22"/>
        <v>179019.49</v>
      </c>
      <c r="AS194" s="246">
        <f t="shared" si="17"/>
        <v>44273.47</v>
      </c>
    </row>
    <row r="195" spans="1:45" ht="14.4" thickBot="1" x14ac:dyDescent="0.3">
      <c r="A195" s="234" t="s">
        <v>342</v>
      </c>
      <c r="B195" s="234" t="s">
        <v>52</v>
      </c>
      <c r="C195" s="272">
        <v>2599</v>
      </c>
      <c r="D195" s="273" t="s">
        <v>996</v>
      </c>
      <c r="E195" t="s">
        <v>2770</v>
      </c>
      <c r="F195">
        <v>383576.08</v>
      </c>
      <c r="G195">
        <v>39275.67</v>
      </c>
      <c r="H195">
        <v>11274.7</v>
      </c>
      <c r="J195">
        <v>3281823.68</v>
      </c>
      <c r="K195">
        <v>537601.47</v>
      </c>
      <c r="U195">
        <v>1336257.1499999999</v>
      </c>
      <c r="V195">
        <v>2987149.95</v>
      </c>
      <c r="X195">
        <v>953.87</v>
      </c>
      <c r="AB195">
        <v>174200</v>
      </c>
      <c r="AD195">
        <v>197037</v>
      </c>
      <c r="AG195">
        <v>13381.78</v>
      </c>
      <c r="AH195">
        <v>590.59</v>
      </c>
      <c r="AN195" s="244">
        <f t="shared" si="18"/>
        <v>434126.45</v>
      </c>
      <c r="AO195" s="251">
        <f t="shared" si="19"/>
        <v>0</v>
      </c>
      <c r="AP195" s="265">
        <f t="shared" si="20"/>
        <v>434126.45</v>
      </c>
      <c r="AQ195" s="266">
        <f t="shared" si="21"/>
        <v>175153.87</v>
      </c>
      <c r="AR195" s="266">
        <f t="shared" si="22"/>
        <v>211009.37</v>
      </c>
      <c r="AS195" s="246">
        <f t="shared" si="17"/>
        <v>-35855.5</v>
      </c>
    </row>
    <row r="196" spans="1:45" ht="14.4" thickBot="1" x14ac:dyDescent="0.3">
      <c r="A196" s="234" t="s">
        <v>342</v>
      </c>
      <c r="B196" s="234" t="s">
        <v>52</v>
      </c>
      <c r="C196" s="272">
        <v>3184</v>
      </c>
      <c r="D196" s="273" t="s">
        <v>997</v>
      </c>
      <c r="E196" t="s">
        <v>2771</v>
      </c>
      <c r="F196">
        <v>606796.56999999995</v>
      </c>
      <c r="G196">
        <v>11051.5</v>
      </c>
      <c r="H196">
        <v>36337.269999999997</v>
      </c>
      <c r="J196">
        <v>505125.88</v>
      </c>
      <c r="K196">
        <v>325962.53999999998</v>
      </c>
      <c r="N196">
        <v>0</v>
      </c>
      <c r="Q196">
        <v>0</v>
      </c>
      <c r="U196">
        <v>-583156.93999999994</v>
      </c>
      <c r="V196">
        <v>2090614.96</v>
      </c>
      <c r="X196">
        <v>67813.75</v>
      </c>
      <c r="AB196">
        <v>135387.5</v>
      </c>
      <c r="AD196">
        <v>167081.5</v>
      </c>
      <c r="AG196">
        <v>39599.629999999997</v>
      </c>
      <c r="AH196">
        <v>18815.38</v>
      </c>
      <c r="AN196" s="244">
        <f t="shared" si="18"/>
        <v>654185.34</v>
      </c>
      <c r="AO196" s="251">
        <f t="shared" si="19"/>
        <v>0</v>
      </c>
      <c r="AP196" s="265">
        <f t="shared" si="20"/>
        <v>654185.34</v>
      </c>
      <c r="AQ196" s="266">
        <f t="shared" si="21"/>
        <v>203201.25</v>
      </c>
      <c r="AR196" s="266">
        <f t="shared" si="22"/>
        <v>225496.51</v>
      </c>
      <c r="AS196" s="246">
        <f t="shared" ref="AS196:AS219" si="23">AQ196-AR196</f>
        <v>-22295.260000000009</v>
      </c>
    </row>
    <row r="197" spans="1:45" ht="14.4" thickBot="1" x14ac:dyDescent="0.3">
      <c r="A197" s="234" t="s">
        <v>342</v>
      </c>
      <c r="B197" s="234" t="s">
        <v>52</v>
      </c>
      <c r="C197" s="272">
        <v>4760</v>
      </c>
      <c r="D197" s="273" t="s">
        <v>998</v>
      </c>
      <c r="E197" t="s">
        <v>2772</v>
      </c>
      <c r="F197">
        <v>474671.21</v>
      </c>
      <c r="G197">
        <v>432607.2</v>
      </c>
      <c r="H197">
        <v>89995.88</v>
      </c>
      <c r="J197">
        <v>654898.49</v>
      </c>
      <c r="K197">
        <v>592406.23</v>
      </c>
      <c r="P197">
        <v>109</v>
      </c>
      <c r="Q197">
        <v>15</v>
      </c>
      <c r="U197">
        <v>1652747.93</v>
      </c>
      <c r="V197">
        <v>433496.95</v>
      </c>
      <c r="X197">
        <v>310944.82</v>
      </c>
      <c r="AD197">
        <v>218118</v>
      </c>
      <c r="AG197">
        <v>21397.69</v>
      </c>
      <c r="AH197">
        <v>22819</v>
      </c>
      <c r="AN197" s="244">
        <f t="shared" si="18"/>
        <v>997274.29</v>
      </c>
      <c r="AO197" s="251">
        <f t="shared" si="19"/>
        <v>124</v>
      </c>
      <c r="AP197" s="265">
        <f t="shared" si="20"/>
        <v>997150.29</v>
      </c>
      <c r="AQ197" s="266">
        <f t="shared" si="21"/>
        <v>310944.82</v>
      </c>
      <c r="AR197" s="266">
        <f t="shared" si="22"/>
        <v>262334.69</v>
      </c>
      <c r="AS197" s="246">
        <f t="shared" si="23"/>
        <v>48610.130000000005</v>
      </c>
    </row>
    <row r="198" spans="1:45" ht="14.4" thickBot="1" x14ac:dyDescent="0.3">
      <c r="A198" s="234" t="s">
        <v>345</v>
      </c>
      <c r="B198" s="234" t="s">
        <v>53</v>
      </c>
      <c r="C198" s="272">
        <v>3288</v>
      </c>
      <c r="D198" s="273" t="s">
        <v>999</v>
      </c>
      <c r="E198" t="s">
        <v>2773</v>
      </c>
      <c r="F198">
        <v>353755.82</v>
      </c>
      <c r="G198">
        <v>0</v>
      </c>
      <c r="H198">
        <v>33647.1</v>
      </c>
      <c r="J198">
        <v>390139.39</v>
      </c>
      <c r="K198">
        <v>-1485178</v>
      </c>
      <c r="N198">
        <v>3500</v>
      </c>
      <c r="Q198">
        <v>0</v>
      </c>
      <c r="T198">
        <v>-8100056.1100000003</v>
      </c>
      <c r="U198">
        <v>3347199.71</v>
      </c>
      <c r="V198">
        <v>4047651.72</v>
      </c>
      <c r="X198">
        <v>94714.5</v>
      </c>
      <c r="AB198">
        <v>98500</v>
      </c>
      <c r="AD198">
        <v>151692</v>
      </c>
      <c r="AG198">
        <v>17058.580000000002</v>
      </c>
      <c r="AH198">
        <v>29644.93</v>
      </c>
      <c r="AL198">
        <v>750</v>
      </c>
      <c r="AN198" s="244">
        <f t="shared" si="18"/>
        <v>387402.92</v>
      </c>
      <c r="AO198" s="251">
        <f t="shared" si="19"/>
        <v>3500</v>
      </c>
      <c r="AP198" s="265">
        <f t="shared" si="20"/>
        <v>383902.92</v>
      </c>
      <c r="AQ198" s="266">
        <f t="shared" si="21"/>
        <v>193214.5</v>
      </c>
      <c r="AR198" s="266">
        <f t="shared" si="22"/>
        <v>199145.51</v>
      </c>
      <c r="AS198" s="246">
        <f t="shared" si="23"/>
        <v>-5931.0100000000093</v>
      </c>
    </row>
    <row r="199" spans="1:45" ht="14.4" thickBot="1" x14ac:dyDescent="0.3">
      <c r="A199" s="234" t="s">
        <v>345</v>
      </c>
      <c r="B199" s="234" t="s">
        <v>53</v>
      </c>
      <c r="C199" s="272">
        <v>2561</v>
      </c>
      <c r="D199" s="273" t="s">
        <v>1000</v>
      </c>
      <c r="E199" t="s">
        <v>2774</v>
      </c>
      <c r="F199">
        <v>355648.77</v>
      </c>
      <c r="G199">
        <v>32180</v>
      </c>
      <c r="H199">
        <v>98470.89</v>
      </c>
      <c r="J199">
        <v>662374.96</v>
      </c>
      <c r="K199">
        <v>194031.72</v>
      </c>
      <c r="N199">
        <v>5400</v>
      </c>
      <c r="Q199">
        <v>0</v>
      </c>
      <c r="T199">
        <v>327749.2</v>
      </c>
      <c r="U199">
        <v>267271.73</v>
      </c>
      <c r="V199">
        <v>769808.6</v>
      </c>
      <c r="X199">
        <v>5666.25</v>
      </c>
      <c r="AB199">
        <v>86975</v>
      </c>
      <c r="AD199">
        <v>104075</v>
      </c>
      <c r="AG199">
        <v>8922.98</v>
      </c>
      <c r="AH199">
        <v>7166.46</v>
      </c>
      <c r="AN199" s="244">
        <f t="shared" si="18"/>
        <v>486299.66000000003</v>
      </c>
      <c r="AO199" s="251">
        <f t="shared" si="19"/>
        <v>5400</v>
      </c>
      <c r="AP199" s="265">
        <f t="shared" si="20"/>
        <v>480899.66000000003</v>
      </c>
      <c r="AQ199" s="266">
        <f t="shared" si="21"/>
        <v>92641.25</v>
      </c>
      <c r="AR199" s="266">
        <f t="shared" si="22"/>
        <v>120164.44</v>
      </c>
      <c r="AS199" s="246">
        <f t="shared" si="23"/>
        <v>-27523.190000000002</v>
      </c>
    </row>
    <row r="200" spans="1:45" ht="14.4" thickBot="1" x14ac:dyDescent="0.3">
      <c r="A200" s="234" t="s">
        <v>345</v>
      </c>
      <c r="B200" s="234" t="s">
        <v>53</v>
      </c>
      <c r="C200" s="272">
        <v>3118</v>
      </c>
      <c r="D200" s="273" t="s">
        <v>1001</v>
      </c>
      <c r="E200" t="s">
        <v>2775</v>
      </c>
      <c r="F200">
        <v>491561.55</v>
      </c>
      <c r="G200">
        <v>0</v>
      </c>
      <c r="H200">
        <v>37654.49</v>
      </c>
      <c r="J200">
        <v>808404.04</v>
      </c>
      <c r="K200">
        <v>99944.05</v>
      </c>
      <c r="N200">
        <v>4500</v>
      </c>
      <c r="P200">
        <v>57679</v>
      </c>
      <c r="Q200">
        <v>9861</v>
      </c>
      <c r="U200">
        <v>25544.32</v>
      </c>
      <c r="V200">
        <v>1268762.8700000001</v>
      </c>
      <c r="X200">
        <v>216856.25</v>
      </c>
      <c r="AB200">
        <v>102284</v>
      </c>
      <c r="AD200">
        <v>121179</v>
      </c>
      <c r="AG200">
        <v>91903.06</v>
      </c>
      <c r="AH200">
        <v>16391.25</v>
      </c>
      <c r="AN200" s="244">
        <f t="shared" si="18"/>
        <v>529216.04</v>
      </c>
      <c r="AO200" s="251">
        <f t="shared" si="19"/>
        <v>72040</v>
      </c>
      <c r="AP200" s="265">
        <f t="shared" si="20"/>
        <v>457176.04000000004</v>
      </c>
      <c r="AQ200" s="266">
        <f t="shared" si="21"/>
        <v>319140.25</v>
      </c>
      <c r="AR200" s="266">
        <f t="shared" si="22"/>
        <v>229473.31</v>
      </c>
      <c r="AS200" s="246">
        <f t="shared" si="23"/>
        <v>89666.94</v>
      </c>
    </row>
    <row r="201" spans="1:45" ht="14.4" thickBot="1" x14ac:dyDescent="0.3">
      <c r="A201" s="234" t="s">
        <v>345</v>
      </c>
      <c r="B201" s="234" t="s">
        <v>53</v>
      </c>
      <c r="C201" s="272">
        <v>1408</v>
      </c>
      <c r="D201" s="273" t="s">
        <v>1002</v>
      </c>
      <c r="E201" t="s">
        <v>2776</v>
      </c>
      <c r="F201">
        <v>105522</v>
      </c>
      <c r="G201">
        <v>17893.900000000001</v>
      </c>
      <c r="H201">
        <v>28877.08</v>
      </c>
      <c r="J201">
        <v>766383.54</v>
      </c>
      <c r="K201">
        <v>155146.93</v>
      </c>
      <c r="N201">
        <v>3500</v>
      </c>
      <c r="Q201">
        <v>0</v>
      </c>
      <c r="U201">
        <v>-1382014.75</v>
      </c>
      <c r="V201">
        <v>2464354.4300000002</v>
      </c>
      <c r="X201">
        <v>30221.919999999998</v>
      </c>
      <c r="AB201">
        <v>42680</v>
      </c>
      <c r="AD201">
        <v>63795</v>
      </c>
      <c r="AG201">
        <v>6780.78</v>
      </c>
      <c r="AH201">
        <v>14342.37</v>
      </c>
      <c r="AN201" s="244">
        <f t="shared" si="18"/>
        <v>152292.97999999998</v>
      </c>
      <c r="AO201" s="251">
        <f t="shared" si="19"/>
        <v>3500</v>
      </c>
      <c r="AP201" s="265">
        <f t="shared" si="20"/>
        <v>148792.97999999998</v>
      </c>
      <c r="AQ201" s="266">
        <f t="shared" si="21"/>
        <v>72901.919999999998</v>
      </c>
      <c r="AR201" s="266">
        <f t="shared" si="22"/>
        <v>84918.15</v>
      </c>
      <c r="AS201" s="246">
        <f t="shared" si="23"/>
        <v>-12016.229999999996</v>
      </c>
    </row>
    <row r="202" spans="1:45" ht="14.4" thickBot="1" x14ac:dyDescent="0.3">
      <c r="A202" s="234" t="s">
        <v>345</v>
      </c>
      <c r="B202" s="234" t="s">
        <v>53</v>
      </c>
      <c r="C202" s="272">
        <v>1888</v>
      </c>
      <c r="D202" s="273" t="s">
        <v>1003</v>
      </c>
      <c r="E202" t="s">
        <v>2777</v>
      </c>
      <c r="F202">
        <v>481255.75</v>
      </c>
      <c r="G202">
        <v>6900</v>
      </c>
      <c r="H202">
        <v>83015.539999999994</v>
      </c>
      <c r="J202">
        <v>1145991.96</v>
      </c>
      <c r="K202">
        <v>27114.79</v>
      </c>
      <c r="N202">
        <v>0</v>
      </c>
      <c r="Q202">
        <v>-428</v>
      </c>
      <c r="T202">
        <v>-759421.69</v>
      </c>
      <c r="U202">
        <v>800763.73</v>
      </c>
      <c r="X202">
        <v>7000</v>
      </c>
      <c r="AB202">
        <v>134179</v>
      </c>
      <c r="AD202">
        <v>151689</v>
      </c>
      <c r="AG202">
        <v>6459.68</v>
      </c>
      <c r="AH202">
        <v>23359.09</v>
      </c>
      <c r="AN202" s="244">
        <f t="shared" si="18"/>
        <v>571171.29</v>
      </c>
      <c r="AO202" s="251">
        <f t="shared" si="19"/>
        <v>-428</v>
      </c>
      <c r="AP202" s="265">
        <f t="shared" si="20"/>
        <v>571599.29</v>
      </c>
      <c r="AQ202" s="266">
        <f t="shared" si="21"/>
        <v>141179</v>
      </c>
      <c r="AR202" s="266">
        <f t="shared" si="22"/>
        <v>181507.77</v>
      </c>
      <c r="AS202" s="246">
        <f t="shared" si="23"/>
        <v>-40328.76999999999</v>
      </c>
    </row>
    <row r="203" spans="1:45" ht="14.4" thickBot="1" x14ac:dyDescent="0.3">
      <c r="A203" s="234" t="s">
        <v>345</v>
      </c>
      <c r="B203" s="234" t="s">
        <v>53</v>
      </c>
      <c r="C203" s="272">
        <v>1058</v>
      </c>
      <c r="D203" s="273" t="s">
        <v>1004</v>
      </c>
      <c r="E203" t="s">
        <v>2778</v>
      </c>
      <c r="F203">
        <v>391260.78</v>
      </c>
      <c r="G203">
        <v>200</v>
      </c>
      <c r="H203">
        <v>20383</v>
      </c>
      <c r="J203">
        <v>219314.29</v>
      </c>
      <c r="K203">
        <v>86820.51</v>
      </c>
      <c r="N203">
        <v>8000</v>
      </c>
      <c r="U203">
        <v>-1603002.45</v>
      </c>
      <c r="V203">
        <v>2328715.77</v>
      </c>
      <c r="X203">
        <v>200</v>
      </c>
      <c r="AB203">
        <v>104370</v>
      </c>
      <c r="AD203">
        <v>104370</v>
      </c>
      <c r="AG203">
        <v>11950.06</v>
      </c>
      <c r="AH203">
        <v>4831.24</v>
      </c>
      <c r="AN203" s="244">
        <f t="shared" ref="AN203:AN219" si="24">SUM(F203:I203)</f>
        <v>411843.78</v>
      </c>
      <c r="AO203" s="251">
        <f t="shared" ref="AO203:AO219" si="25">SUM(N203:R203)</f>
        <v>8000</v>
      </c>
      <c r="AP203" s="265">
        <f t="shared" ref="AP203:AP219" si="26">AN203-AO203</f>
        <v>403843.78</v>
      </c>
      <c r="AQ203" s="266">
        <f t="shared" ref="AQ203:AQ219" si="27">SUM(W203:AC203)</f>
        <v>104570</v>
      </c>
      <c r="AR203" s="266">
        <f t="shared" ref="AR203:AR219" si="28">SUM(AD203:AM203)</f>
        <v>121151.3</v>
      </c>
      <c r="AS203" s="246">
        <f t="shared" si="23"/>
        <v>-16581.300000000003</v>
      </c>
    </row>
    <row r="204" spans="1:45" ht="14.4" thickBot="1" x14ac:dyDescent="0.3">
      <c r="A204" s="234" t="s">
        <v>345</v>
      </c>
      <c r="B204" s="234" t="s">
        <v>53</v>
      </c>
      <c r="C204" s="272">
        <v>3487</v>
      </c>
      <c r="D204" s="273" t="s">
        <v>1005</v>
      </c>
      <c r="E204" t="s">
        <v>2779</v>
      </c>
      <c r="F204">
        <v>799570.16</v>
      </c>
      <c r="G204">
        <v>0</v>
      </c>
      <c r="H204">
        <v>42183.74</v>
      </c>
      <c r="J204">
        <v>2255579.33</v>
      </c>
      <c r="K204">
        <v>316629.34999999998</v>
      </c>
      <c r="Q204">
        <v>0</v>
      </c>
      <c r="U204">
        <v>-669631.63</v>
      </c>
      <c r="V204">
        <v>4119895.74</v>
      </c>
      <c r="X204">
        <v>2066.75</v>
      </c>
      <c r="AB204">
        <v>105276.3</v>
      </c>
      <c r="AC204">
        <v>15450</v>
      </c>
      <c r="AD204">
        <v>142629.29999999999</v>
      </c>
      <c r="AG204">
        <v>9635.2999999999993</v>
      </c>
      <c r="AH204">
        <v>6829.98</v>
      </c>
      <c r="AN204" s="244">
        <f t="shared" si="24"/>
        <v>841753.9</v>
      </c>
      <c r="AO204" s="251">
        <f t="shared" si="25"/>
        <v>0</v>
      </c>
      <c r="AP204" s="265">
        <f t="shared" si="26"/>
        <v>841753.9</v>
      </c>
      <c r="AQ204" s="266">
        <f t="shared" si="27"/>
        <v>122793.05</v>
      </c>
      <c r="AR204" s="266">
        <f t="shared" si="28"/>
        <v>159094.57999999999</v>
      </c>
      <c r="AS204" s="246">
        <f t="shared" si="23"/>
        <v>-36301.529999999984</v>
      </c>
    </row>
    <row r="205" spans="1:45" ht="14.4" thickBot="1" x14ac:dyDescent="0.3">
      <c r="A205" s="234" t="s">
        <v>345</v>
      </c>
      <c r="B205" s="234" t="s">
        <v>53</v>
      </c>
      <c r="C205" s="235">
        <v>2685</v>
      </c>
      <c r="D205" s="236" t="s">
        <v>1006</v>
      </c>
      <c r="E205" t="s">
        <v>2803</v>
      </c>
      <c r="F205">
        <v>589856.65</v>
      </c>
      <c r="G205">
        <v>0</v>
      </c>
      <c r="H205">
        <v>212353.45</v>
      </c>
      <c r="J205">
        <v>513786.39</v>
      </c>
      <c r="K205">
        <v>-4811.8500000000004</v>
      </c>
      <c r="N205">
        <v>31629</v>
      </c>
      <c r="Q205">
        <v>0</v>
      </c>
      <c r="U205">
        <v>-1682110.43</v>
      </c>
      <c r="V205">
        <v>2992215.82</v>
      </c>
      <c r="X205">
        <v>0</v>
      </c>
      <c r="AB205">
        <v>134179</v>
      </c>
      <c r="AD205">
        <v>154382</v>
      </c>
      <c r="AG205">
        <v>5744.15</v>
      </c>
      <c r="AH205">
        <v>7602.6</v>
      </c>
      <c r="AN205" s="244">
        <f t="shared" si="24"/>
        <v>802210.10000000009</v>
      </c>
      <c r="AO205" s="251">
        <f t="shared" si="25"/>
        <v>31629</v>
      </c>
      <c r="AP205" s="265">
        <f t="shared" si="26"/>
        <v>770581.10000000009</v>
      </c>
      <c r="AQ205" s="266">
        <f t="shared" si="27"/>
        <v>134179</v>
      </c>
      <c r="AR205" s="266">
        <f t="shared" si="28"/>
        <v>167728.75</v>
      </c>
      <c r="AS205" s="246">
        <f t="shared" si="23"/>
        <v>-33549.75</v>
      </c>
    </row>
    <row r="206" spans="1:45" s="256" customFormat="1" ht="14.4" thickBot="1" x14ac:dyDescent="0.3">
      <c r="A206" s="237" t="s">
        <v>345</v>
      </c>
      <c r="B206" s="237" t="s">
        <v>53</v>
      </c>
      <c r="C206" s="238">
        <v>996</v>
      </c>
      <c r="D206" s="239" t="s">
        <v>1007</v>
      </c>
      <c r="E206" t="s">
        <v>2814</v>
      </c>
      <c r="F206">
        <v>154814.48000000001</v>
      </c>
      <c r="G206">
        <v>37988</v>
      </c>
      <c r="H206">
        <v>188940.2</v>
      </c>
      <c r="I206"/>
      <c r="J206">
        <v>1090153.42</v>
      </c>
      <c r="K206">
        <v>165919.87</v>
      </c>
      <c r="L206"/>
      <c r="M206"/>
      <c r="N206">
        <v>4950</v>
      </c>
      <c r="O206"/>
      <c r="P206"/>
      <c r="Q206"/>
      <c r="R206"/>
      <c r="S206"/>
      <c r="T206"/>
      <c r="U206">
        <v>751825.18</v>
      </c>
      <c r="V206">
        <v>889745.48</v>
      </c>
      <c r="W206"/>
      <c r="X206">
        <v>1196.75</v>
      </c>
      <c r="Y206"/>
      <c r="Z206"/>
      <c r="AA206"/>
      <c r="AB206"/>
      <c r="AC206"/>
      <c r="AD206"/>
      <c r="AE206">
        <v>160</v>
      </c>
      <c r="AF206">
        <v>1000</v>
      </c>
      <c r="AG206">
        <v>14221.5</v>
      </c>
      <c r="AH206">
        <v>2598.1999999999998</v>
      </c>
      <c r="AI206"/>
      <c r="AJ206"/>
      <c r="AK206"/>
      <c r="AL206"/>
      <c r="AM206"/>
      <c r="AN206" s="244">
        <f t="shared" si="24"/>
        <v>381742.68000000005</v>
      </c>
      <c r="AO206" s="251">
        <f t="shared" si="25"/>
        <v>4950</v>
      </c>
      <c r="AP206" s="265">
        <f t="shared" si="26"/>
        <v>376792.68000000005</v>
      </c>
      <c r="AQ206" s="266">
        <f t="shared" si="27"/>
        <v>1196.75</v>
      </c>
      <c r="AR206" s="266">
        <f t="shared" si="28"/>
        <v>17979.7</v>
      </c>
      <c r="AS206" s="246">
        <f t="shared" si="23"/>
        <v>-16782.95</v>
      </c>
    </row>
    <row r="207" spans="1:45" ht="14.4" thickBot="1" x14ac:dyDescent="0.3">
      <c r="A207" s="234" t="s">
        <v>39</v>
      </c>
      <c r="B207" s="234" t="s">
        <v>40</v>
      </c>
      <c r="C207" s="235">
        <v>3443</v>
      </c>
      <c r="D207" s="236" t="s">
        <v>1008</v>
      </c>
      <c r="E207" t="s">
        <v>2780</v>
      </c>
      <c r="F207">
        <v>307845.82</v>
      </c>
      <c r="G207">
        <v>20851</v>
      </c>
      <c r="H207">
        <v>67067.149999999994</v>
      </c>
      <c r="J207">
        <v>1752539.54</v>
      </c>
      <c r="K207">
        <v>277012.06</v>
      </c>
      <c r="Q207">
        <v>0</v>
      </c>
      <c r="U207">
        <v>1816780.74</v>
      </c>
      <c r="V207">
        <v>574807.30000000005</v>
      </c>
      <c r="X207">
        <v>146383.12</v>
      </c>
      <c r="AB207">
        <v>193591.5</v>
      </c>
      <c r="AD207">
        <v>219083.5</v>
      </c>
      <c r="AG207">
        <v>18166.25</v>
      </c>
      <c r="AH207">
        <v>26843.63</v>
      </c>
      <c r="AL207">
        <v>6051</v>
      </c>
      <c r="AN207" s="244">
        <f t="shared" si="24"/>
        <v>395763.97</v>
      </c>
      <c r="AO207" s="251">
        <f t="shared" si="25"/>
        <v>0</v>
      </c>
      <c r="AP207" s="265">
        <f t="shared" si="26"/>
        <v>395763.97</v>
      </c>
      <c r="AQ207" s="266">
        <f t="shared" si="27"/>
        <v>339974.62</v>
      </c>
      <c r="AR207" s="266">
        <f t="shared" si="28"/>
        <v>270144.38</v>
      </c>
      <c r="AS207" s="246">
        <f t="shared" si="23"/>
        <v>69830.239999999991</v>
      </c>
    </row>
    <row r="208" spans="1:45" ht="14.4" thickBot="1" x14ac:dyDescent="0.3">
      <c r="A208" s="234" t="s">
        <v>39</v>
      </c>
      <c r="B208" s="234" t="s">
        <v>40</v>
      </c>
      <c r="C208" s="235">
        <v>2891</v>
      </c>
      <c r="D208" s="236" t="s">
        <v>1009</v>
      </c>
      <c r="E208" t="s">
        <v>2781</v>
      </c>
      <c r="F208">
        <v>135470.45000000001</v>
      </c>
      <c r="G208">
        <v>0</v>
      </c>
      <c r="H208">
        <v>62113.5</v>
      </c>
      <c r="J208">
        <v>795904.26</v>
      </c>
      <c r="K208">
        <v>237517.72</v>
      </c>
      <c r="N208">
        <v>22170</v>
      </c>
      <c r="Q208">
        <v>-288</v>
      </c>
      <c r="U208">
        <v>-960217.59</v>
      </c>
      <c r="V208">
        <v>2085517.75</v>
      </c>
      <c r="X208">
        <v>113634.41</v>
      </c>
      <c r="AB208">
        <v>57561</v>
      </c>
      <c r="AD208">
        <v>96574</v>
      </c>
      <c r="AG208">
        <v>25276.13</v>
      </c>
      <c r="AH208">
        <v>9594.69</v>
      </c>
      <c r="AN208" s="244">
        <f t="shared" si="24"/>
        <v>197583.95</v>
      </c>
      <c r="AO208" s="251">
        <f t="shared" si="25"/>
        <v>21882</v>
      </c>
      <c r="AP208" s="265">
        <f t="shared" si="26"/>
        <v>175701.95</v>
      </c>
      <c r="AQ208" s="266">
        <f t="shared" si="27"/>
        <v>171195.41</v>
      </c>
      <c r="AR208" s="266">
        <f t="shared" si="28"/>
        <v>131444.82</v>
      </c>
      <c r="AS208" s="246">
        <f t="shared" si="23"/>
        <v>39750.589999999997</v>
      </c>
    </row>
    <row r="209" spans="1:45" ht="14.4" thickBot="1" x14ac:dyDescent="0.3">
      <c r="A209" s="234" t="s">
        <v>39</v>
      </c>
      <c r="B209" s="234" t="s">
        <v>40</v>
      </c>
      <c r="C209" s="235">
        <v>5426</v>
      </c>
      <c r="D209" s="236" t="s">
        <v>1010</v>
      </c>
      <c r="E209" t="s">
        <v>2782</v>
      </c>
      <c r="F209">
        <v>1050650.78</v>
      </c>
      <c r="G209">
        <v>100892</v>
      </c>
      <c r="H209">
        <v>169616.8</v>
      </c>
      <c r="J209">
        <v>742004.76</v>
      </c>
      <c r="K209">
        <v>520066.2</v>
      </c>
      <c r="N209">
        <v>0</v>
      </c>
      <c r="Q209">
        <v>0</v>
      </c>
      <c r="U209">
        <v>-469426.4</v>
      </c>
      <c r="V209">
        <v>2982894.62</v>
      </c>
      <c r="X209">
        <v>205066.51</v>
      </c>
      <c r="AB209">
        <v>334757.5</v>
      </c>
      <c r="AD209">
        <v>369884.5</v>
      </c>
      <c r="AF209">
        <v>5720</v>
      </c>
      <c r="AG209">
        <v>93704.1</v>
      </c>
      <c r="AH209">
        <v>20962.09</v>
      </c>
      <c r="AL209">
        <v>791</v>
      </c>
      <c r="AN209" s="244">
        <f t="shared" si="24"/>
        <v>1321159.58</v>
      </c>
      <c r="AO209" s="251">
        <f t="shared" si="25"/>
        <v>0</v>
      </c>
      <c r="AP209" s="265">
        <f t="shared" si="26"/>
        <v>1321159.58</v>
      </c>
      <c r="AQ209" s="266">
        <f t="shared" si="27"/>
        <v>539824.01</v>
      </c>
      <c r="AR209" s="266">
        <f t="shared" si="28"/>
        <v>491061.69</v>
      </c>
      <c r="AS209" s="246">
        <f t="shared" si="23"/>
        <v>48762.320000000007</v>
      </c>
    </row>
    <row r="210" spans="1:45" ht="14.4" thickBot="1" x14ac:dyDescent="0.3">
      <c r="A210" s="234" t="s">
        <v>39</v>
      </c>
      <c r="B210" s="234" t="s">
        <v>40</v>
      </c>
      <c r="C210" s="272">
        <v>3183</v>
      </c>
      <c r="D210" s="273" t="s">
        <v>1011</v>
      </c>
      <c r="E210" t="s">
        <v>2806</v>
      </c>
      <c r="F210">
        <v>57317.45</v>
      </c>
      <c r="G210">
        <v>48134</v>
      </c>
      <c r="H210">
        <v>85978.46</v>
      </c>
      <c r="J210">
        <v>2049793.98</v>
      </c>
      <c r="K210">
        <v>771667.41</v>
      </c>
      <c r="Q210">
        <v>0</v>
      </c>
      <c r="U210">
        <v>511163.38</v>
      </c>
      <c r="V210">
        <v>2454994.11</v>
      </c>
      <c r="X210">
        <v>145974.09</v>
      </c>
      <c r="AB210">
        <v>124226.5</v>
      </c>
      <c r="AD210">
        <v>161603.5</v>
      </c>
      <c r="AG210">
        <v>24665.09</v>
      </c>
      <c r="AH210">
        <v>35673.82</v>
      </c>
      <c r="AL210">
        <v>305</v>
      </c>
      <c r="AN210" s="244">
        <f t="shared" si="24"/>
        <v>191429.91</v>
      </c>
      <c r="AO210" s="251">
        <f t="shared" si="25"/>
        <v>0</v>
      </c>
      <c r="AP210" s="265">
        <f t="shared" si="26"/>
        <v>191429.91</v>
      </c>
      <c r="AQ210" s="266">
        <f t="shared" si="27"/>
        <v>270200.58999999997</v>
      </c>
      <c r="AR210" s="266">
        <f t="shared" si="28"/>
        <v>222247.41</v>
      </c>
      <c r="AS210" s="246">
        <f t="shared" si="23"/>
        <v>47953.179999999964</v>
      </c>
    </row>
    <row r="211" spans="1:45" ht="14.4" thickBot="1" x14ac:dyDescent="0.3">
      <c r="A211" s="234" t="s">
        <v>353</v>
      </c>
      <c r="B211" s="234" t="s">
        <v>54</v>
      </c>
      <c r="C211" s="272">
        <v>3850</v>
      </c>
      <c r="D211" s="273" t="s">
        <v>1012</v>
      </c>
      <c r="E211" t="s">
        <v>2783</v>
      </c>
      <c r="F211">
        <v>1002646.25</v>
      </c>
      <c r="G211">
        <v>304716.90999999997</v>
      </c>
      <c r="H211">
        <v>178075.07</v>
      </c>
      <c r="J211">
        <v>763189.72</v>
      </c>
      <c r="K211">
        <v>380974.69</v>
      </c>
      <c r="N211">
        <v>5540</v>
      </c>
      <c r="Q211">
        <v>2517</v>
      </c>
      <c r="U211">
        <v>-268948.21999999997</v>
      </c>
      <c r="V211">
        <v>3281871.5</v>
      </c>
      <c r="X211">
        <v>316701.32</v>
      </c>
      <c r="AB211">
        <v>107460</v>
      </c>
      <c r="AD211">
        <v>129979</v>
      </c>
      <c r="AG211">
        <v>50960.07</v>
      </c>
      <c r="AH211">
        <v>16870.28</v>
      </c>
      <c r="AJ211">
        <v>289.95999999999998</v>
      </c>
      <c r="AN211" s="244">
        <f t="shared" si="24"/>
        <v>1485438.23</v>
      </c>
      <c r="AO211" s="251">
        <f t="shared" si="25"/>
        <v>8057</v>
      </c>
      <c r="AP211" s="265">
        <f t="shared" si="26"/>
        <v>1477381.23</v>
      </c>
      <c r="AQ211" s="266">
        <f t="shared" si="27"/>
        <v>424161.32</v>
      </c>
      <c r="AR211" s="266">
        <f t="shared" si="28"/>
        <v>198099.31</v>
      </c>
      <c r="AS211" s="246">
        <f t="shared" si="23"/>
        <v>226062.01</v>
      </c>
    </row>
    <row r="212" spans="1:45" ht="14.4" thickBot="1" x14ac:dyDescent="0.3">
      <c r="A212" s="234" t="s">
        <v>353</v>
      </c>
      <c r="B212" s="234" t="s">
        <v>54</v>
      </c>
      <c r="C212" s="272">
        <v>3381</v>
      </c>
      <c r="D212" s="273" t="s">
        <v>1013</v>
      </c>
      <c r="E212" t="s">
        <v>2784</v>
      </c>
      <c r="F212">
        <v>637937.65</v>
      </c>
      <c r="G212">
        <v>0</v>
      </c>
      <c r="H212">
        <v>228575.44</v>
      </c>
      <c r="J212">
        <v>714776.56</v>
      </c>
      <c r="K212">
        <v>103299.31</v>
      </c>
      <c r="Q212">
        <v>0</v>
      </c>
      <c r="T212">
        <v>26928</v>
      </c>
      <c r="U212">
        <v>-47468.36</v>
      </c>
      <c r="V212">
        <v>1806366.78</v>
      </c>
      <c r="X212">
        <v>3065</v>
      </c>
      <c r="AB212">
        <v>102500</v>
      </c>
      <c r="AD212">
        <v>140139</v>
      </c>
      <c r="AG212">
        <v>16820</v>
      </c>
      <c r="AH212">
        <v>11978.46</v>
      </c>
      <c r="AJ212">
        <v>1665</v>
      </c>
      <c r="AN212" s="244">
        <f t="shared" si="24"/>
        <v>866513.09000000008</v>
      </c>
      <c r="AO212" s="251">
        <f t="shared" si="25"/>
        <v>0</v>
      </c>
      <c r="AP212" s="265">
        <f t="shared" si="26"/>
        <v>866513.09000000008</v>
      </c>
      <c r="AQ212" s="266">
        <f t="shared" si="27"/>
        <v>105565</v>
      </c>
      <c r="AR212" s="266">
        <f t="shared" si="28"/>
        <v>170602.46</v>
      </c>
      <c r="AS212" s="246">
        <f t="shared" si="23"/>
        <v>-65037.459999999992</v>
      </c>
    </row>
    <row r="213" spans="1:45" ht="14.4" thickBot="1" x14ac:dyDescent="0.3">
      <c r="A213" s="234" t="s">
        <v>353</v>
      </c>
      <c r="B213" s="234" t="s">
        <v>54</v>
      </c>
      <c r="C213" s="272">
        <v>2640</v>
      </c>
      <c r="D213" s="273" t="s">
        <v>1014</v>
      </c>
      <c r="E213" t="s">
        <v>2785</v>
      </c>
      <c r="F213">
        <v>577365.47</v>
      </c>
      <c r="G213">
        <v>160458</v>
      </c>
      <c r="H213">
        <v>57952.59</v>
      </c>
      <c r="J213">
        <v>1685713.04</v>
      </c>
      <c r="K213">
        <v>154435.87</v>
      </c>
      <c r="N213">
        <v>1950</v>
      </c>
      <c r="Q213">
        <v>703</v>
      </c>
      <c r="V213">
        <v>2681365.84</v>
      </c>
      <c r="X213">
        <v>20349.5</v>
      </c>
      <c r="AD213">
        <v>37864</v>
      </c>
      <c r="AG213">
        <v>11534.63</v>
      </c>
      <c r="AH213">
        <v>14773.47</v>
      </c>
      <c r="AN213" s="244">
        <f t="shared" si="24"/>
        <v>795776.05999999994</v>
      </c>
      <c r="AO213" s="251">
        <f t="shared" si="25"/>
        <v>2653</v>
      </c>
      <c r="AP213" s="265">
        <f t="shared" si="26"/>
        <v>793123.05999999994</v>
      </c>
      <c r="AQ213" s="266">
        <f t="shared" si="27"/>
        <v>20349.5</v>
      </c>
      <c r="AR213" s="266">
        <f t="shared" si="28"/>
        <v>64172.1</v>
      </c>
      <c r="AS213" s="246">
        <f t="shared" si="23"/>
        <v>-43822.6</v>
      </c>
    </row>
    <row r="214" spans="1:45" ht="14.4" thickBot="1" x14ac:dyDescent="0.3">
      <c r="A214" s="234" t="s">
        <v>353</v>
      </c>
      <c r="B214" s="234" t="s">
        <v>54</v>
      </c>
      <c r="C214" s="272">
        <v>5792</v>
      </c>
      <c r="D214" s="273" t="s">
        <v>1015</v>
      </c>
      <c r="E214" t="s">
        <v>2786</v>
      </c>
      <c r="F214">
        <v>821433.53</v>
      </c>
      <c r="G214">
        <v>1235</v>
      </c>
      <c r="H214">
        <v>97538.33</v>
      </c>
      <c r="J214">
        <v>496242.56</v>
      </c>
      <c r="K214">
        <v>1017805.33</v>
      </c>
      <c r="N214">
        <v>30994</v>
      </c>
      <c r="Q214">
        <v>1492</v>
      </c>
      <c r="U214">
        <v>-2556801</v>
      </c>
      <c r="V214">
        <v>5060758.04</v>
      </c>
      <c r="X214">
        <v>227703.55</v>
      </c>
      <c r="AD214">
        <v>247852</v>
      </c>
      <c r="AG214">
        <v>51417.77</v>
      </c>
      <c r="AH214">
        <v>18031.18</v>
      </c>
      <c r="AL214">
        <v>490</v>
      </c>
      <c r="AN214" s="244">
        <f t="shared" si="24"/>
        <v>920206.86</v>
      </c>
      <c r="AO214" s="251">
        <f t="shared" si="25"/>
        <v>32486</v>
      </c>
      <c r="AP214" s="265">
        <f t="shared" si="26"/>
        <v>887720.86</v>
      </c>
      <c r="AQ214" s="266">
        <f t="shared" si="27"/>
        <v>227703.55</v>
      </c>
      <c r="AR214" s="266">
        <f t="shared" si="28"/>
        <v>317790.95</v>
      </c>
      <c r="AS214" s="246">
        <f t="shared" si="23"/>
        <v>-90087.400000000023</v>
      </c>
    </row>
    <row r="215" spans="1:45" ht="14.4" thickBot="1" x14ac:dyDescent="0.3">
      <c r="A215" s="234" t="s">
        <v>353</v>
      </c>
      <c r="B215" s="234" t="s">
        <v>54</v>
      </c>
      <c r="C215" s="272">
        <v>1533</v>
      </c>
      <c r="D215" s="273" t="s">
        <v>1016</v>
      </c>
      <c r="E215" t="s">
        <v>2807</v>
      </c>
      <c r="F215">
        <v>435834.82</v>
      </c>
      <c r="G215">
        <v>404.38</v>
      </c>
      <c r="H215">
        <v>88039.92</v>
      </c>
      <c r="J215">
        <v>141366.04</v>
      </c>
      <c r="K215">
        <v>392013.61</v>
      </c>
      <c r="N215">
        <v>3320</v>
      </c>
      <c r="Q215">
        <v>480.5</v>
      </c>
      <c r="U215">
        <v>-662450.73</v>
      </c>
      <c r="V215">
        <v>1741122.88</v>
      </c>
      <c r="X215">
        <v>14404.54</v>
      </c>
      <c r="AB215">
        <v>53270</v>
      </c>
      <c r="AD215">
        <v>67191.320000000007</v>
      </c>
      <c r="AG215">
        <v>15980.32</v>
      </c>
      <c r="AH215">
        <v>11539.5</v>
      </c>
      <c r="AJ215">
        <v>26.12</v>
      </c>
      <c r="AN215" s="244">
        <f t="shared" si="24"/>
        <v>524279.12</v>
      </c>
      <c r="AO215" s="251">
        <f t="shared" si="25"/>
        <v>3800.5</v>
      </c>
      <c r="AP215" s="265">
        <f t="shared" si="26"/>
        <v>520478.62</v>
      </c>
      <c r="AQ215" s="266">
        <f t="shared" si="27"/>
        <v>67674.540000000008</v>
      </c>
      <c r="AR215" s="266">
        <f t="shared" si="28"/>
        <v>94737.260000000009</v>
      </c>
      <c r="AS215" s="246">
        <f t="shared" si="23"/>
        <v>-27062.720000000001</v>
      </c>
    </row>
    <row r="216" spans="1:45" ht="14.4" thickBot="1" x14ac:dyDescent="0.3">
      <c r="A216" s="234" t="s">
        <v>356</v>
      </c>
      <c r="B216" s="234" t="s">
        <v>43</v>
      </c>
      <c r="C216" s="272">
        <v>6007</v>
      </c>
      <c r="D216" s="273" t="s">
        <v>1017</v>
      </c>
      <c r="E216" t="s">
        <v>2662</v>
      </c>
      <c r="F216">
        <v>706560.19</v>
      </c>
      <c r="G216">
        <v>41823.5</v>
      </c>
      <c r="H216">
        <v>54508</v>
      </c>
      <c r="I216">
        <v>0</v>
      </c>
      <c r="J216">
        <v>704501.52</v>
      </c>
      <c r="K216">
        <v>533476.18000000005</v>
      </c>
      <c r="L216">
        <v>0</v>
      </c>
      <c r="M216">
        <v>0</v>
      </c>
      <c r="N216">
        <v>3000</v>
      </c>
      <c r="O216">
        <v>0</v>
      </c>
      <c r="P216">
        <v>0</v>
      </c>
      <c r="Q216">
        <v>3221.54</v>
      </c>
      <c r="R216">
        <v>0</v>
      </c>
      <c r="S216">
        <v>1752</v>
      </c>
      <c r="T216">
        <v>0</v>
      </c>
      <c r="U216">
        <v>-1648201.72</v>
      </c>
      <c r="V216">
        <v>3760347.17</v>
      </c>
      <c r="X216">
        <v>11213.25</v>
      </c>
      <c r="AB216">
        <v>155977.5</v>
      </c>
      <c r="AD216">
        <v>180157.5</v>
      </c>
      <c r="AG216">
        <v>16310.78</v>
      </c>
      <c r="AH216">
        <v>32903.32</v>
      </c>
      <c r="AL216">
        <v>2218.75</v>
      </c>
      <c r="AN216" s="244">
        <f t="shared" si="24"/>
        <v>802891.69</v>
      </c>
      <c r="AO216" s="251">
        <f t="shared" si="25"/>
        <v>6221.54</v>
      </c>
      <c r="AP216" s="265">
        <f t="shared" si="26"/>
        <v>796670.14999999991</v>
      </c>
      <c r="AQ216" s="266">
        <f t="shared" si="27"/>
        <v>167190.75</v>
      </c>
      <c r="AR216" s="266">
        <f t="shared" si="28"/>
        <v>231590.35</v>
      </c>
      <c r="AS216" s="246">
        <f t="shared" si="23"/>
        <v>-64399.600000000006</v>
      </c>
    </row>
    <row r="217" spans="1:45" ht="14.4" thickBot="1" x14ac:dyDescent="0.3">
      <c r="A217" s="234" t="s">
        <v>356</v>
      </c>
      <c r="B217" s="234" t="s">
        <v>43</v>
      </c>
      <c r="C217" s="272">
        <v>2330</v>
      </c>
      <c r="D217" s="273" t="s">
        <v>1018</v>
      </c>
      <c r="E217" t="s">
        <v>2665</v>
      </c>
      <c r="F217">
        <v>594941.32999999996</v>
      </c>
      <c r="G217">
        <v>30458</v>
      </c>
      <c r="H217">
        <v>8771.18</v>
      </c>
      <c r="J217">
        <v>-50747.62</v>
      </c>
      <c r="K217">
        <v>184028.49</v>
      </c>
      <c r="N217">
        <v>2900</v>
      </c>
      <c r="Q217">
        <v>1990.09</v>
      </c>
      <c r="U217">
        <v>-1495580.86</v>
      </c>
      <c r="V217">
        <v>2267172.48</v>
      </c>
      <c r="X217">
        <v>13857.75</v>
      </c>
      <c r="AB217">
        <v>37611</v>
      </c>
      <c r="AD217">
        <v>46652</v>
      </c>
      <c r="AG217">
        <v>7896.46</v>
      </c>
      <c r="AH217">
        <v>2663.58</v>
      </c>
      <c r="AL217">
        <v>5983.5</v>
      </c>
      <c r="AN217" s="244">
        <f t="shared" si="24"/>
        <v>634170.51</v>
      </c>
      <c r="AO217" s="251">
        <f t="shared" si="25"/>
        <v>4890.09</v>
      </c>
      <c r="AP217" s="265">
        <f t="shared" si="26"/>
        <v>629280.42000000004</v>
      </c>
      <c r="AQ217" s="266">
        <f t="shared" si="27"/>
        <v>51468.75</v>
      </c>
      <c r="AR217" s="266">
        <f t="shared" si="28"/>
        <v>63195.54</v>
      </c>
      <c r="AS217" s="246">
        <f t="shared" si="23"/>
        <v>-11726.79</v>
      </c>
    </row>
    <row r="218" spans="1:45" ht="14.4" thickBot="1" x14ac:dyDescent="0.3">
      <c r="A218" s="234" t="s">
        <v>356</v>
      </c>
      <c r="B218" s="234" t="s">
        <v>43</v>
      </c>
      <c r="C218" s="272">
        <v>2684</v>
      </c>
      <c r="D218" s="273" t="s">
        <v>1019</v>
      </c>
      <c r="E218" t="s">
        <v>2666</v>
      </c>
      <c r="F218">
        <v>433687.79</v>
      </c>
      <c r="G218">
        <v>9505.5</v>
      </c>
      <c r="H218">
        <v>73409.91</v>
      </c>
      <c r="J218">
        <v>233205.08</v>
      </c>
      <c r="K218">
        <v>138528.92000000001</v>
      </c>
      <c r="N218">
        <v>42952</v>
      </c>
      <c r="Q218">
        <v>47339.81</v>
      </c>
      <c r="S218">
        <v>1815</v>
      </c>
      <c r="U218">
        <v>-1052181.5900000001</v>
      </c>
      <c r="V218">
        <v>1878069.39</v>
      </c>
      <c r="X218">
        <v>13116.5</v>
      </c>
      <c r="AB218">
        <v>140976.5</v>
      </c>
      <c r="AD218">
        <v>161483.5</v>
      </c>
      <c r="AG218">
        <v>29662.79</v>
      </c>
      <c r="AH218">
        <v>3948</v>
      </c>
      <c r="AL218">
        <v>9811</v>
      </c>
      <c r="AN218" s="244">
        <f t="shared" si="24"/>
        <v>516603.19999999995</v>
      </c>
      <c r="AO218" s="251">
        <f t="shared" si="25"/>
        <v>90291.81</v>
      </c>
      <c r="AP218" s="265">
        <f t="shared" si="26"/>
        <v>426311.38999999996</v>
      </c>
      <c r="AQ218" s="266">
        <f t="shared" si="27"/>
        <v>154093</v>
      </c>
      <c r="AR218" s="266">
        <f t="shared" si="28"/>
        <v>204905.29</v>
      </c>
      <c r="AS218" s="246">
        <f t="shared" si="23"/>
        <v>-50812.290000000008</v>
      </c>
    </row>
    <row r="219" spans="1:45" ht="14.4" thickBot="1" x14ac:dyDescent="0.3">
      <c r="A219" s="234" t="s">
        <v>356</v>
      </c>
      <c r="B219" s="234" t="s">
        <v>43</v>
      </c>
      <c r="C219" s="272">
        <v>7170</v>
      </c>
      <c r="D219" s="273" t="s">
        <v>1020</v>
      </c>
      <c r="E219" t="s">
        <v>2670</v>
      </c>
      <c r="F219">
        <v>628517.64</v>
      </c>
      <c r="G219">
        <v>40394.6</v>
      </c>
      <c r="H219">
        <v>306091.8</v>
      </c>
      <c r="J219">
        <v>133261.62</v>
      </c>
      <c r="K219">
        <v>703012.85</v>
      </c>
      <c r="N219">
        <v>17590</v>
      </c>
      <c r="O219">
        <v>18802</v>
      </c>
      <c r="Q219">
        <v>2481.27</v>
      </c>
      <c r="S219">
        <v>1827</v>
      </c>
      <c r="U219">
        <v>-2388206.63</v>
      </c>
      <c r="V219">
        <v>4524693.96</v>
      </c>
      <c r="X219">
        <v>-9845.85</v>
      </c>
      <c r="AC219">
        <v>225794</v>
      </c>
      <c r="AD219">
        <v>281132.79999999999</v>
      </c>
      <c r="AG219">
        <v>250511.83</v>
      </c>
      <c r="AH219">
        <v>34550.19</v>
      </c>
      <c r="AL219">
        <v>23808.18</v>
      </c>
      <c r="AN219" s="244">
        <f t="shared" si="24"/>
        <v>975004.04</v>
      </c>
      <c r="AO219" s="251">
        <f t="shared" si="25"/>
        <v>38873.269999999997</v>
      </c>
      <c r="AP219" s="265">
        <f t="shared" si="26"/>
        <v>936130.77</v>
      </c>
      <c r="AQ219" s="266">
        <f t="shared" si="27"/>
        <v>215948.15</v>
      </c>
      <c r="AR219" s="266">
        <f t="shared" si="28"/>
        <v>590003.00000000012</v>
      </c>
      <c r="AS219" s="246">
        <f t="shared" si="23"/>
        <v>-374054.85000000009</v>
      </c>
    </row>
  </sheetData>
  <autoFilter ref="A1:AM22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0"/>
  <sheetViews>
    <sheetView topLeftCell="AA1" zoomScale="110" zoomScaleNormal="110" workbookViewId="0">
      <selection sqref="A1:AE1048576"/>
    </sheetView>
  </sheetViews>
  <sheetFormatPr defaultRowHeight="13.8" x14ac:dyDescent="0.25"/>
  <cols>
    <col min="1" max="1" width="43.296875" bestFit="1" customWidth="1"/>
    <col min="2" max="2" width="31.19921875" bestFit="1" customWidth="1"/>
    <col min="3" max="3" width="30.19921875" bestFit="1" customWidth="1"/>
    <col min="4" max="4" width="22.09765625" bestFit="1" customWidth="1"/>
    <col min="5" max="5" width="21.59765625" bestFit="1" customWidth="1"/>
    <col min="6" max="7" width="14.5" bestFit="1" customWidth="1"/>
    <col min="8" max="8" width="19.59765625" bestFit="1" customWidth="1"/>
    <col min="9" max="9" width="20" bestFit="1" customWidth="1"/>
    <col min="10" max="10" width="16.09765625" bestFit="1" customWidth="1"/>
    <col min="11" max="11" width="18.59765625" bestFit="1" customWidth="1"/>
    <col min="12" max="12" width="18" bestFit="1" customWidth="1"/>
    <col min="13" max="13" width="19.69921875" bestFit="1" customWidth="1"/>
    <col min="14" max="14" width="19.3984375" bestFit="1" customWidth="1"/>
    <col min="15" max="15" width="21.5" bestFit="1" customWidth="1"/>
    <col min="16" max="16" width="26" bestFit="1" customWidth="1"/>
    <col min="17" max="17" width="26.19921875" bestFit="1" customWidth="1"/>
    <col min="18" max="18" width="14.5" bestFit="1" customWidth="1"/>
    <col min="19" max="19" width="42.19921875" bestFit="1" customWidth="1"/>
    <col min="20" max="20" width="42.796875" bestFit="1" customWidth="1"/>
    <col min="21" max="21" width="27.09765625" bestFit="1" customWidth="1"/>
    <col min="22" max="22" width="36.59765625" bestFit="1" customWidth="1"/>
    <col min="23" max="23" width="52.3984375" bestFit="1" customWidth="1"/>
    <col min="24" max="24" width="14.5" bestFit="1" customWidth="1"/>
    <col min="25" max="25" width="18.796875" bestFit="1" customWidth="1"/>
    <col min="26" max="26" width="25.19921875" bestFit="1" customWidth="1"/>
    <col min="27" max="27" width="23.3984375" bestFit="1" customWidth="1"/>
    <col min="28" max="28" width="39.8984375" bestFit="1" customWidth="1"/>
    <col min="29" max="29" width="28.796875" bestFit="1" customWidth="1"/>
    <col min="30" max="30" width="29.59765625" bestFit="1" customWidth="1"/>
    <col min="31" max="31" width="31.296875" bestFit="1" customWidth="1"/>
  </cols>
  <sheetData>
    <row r="1" spans="1:31" x14ac:dyDescent="0.25">
      <c r="A1" t="s">
        <v>2456</v>
      </c>
      <c r="B1" t="s">
        <v>2457</v>
      </c>
      <c r="C1" t="s">
        <v>2458</v>
      </c>
      <c r="D1" t="s">
        <v>2459</v>
      </c>
      <c r="E1" t="s">
        <v>2460</v>
      </c>
      <c r="F1" t="s">
        <v>2461</v>
      </c>
      <c r="G1" t="s">
        <v>2462</v>
      </c>
      <c r="H1" t="s">
        <v>2463</v>
      </c>
      <c r="I1" t="s">
        <v>2611</v>
      </c>
      <c r="J1" t="s">
        <v>2464</v>
      </c>
      <c r="K1" t="s">
        <v>2465</v>
      </c>
      <c r="L1" t="s">
        <v>2468</v>
      </c>
      <c r="M1" t="s">
        <v>2469</v>
      </c>
      <c r="N1" t="s">
        <v>2612</v>
      </c>
      <c r="O1" t="s">
        <v>2470</v>
      </c>
      <c r="P1" t="s">
        <v>2471</v>
      </c>
      <c r="Q1" t="s">
        <v>2472</v>
      </c>
      <c r="R1" t="s">
        <v>2473</v>
      </c>
      <c r="S1" t="s">
        <v>2475</v>
      </c>
      <c r="T1" t="s">
        <v>2476</v>
      </c>
      <c r="U1" t="s">
        <v>2477</v>
      </c>
      <c r="V1" t="s">
        <v>2478</v>
      </c>
      <c r="W1" t="s">
        <v>2479</v>
      </c>
      <c r="X1" t="s">
        <v>2480</v>
      </c>
      <c r="Y1" t="s">
        <v>2481</v>
      </c>
      <c r="Z1" t="s">
        <v>2482</v>
      </c>
      <c r="AA1" t="s">
        <v>2483</v>
      </c>
      <c r="AB1" t="s">
        <v>2484</v>
      </c>
      <c r="AC1" t="s">
        <v>2485</v>
      </c>
      <c r="AD1" t="s">
        <v>2613</v>
      </c>
      <c r="AE1" t="s">
        <v>2488</v>
      </c>
    </row>
    <row r="2" spans="1:31" x14ac:dyDescent="0.25">
      <c r="A2" t="s">
        <v>2489</v>
      </c>
      <c r="B2" t="s">
        <v>2490</v>
      </c>
      <c r="C2" t="s">
        <v>2491</v>
      </c>
      <c r="D2" t="s">
        <v>2492</v>
      </c>
      <c r="E2" t="s">
        <v>2493</v>
      </c>
      <c r="F2" t="s">
        <v>2494</v>
      </c>
      <c r="G2" t="s">
        <v>2495</v>
      </c>
      <c r="H2" t="s">
        <v>2496</v>
      </c>
      <c r="I2" t="s">
        <v>2615</v>
      </c>
      <c r="J2" t="s">
        <v>2497</v>
      </c>
      <c r="K2" t="s">
        <v>2498</v>
      </c>
      <c r="L2" t="s">
        <v>2501</v>
      </c>
      <c r="M2" t="s">
        <v>2502</v>
      </c>
      <c r="N2" t="s">
        <v>2616</v>
      </c>
      <c r="O2" t="s">
        <v>2503</v>
      </c>
      <c r="P2" t="s">
        <v>2504</v>
      </c>
      <c r="Q2" t="s">
        <v>2505</v>
      </c>
      <c r="R2" t="s">
        <v>2506</v>
      </c>
      <c r="S2" t="s">
        <v>2508</v>
      </c>
      <c r="T2" t="s">
        <v>2509</v>
      </c>
      <c r="U2" t="s">
        <v>2510</v>
      </c>
      <c r="V2" t="s">
        <v>2511</v>
      </c>
      <c r="W2" t="s">
        <v>2512</v>
      </c>
      <c r="X2" t="s">
        <v>2513</v>
      </c>
      <c r="Y2" t="s">
        <v>2514</v>
      </c>
      <c r="Z2" t="s">
        <v>2515</v>
      </c>
      <c r="AA2" t="s">
        <v>2516</v>
      </c>
      <c r="AB2" t="s">
        <v>2517</v>
      </c>
      <c r="AC2" t="s">
        <v>2518</v>
      </c>
      <c r="AD2" t="s">
        <v>2617</v>
      </c>
      <c r="AE2" t="s">
        <v>2521</v>
      </c>
    </row>
    <row r="3" spans="1:31" x14ac:dyDescent="0.25">
      <c r="A3" t="s">
        <v>2522</v>
      </c>
      <c r="B3">
        <v>60885793.770000003</v>
      </c>
      <c r="C3">
        <v>1722611.84</v>
      </c>
      <c r="D3">
        <v>9187630.5</v>
      </c>
      <c r="E3">
        <v>0</v>
      </c>
      <c r="F3">
        <v>123187169.92</v>
      </c>
      <c r="G3">
        <v>34339138.450000003</v>
      </c>
      <c r="H3">
        <v>0</v>
      </c>
      <c r="I3">
        <v>0</v>
      </c>
      <c r="J3">
        <v>596800.88</v>
      </c>
      <c r="K3">
        <v>119800</v>
      </c>
      <c r="L3">
        <v>2972622.85</v>
      </c>
      <c r="M3">
        <v>158736.62</v>
      </c>
      <c r="N3">
        <v>0</v>
      </c>
      <c r="O3">
        <v>4501784.72</v>
      </c>
      <c r="P3">
        <v>2619838.6800000002</v>
      </c>
      <c r="Q3">
        <v>11907925.439999999</v>
      </c>
      <c r="R3">
        <v>213131610.75</v>
      </c>
      <c r="S3">
        <v>4389003.4800000004</v>
      </c>
      <c r="T3">
        <v>267416.82</v>
      </c>
      <c r="U3">
        <v>1490.35</v>
      </c>
      <c r="V3">
        <v>630</v>
      </c>
      <c r="W3">
        <v>14467205.210000001</v>
      </c>
      <c r="X3">
        <v>945760</v>
      </c>
      <c r="Y3">
        <v>16614826.710000001</v>
      </c>
      <c r="Z3">
        <v>6010</v>
      </c>
      <c r="AA3">
        <v>3196</v>
      </c>
      <c r="AB3">
        <v>4605840.34</v>
      </c>
      <c r="AC3">
        <v>3728134.77</v>
      </c>
      <c r="AD3">
        <v>4</v>
      </c>
      <c r="AE3">
        <v>133225.60000000001</v>
      </c>
    </row>
    <row r="4" spans="1:31" x14ac:dyDescent="0.25">
      <c r="A4" t="s">
        <v>3310</v>
      </c>
      <c r="B4">
        <v>936733.14</v>
      </c>
      <c r="C4">
        <v>0</v>
      </c>
      <c r="D4">
        <v>79825.52</v>
      </c>
      <c r="F4">
        <v>4467726.72</v>
      </c>
      <c r="G4">
        <v>760191.5</v>
      </c>
      <c r="M4">
        <v>87.3</v>
      </c>
      <c r="O4">
        <v>829859</v>
      </c>
      <c r="Q4">
        <v>3600748.83</v>
      </c>
      <c r="R4">
        <v>1723269</v>
      </c>
      <c r="S4">
        <v>32014.36</v>
      </c>
      <c r="W4">
        <v>163087</v>
      </c>
      <c r="X4">
        <v>231960</v>
      </c>
      <c r="Y4">
        <v>219935</v>
      </c>
      <c r="AB4">
        <v>37784.47</v>
      </c>
      <c r="AC4">
        <v>45044.14</v>
      </c>
    </row>
    <row r="5" spans="1:31" x14ac:dyDescent="0.25">
      <c r="A5" t="s">
        <v>3311</v>
      </c>
      <c r="B5">
        <v>97113.279999999999</v>
      </c>
      <c r="C5">
        <v>10563.9</v>
      </c>
      <c r="D5">
        <v>121773.58</v>
      </c>
      <c r="F5">
        <v>475579.98</v>
      </c>
      <c r="G5">
        <v>195847.1</v>
      </c>
      <c r="M5">
        <v>929.99</v>
      </c>
      <c r="O5">
        <v>500</v>
      </c>
      <c r="Q5">
        <v>-794886.57</v>
      </c>
      <c r="R5">
        <v>1740746.12</v>
      </c>
      <c r="S5">
        <v>31407.45</v>
      </c>
      <c r="W5">
        <v>127592.5</v>
      </c>
      <c r="Y5">
        <v>134696.5</v>
      </c>
      <c r="AB5">
        <v>38512</v>
      </c>
      <c r="AC5">
        <v>14093.15</v>
      </c>
    </row>
    <row r="6" spans="1:31" x14ac:dyDescent="0.25">
      <c r="A6" t="s">
        <v>3312</v>
      </c>
      <c r="B6">
        <v>810371.35</v>
      </c>
      <c r="C6">
        <v>24016.5</v>
      </c>
      <c r="D6">
        <v>121091.21</v>
      </c>
      <c r="F6">
        <v>545131.18000000005</v>
      </c>
      <c r="G6">
        <v>85484.97</v>
      </c>
      <c r="J6">
        <v>0</v>
      </c>
      <c r="L6">
        <v>73100</v>
      </c>
      <c r="M6">
        <v>65.75</v>
      </c>
      <c r="O6">
        <v>89300</v>
      </c>
      <c r="Q6">
        <v>-819550.85</v>
      </c>
      <c r="R6">
        <v>2169071.4500000002</v>
      </c>
      <c r="S6">
        <v>151678.18</v>
      </c>
      <c r="V6">
        <v>395</v>
      </c>
      <c r="W6">
        <v>132384.5</v>
      </c>
      <c r="X6">
        <v>75600</v>
      </c>
      <c r="Y6">
        <v>187232.5</v>
      </c>
      <c r="AB6">
        <v>60377.4</v>
      </c>
      <c r="AC6">
        <v>12351.12</v>
      </c>
      <c r="AE6">
        <v>4262.5</v>
      </c>
    </row>
    <row r="7" spans="1:31" x14ac:dyDescent="0.25">
      <c r="A7" t="s">
        <v>3313</v>
      </c>
      <c r="B7">
        <v>553284.43000000005</v>
      </c>
      <c r="C7">
        <v>415</v>
      </c>
      <c r="D7">
        <v>134208.69</v>
      </c>
      <c r="F7">
        <v>329517.40000000002</v>
      </c>
      <c r="G7">
        <v>148789.06</v>
      </c>
      <c r="J7">
        <v>0</v>
      </c>
      <c r="L7">
        <v>0</v>
      </c>
      <c r="M7">
        <v>32</v>
      </c>
      <c r="Q7">
        <v>936241.26</v>
      </c>
      <c r="R7">
        <v>235221.96</v>
      </c>
      <c r="S7">
        <v>40385.14</v>
      </c>
      <c r="Y7">
        <v>504</v>
      </c>
      <c r="AB7">
        <v>28215.24</v>
      </c>
      <c r="AC7">
        <v>13046.54</v>
      </c>
    </row>
    <row r="8" spans="1:31" x14ac:dyDescent="0.25">
      <c r="A8" t="s">
        <v>3314</v>
      </c>
      <c r="B8">
        <v>152573.64000000001</v>
      </c>
      <c r="C8">
        <v>3030</v>
      </c>
      <c r="D8">
        <v>53933.05</v>
      </c>
      <c r="F8">
        <v>643314.78</v>
      </c>
      <c r="G8">
        <v>445512.15</v>
      </c>
      <c r="M8">
        <v>2535.15</v>
      </c>
      <c r="O8">
        <v>50970</v>
      </c>
      <c r="Q8">
        <v>-405770.32</v>
      </c>
      <c r="R8">
        <v>1649277.25</v>
      </c>
      <c r="S8">
        <v>60474.71</v>
      </c>
      <c r="W8">
        <v>87250.2</v>
      </c>
      <c r="Y8">
        <v>87250.2</v>
      </c>
      <c r="AB8">
        <v>45661.73</v>
      </c>
      <c r="AC8">
        <v>13461.44</v>
      </c>
    </row>
    <row r="9" spans="1:31" x14ac:dyDescent="0.25">
      <c r="A9" t="s">
        <v>3315</v>
      </c>
      <c r="B9">
        <v>654450.29</v>
      </c>
      <c r="C9">
        <v>5316</v>
      </c>
      <c r="D9">
        <v>83816.479999999996</v>
      </c>
      <c r="F9">
        <v>270171.84999999998</v>
      </c>
      <c r="G9">
        <v>221615.14</v>
      </c>
      <c r="M9">
        <v>6</v>
      </c>
      <c r="Q9">
        <v>226624.73</v>
      </c>
      <c r="R9">
        <v>991159.3</v>
      </c>
      <c r="S9">
        <v>47222.99</v>
      </c>
      <c r="W9">
        <v>122524.5</v>
      </c>
      <c r="Y9">
        <v>122524.5</v>
      </c>
      <c r="AB9">
        <v>19079.990000000002</v>
      </c>
      <c r="AC9">
        <v>10563.27</v>
      </c>
    </row>
    <row r="10" spans="1:31" x14ac:dyDescent="0.25">
      <c r="A10" t="s">
        <v>3316</v>
      </c>
      <c r="B10">
        <v>377700.58</v>
      </c>
      <c r="C10">
        <v>4544</v>
      </c>
      <c r="D10">
        <v>113958.61</v>
      </c>
      <c r="F10">
        <v>786234.84</v>
      </c>
      <c r="G10">
        <v>20</v>
      </c>
      <c r="M10">
        <v>152.93</v>
      </c>
      <c r="O10">
        <v>180900</v>
      </c>
      <c r="Q10">
        <v>949078.52</v>
      </c>
      <c r="R10">
        <v>169383.81</v>
      </c>
      <c r="S10">
        <v>12446.5</v>
      </c>
      <c r="W10">
        <v>205414.5</v>
      </c>
      <c r="Y10">
        <v>205414.5</v>
      </c>
      <c r="AB10">
        <v>16925.87</v>
      </c>
      <c r="AC10">
        <v>5564.5</v>
      </c>
    </row>
    <row r="11" spans="1:31" x14ac:dyDescent="0.25">
      <c r="A11" t="s">
        <v>3317</v>
      </c>
      <c r="B11">
        <v>1094859.76</v>
      </c>
      <c r="C11">
        <v>24434</v>
      </c>
      <c r="D11">
        <v>38344.75</v>
      </c>
      <c r="F11">
        <v>753138.54</v>
      </c>
      <c r="G11">
        <v>864220.36</v>
      </c>
      <c r="M11">
        <v>0</v>
      </c>
      <c r="O11">
        <v>53100</v>
      </c>
      <c r="Q11">
        <v>2051169.36</v>
      </c>
      <c r="R11">
        <v>668274.24</v>
      </c>
      <c r="S11">
        <v>88806.25</v>
      </c>
      <c r="T11">
        <v>1500</v>
      </c>
      <c r="W11">
        <v>266154</v>
      </c>
      <c r="X11">
        <v>72376</v>
      </c>
      <c r="Y11">
        <v>295286</v>
      </c>
      <c r="AB11">
        <v>44955.75</v>
      </c>
      <c r="AC11">
        <v>32580.69</v>
      </c>
    </row>
    <row r="12" spans="1:31" x14ac:dyDescent="0.25">
      <c r="A12" t="s">
        <v>3318</v>
      </c>
      <c r="B12">
        <v>589493.44999999995</v>
      </c>
      <c r="C12">
        <v>5482</v>
      </c>
      <c r="D12">
        <v>69773.73</v>
      </c>
      <c r="F12">
        <v>883561.06</v>
      </c>
      <c r="G12">
        <v>235459.54</v>
      </c>
      <c r="M12">
        <v>1</v>
      </c>
      <c r="O12">
        <v>8500</v>
      </c>
      <c r="Q12">
        <v>-294052.69</v>
      </c>
      <c r="R12">
        <v>2102009.77</v>
      </c>
      <c r="S12">
        <v>28986.07</v>
      </c>
      <c r="W12">
        <v>216540</v>
      </c>
      <c r="Y12">
        <v>238916</v>
      </c>
      <c r="AB12">
        <v>19973.259999999998</v>
      </c>
      <c r="AC12">
        <v>16285.11</v>
      </c>
      <c r="AE12">
        <v>3040</v>
      </c>
    </row>
    <row r="13" spans="1:31" x14ac:dyDescent="0.25">
      <c r="A13" t="s">
        <v>3319</v>
      </c>
      <c r="B13">
        <v>854505.04</v>
      </c>
      <c r="C13">
        <v>28645</v>
      </c>
      <c r="D13">
        <v>130589.85</v>
      </c>
      <c r="F13">
        <v>1080209.68</v>
      </c>
      <c r="G13">
        <v>198618.04</v>
      </c>
      <c r="J13">
        <v>0</v>
      </c>
      <c r="M13">
        <v>76.09</v>
      </c>
      <c r="Q13">
        <v>840058.51</v>
      </c>
      <c r="R13">
        <v>1442563.02</v>
      </c>
      <c r="S13">
        <v>101885.93</v>
      </c>
      <c r="W13">
        <v>164778</v>
      </c>
      <c r="Y13">
        <v>177488</v>
      </c>
      <c r="AB13">
        <v>62145.52</v>
      </c>
      <c r="AC13">
        <v>17160.419999999998</v>
      </c>
    </row>
    <row r="14" spans="1:31" x14ac:dyDescent="0.25">
      <c r="A14" t="s">
        <v>3320</v>
      </c>
      <c r="B14">
        <v>162693.81</v>
      </c>
      <c r="C14">
        <v>5014.5</v>
      </c>
      <c r="D14">
        <v>20352.8</v>
      </c>
      <c r="F14">
        <v>886895.92</v>
      </c>
      <c r="G14">
        <v>76380.009999999995</v>
      </c>
      <c r="J14">
        <v>0</v>
      </c>
      <c r="L14">
        <v>10200</v>
      </c>
      <c r="M14">
        <v>170</v>
      </c>
      <c r="O14">
        <v>10200</v>
      </c>
      <c r="Q14">
        <v>678117.37</v>
      </c>
      <c r="R14">
        <v>484200</v>
      </c>
      <c r="S14">
        <v>23628.3</v>
      </c>
      <c r="W14">
        <v>187817.5</v>
      </c>
      <c r="Y14">
        <v>187817.5</v>
      </c>
      <c r="AB14">
        <v>45372.3</v>
      </c>
      <c r="AC14">
        <v>10127.370000000001</v>
      </c>
    </row>
    <row r="15" spans="1:31" x14ac:dyDescent="0.25">
      <c r="A15" t="s">
        <v>3321</v>
      </c>
      <c r="B15">
        <v>1082683.42</v>
      </c>
      <c r="C15">
        <v>26700</v>
      </c>
      <c r="D15">
        <v>174258.53</v>
      </c>
      <c r="F15">
        <v>510420.36</v>
      </c>
      <c r="G15">
        <v>152326.04999999999</v>
      </c>
      <c r="J15">
        <v>0</v>
      </c>
      <c r="L15">
        <v>90000</v>
      </c>
      <c r="M15">
        <v>442.89</v>
      </c>
      <c r="O15">
        <v>133635</v>
      </c>
      <c r="Q15">
        <v>-183176.94</v>
      </c>
      <c r="R15">
        <v>1884119.29</v>
      </c>
      <c r="S15">
        <v>105865.75</v>
      </c>
      <c r="V15">
        <v>235</v>
      </c>
      <c r="W15">
        <v>203853</v>
      </c>
      <c r="X15">
        <v>72000</v>
      </c>
      <c r="Y15">
        <v>226907</v>
      </c>
      <c r="AB15">
        <v>107538.45</v>
      </c>
      <c r="AC15">
        <v>12585.38</v>
      </c>
    </row>
    <row r="16" spans="1:31" x14ac:dyDescent="0.25">
      <c r="A16" t="s">
        <v>3322</v>
      </c>
      <c r="B16">
        <v>300361.28999999998</v>
      </c>
      <c r="C16">
        <v>0</v>
      </c>
      <c r="D16">
        <v>79086.02</v>
      </c>
      <c r="F16">
        <v>165420.01</v>
      </c>
      <c r="G16">
        <v>223097.08</v>
      </c>
      <c r="M16">
        <v>148.05000000000001</v>
      </c>
      <c r="Q16">
        <v>-1541107.39</v>
      </c>
      <c r="R16">
        <v>2403607</v>
      </c>
      <c r="S16">
        <v>-7411.25</v>
      </c>
      <c r="W16">
        <v>249052.5</v>
      </c>
      <c r="Y16">
        <v>256552.5</v>
      </c>
      <c r="AB16">
        <v>45495.32</v>
      </c>
      <c r="AC16">
        <v>14426.69</v>
      </c>
    </row>
    <row r="17" spans="1:31" x14ac:dyDescent="0.25">
      <c r="A17" t="s">
        <v>3323</v>
      </c>
      <c r="B17">
        <v>810797.15</v>
      </c>
      <c r="C17">
        <v>0</v>
      </c>
      <c r="D17">
        <v>255896.52</v>
      </c>
      <c r="F17">
        <v>330851.23</v>
      </c>
      <c r="G17">
        <v>332657.21999999997</v>
      </c>
      <c r="J17">
        <v>8000</v>
      </c>
      <c r="M17">
        <v>77</v>
      </c>
      <c r="Q17">
        <v>-964236.3</v>
      </c>
      <c r="R17">
        <v>2696435.34</v>
      </c>
      <c r="S17">
        <v>71463.61</v>
      </c>
      <c r="W17">
        <v>264088.5</v>
      </c>
      <c r="Y17">
        <v>264088.5</v>
      </c>
      <c r="AB17">
        <v>49209.46</v>
      </c>
      <c r="AC17">
        <v>17676.39</v>
      </c>
      <c r="AE17">
        <v>2847</v>
      </c>
    </row>
    <row r="18" spans="1:31" x14ac:dyDescent="0.25">
      <c r="A18" t="s">
        <v>3324</v>
      </c>
      <c r="B18">
        <v>430396.79</v>
      </c>
      <c r="C18">
        <v>10230</v>
      </c>
      <c r="D18">
        <v>91661.46</v>
      </c>
      <c r="F18">
        <v>717030.62</v>
      </c>
      <c r="G18">
        <v>244577.57</v>
      </c>
      <c r="J18">
        <v>0</v>
      </c>
      <c r="M18">
        <v>95.25</v>
      </c>
      <c r="Q18">
        <v>-1003751.23</v>
      </c>
      <c r="R18">
        <v>2510757.66</v>
      </c>
      <c r="S18">
        <v>21531.31</v>
      </c>
      <c r="W18">
        <v>252557.5</v>
      </c>
      <c r="X18">
        <v>72000</v>
      </c>
      <c r="Y18">
        <v>283814.5</v>
      </c>
      <c r="AB18">
        <v>27724.84</v>
      </c>
      <c r="AC18">
        <v>26354.71</v>
      </c>
    </row>
    <row r="19" spans="1:31" x14ac:dyDescent="0.25">
      <c r="A19" t="s">
        <v>3325</v>
      </c>
      <c r="B19">
        <v>330849.82</v>
      </c>
      <c r="C19">
        <v>10887</v>
      </c>
      <c r="D19">
        <v>29789.18</v>
      </c>
      <c r="F19">
        <v>3364587.4</v>
      </c>
      <c r="G19">
        <v>779182.62</v>
      </c>
      <c r="J19">
        <v>0</v>
      </c>
      <c r="L19">
        <v>53875</v>
      </c>
      <c r="M19">
        <v>8591.92</v>
      </c>
      <c r="O19">
        <v>80000</v>
      </c>
      <c r="Q19">
        <v>3747393.34</v>
      </c>
      <c r="R19">
        <v>684118.79</v>
      </c>
      <c r="S19">
        <v>64785.919999999998</v>
      </c>
      <c r="W19">
        <v>118399.5</v>
      </c>
      <c r="Y19">
        <v>118399.5</v>
      </c>
      <c r="AB19">
        <v>57002.9</v>
      </c>
      <c r="AC19">
        <v>44216.05</v>
      </c>
    </row>
    <row r="20" spans="1:31" x14ac:dyDescent="0.25">
      <c r="A20" t="s">
        <v>3326</v>
      </c>
      <c r="B20">
        <v>342493.74</v>
      </c>
      <c r="C20">
        <v>2990</v>
      </c>
      <c r="D20">
        <v>95808.75</v>
      </c>
      <c r="F20">
        <v>1437608.07</v>
      </c>
      <c r="G20">
        <v>242054.52</v>
      </c>
      <c r="L20">
        <v>13200</v>
      </c>
      <c r="M20">
        <v>70.150000000000006</v>
      </c>
      <c r="Q20">
        <v>1296253.95</v>
      </c>
      <c r="R20">
        <v>865361.67</v>
      </c>
      <c r="S20">
        <v>21663.27</v>
      </c>
      <c r="W20">
        <v>166600</v>
      </c>
      <c r="Y20">
        <v>180714</v>
      </c>
      <c r="AB20">
        <v>19211.09</v>
      </c>
      <c r="AC20">
        <v>15619.32</v>
      </c>
    </row>
    <row r="21" spans="1:31" x14ac:dyDescent="0.25">
      <c r="A21" t="s">
        <v>3327</v>
      </c>
      <c r="B21">
        <v>499149.91</v>
      </c>
      <c r="C21">
        <v>7764.75</v>
      </c>
      <c r="D21">
        <v>44214.400000000001</v>
      </c>
      <c r="F21">
        <v>405537.82</v>
      </c>
      <c r="G21">
        <v>173409.05</v>
      </c>
      <c r="K21">
        <v>0</v>
      </c>
      <c r="M21">
        <v>75</v>
      </c>
      <c r="Q21">
        <v>-561323.48</v>
      </c>
      <c r="R21">
        <v>1709584.67</v>
      </c>
      <c r="S21">
        <v>16593.72</v>
      </c>
      <c r="W21">
        <v>95665.5</v>
      </c>
      <c r="Y21">
        <v>95665.5</v>
      </c>
      <c r="AB21">
        <v>13829.61</v>
      </c>
      <c r="AC21">
        <v>21024.37</v>
      </c>
    </row>
    <row r="22" spans="1:31" x14ac:dyDescent="0.25">
      <c r="A22" t="s">
        <v>3328</v>
      </c>
      <c r="B22">
        <v>309666.67</v>
      </c>
      <c r="C22">
        <v>18765.75</v>
      </c>
      <c r="D22">
        <v>117405.73</v>
      </c>
      <c r="F22">
        <v>531262.23</v>
      </c>
      <c r="G22">
        <v>286258.58</v>
      </c>
      <c r="L22">
        <v>0</v>
      </c>
      <c r="M22">
        <v>2527.0300000000002</v>
      </c>
      <c r="Q22">
        <v>-992811.42</v>
      </c>
      <c r="R22">
        <v>2287426.9300000002</v>
      </c>
      <c r="S22">
        <v>49292.78</v>
      </c>
      <c r="W22">
        <v>106002</v>
      </c>
      <c r="Y22">
        <v>113602</v>
      </c>
      <c r="AB22">
        <v>28116.78</v>
      </c>
      <c r="AC22">
        <v>19409.580000000002</v>
      </c>
    </row>
    <row r="23" spans="1:31" x14ac:dyDescent="0.25">
      <c r="A23" t="s">
        <v>2817</v>
      </c>
      <c r="B23">
        <v>504041.93</v>
      </c>
      <c r="C23">
        <v>0</v>
      </c>
      <c r="D23">
        <v>54902.57</v>
      </c>
      <c r="F23">
        <v>638779.86</v>
      </c>
      <c r="G23">
        <v>196402.05</v>
      </c>
      <c r="L23">
        <v>0</v>
      </c>
      <c r="M23">
        <v>781.17</v>
      </c>
      <c r="O23">
        <v>0</v>
      </c>
      <c r="Q23">
        <v>-776738.44</v>
      </c>
      <c r="R23">
        <v>2091979.99</v>
      </c>
      <c r="S23">
        <v>134750</v>
      </c>
      <c r="W23">
        <v>78427.8</v>
      </c>
      <c r="X23">
        <v>1500</v>
      </c>
      <c r="Y23">
        <v>89398.8</v>
      </c>
      <c r="AB23">
        <v>14775.29</v>
      </c>
      <c r="AC23">
        <v>20025.02</v>
      </c>
      <c r="AE23">
        <v>150</v>
      </c>
    </row>
    <row r="24" spans="1:31" x14ac:dyDescent="0.25">
      <c r="A24" t="s">
        <v>2818</v>
      </c>
      <c r="B24">
        <v>745330.53</v>
      </c>
      <c r="C24">
        <v>770</v>
      </c>
      <c r="D24">
        <v>16795.22</v>
      </c>
      <c r="F24">
        <v>523836.3</v>
      </c>
      <c r="G24">
        <v>152033.06</v>
      </c>
      <c r="M24">
        <v>3844.8</v>
      </c>
      <c r="Q24">
        <v>1879400.18</v>
      </c>
      <c r="S24">
        <v>770</v>
      </c>
      <c r="W24">
        <v>162958.5</v>
      </c>
      <c r="Y24">
        <v>172969</v>
      </c>
      <c r="AB24">
        <v>397541.08</v>
      </c>
      <c r="AC24">
        <v>19548.29</v>
      </c>
    </row>
    <row r="25" spans="1:31" x14ac:dyDescent="0.25">
      <c r="A25" t="s">
        <v>2819</v>
      </c>
      <c r="B25">
        <v>223883.04</v>
      </c>
      <c r="C25">
        <v>0</v>
      </c>
      <c r="D25">
        <v>30835.24</v>
      </c>
      <c r="F25">
        <v>893827.47</v>
      </c>
      <c r="G25">
        <v>163567.78</v>
      </c>
      <c r="M25">
        <v>831.7</v>
      </c>
      <c r="Q25">
        <v>-577049.86</v>
      </c>
      <c r="R25">
        <v>1967042.37</v>
      </c>
      <c r="S25">
        <v>0</v>
      </c>
      <c r="W25">
        <v>114074.5</v>
      </c>
      <c r="X25">
        <v>1500</v>
      </c>
      <c r="Y25">
        <v>150594.5</v>
      </c>
      <c r="AB25">
        <v>12286.69</v>
      </c>
      <c r="AC25">
        <v>18203.990000000002</v>
      </c>
    </row>
    <row r="26" spans="1:31" x14ac:dyDescent="0.25">
      <c r="A26" t="s">
        <v>2820</v>
      </c>
      <c r="B26">
        <v>214302.58</v>
      </c>
      <c r="C26">
        <v>0</v>
      </c>
      <c r="D26">
        <v>19780.27</v>
      </c>
      <c r="F26">
        <v>451001.46</v>
      </c>
      <c r="G26">
        <v>204945.28</v>
      </c>
      <c r="M26">
        <v>308.89999999999998</v>
      </c>
      <c r="Q26">
        <v>-413343.31</v>
      </c>
      <c r="R26">
        <v>1301651.56</v>
      </c>
      <c r="S26">
        <v>1869.35</v>
      </c>
      <c r="W26">
        <v>55390</v>
      </c>
      <c r="X26">
        <v>72330</v>
      </c>
      <c r="Y26">
        <v>75173</v>
      </c>
      <c r="AB26">
        <v>14847.52</v>
      </c>
      <c r="AC26">
        <v>22856.39</v>
      </c>
    </row>
    <row r="27" spans="1:31" x14ac:dyDescent="0.25">
      <c r="A27" t="s">
        <v>2821</v>
      </c>
      <c r="B27">
        <v>386600.71</v>
      </c>
      <c r="C27">
        <v>0</v>
      </c>
      <c r="D27">
        <v>14465.24</v>
      </c>
      <c r="F27">
        <v>1466286.56</v>
      </c>
      <c r="G27">
        <v>251865.08</v>
      </c>
      <c r="M27">
        <v>100.6</v>
      </c>
      <c r="O27">
        <v>127857</v>
      </c>
      <c r="Q27">
        <v>387946.74</v>
      </c>
      <c r="R27">
        <v>1776680.82</v>
      </c>
      <c r="S27">
        <v>350</v>
      </c>
      <c r="W27">
        <v>153818.1</v>
      </c>
      <c r="X27">
        <v>1500</v>
      </c>
      <c r="Y27">
        <v>155318.1</v>
      </c>
      <c r="AB27">
        <v>24753.51</v>
      </c>
      <c r="AC27">
        <v>136364.06</v>
      </c>
    </row>
    <row r="28" spans="1:31" x14ac:dyDescent="0.25">
      <c r="A28" t="s">
        <v>2822</v>
      </c>
      <c r="B28">
        <v>780276.73</v>
      </c>
      <c r="C28">
        <v>4170</v>
      </c>
      <c r="D28">
        <v>87587.839999999997</v>
      </c>
      <c r="F28">
        <v>1059999.1599999999</v>
      </c>
      <c r="G28">
        <v>606862.1</v>
      </c>
      <c r="J28">
        <v>1900</v>
      </c>
      <c r="L28">
        <v>12000</v>
      </c>
      <c r="M28">
        <v>185.41</v>
      </c>
      <c r="O28">
        <v>328742.82</v>
      </c>
      <c r="Q28">
        <v>83439.17</v>
      </c>
      <c r="R28">
        <v>2074982.75</v>
      </c>
      <c r="S28">
        <v>80473.62</v>
      </c>
      <c r="W28">
        <v>338666</v>
      </c>
      <c r="X28">
        <v>22920</v>
      </c>
      <c r="Y28">
        <v>366751</v>
      </c>
      <c r="AB28">
        <v>32789.360000000001</v>
      </c>
      <c r="AC28">
        <v>27173.58</v>
      </c>
    </row>
    <row r="29" spans="1:31" x14ac:dyDescent="0.25">
      <c r="A29" t="s">
        <v>2823</v>
      </c>
      <c r="B29">
        <v>496081.37</v>
      </c>
      <c r="C29">
        <v>727</v>
      </c>
      <c r="D29">
        <v>70647.460000000006</v>
      </c>
      <c r="F29">
        <v>546567.41</v>
      </c>
      <c r="G29">
        <v>329248.45</v>
      </c>
      <c r="L29">
        <v>115320.16</v>
      </c>
      <c r="M29">
        <v>161</v>
      </c>
      <c r="Q29">
        <v>-559664.48</v>
      </c>
      <c r="R29">
        <v>1942599.48</v>
      </c>
      <c r="S29">
        <v>12003.53</v>
      </c>
      <c r="W29">
        <v>98633</v>
      </c>
      <c r="X29">
        <v>3000</v>
      </c>
      <c r="Y29">
        <v>110233</v>
      </c>
      <c r="AB29">
        <v>44332.32</v>
      </c>
      <c r="AC29">
        <v>17947.61</v>
      </c>
    </row>
    <row r="30" spans="1:31" x14ac:dyDescent="0.25">
      <c r="A30" t="s">
        <v>2824</v>
      </c>
      <c r="B30">
        <v>885878.46</v>
      </c>
      <c r="C30">
        <v>174</v>
      </c>
      <c r="D30">
        <v>75222.179999999993</v>
      </c>
      <c r="F30">
        <v>746251.6</v>
      </c>
      <c r="G30">
        <v>421666.95</v>
      </c>
      <c r="M30">
        <v>154.1</v>
      </c>
      <c r="O30">
        <v>134963.82</v>
      </c>
      <c r="Q30">
        <v>648011.37</v>
      </c>
      <c r="R30">
        <v>1357301.45</v>
      </c>
      <c r="S30">
        <v>50881.96</v>
      </c>
      <c r="W30">
        <v>194554.5</v>
      </c>
      <c r="X30">
        <v>1500</v>
      </c>
      <c r="Y30">
        <v>203624.5</v>
      </c>
      <c r="AB30">
        <v>37069.81</v>
      </c>
      <c r="AC30">
        <v>13843.12</v>
      </c>
    </row>
    <row r="31" spans="1:31" x14ac:dyDescent="0.25">
      <c r="A31" t="s">
        <v>2825</v>
      </c>
      <c r="B31">
        <v>735819.73</v>
      </c>
      <c r="C31">
        <v>0</v>
      </c>
      <c r="D31">
        <v>53170</v>
      </c>
      <c r="F31">
        <v>398710.3</v>
      </c>
      <c r="G31">
        <v>455247.85</v>
      </c>
      <c r="L31">
        <v>0.19</v>
      </c>
      <c r="M31">
        <v>161.32</v>
      </c>
      <c r="O31">
        <v>9040.66</v>
      </c>
      <c r="Q31">
        <v>236137.67</v>
      </c>
      <c r="R31">
        <v>1339755.76</v>
      </c>
      <c r="S31">
        <v>23054.27</v>
      </c>
      <c r="T31">
        <v>14890</v>
      </c>
      <c r="W31">
        <v>170905</v>
      </c>
      <c r="X31">
        <v>85820</v>
      </c>
      <c r="Y31">
        <v>182105</v>
      </c>
      <c r="AB31">
        <v>35594.18</v>
      </c>
      <c r="AC31">
        <v>12358.25</v>
      </c>
    </row>
    <row r="32" spans="1:31" x14ac:dyDescent="0.25">
      <c r="A32" t="s">
        <v>2826</v>
      </c>
      <c r="B32">
        <v>356890</v>
      </c>
      <c r="C32">
        <v>110</v>
      </c>
      <c r="D32">
        <v>51908.57</v>
      </c>
      <c r="F32">
        <v>805378.17</v>
      </c>
      <c r="G32">
        <v>617599.74</v>
      </c>
      <c r="J32">
        <v>0</v>
      </c>
      <c r="M32">
        <v>155</v>
      </c>
      <c r="O32">
        <v>4770</v>
      </c>
      <c r="Q32">
        <v>-290935.76</v>
      </c>
      <c r="R32">
        <v>2103448.6</v>
      </c>
      <c r="S32">
        <v>35600.6</v>
      </c>
      <c r="T32">
        <v>55230</v>
      </c>
      <c r="W32">
        <v>157744</v>
      </c>
      <c r="X32">
        <v>4500</v>
      </c>
      <c r="Y32">
        <v>185779</v>
      </c>
      <c r="AB32">
        <v>34709.519999999997</v>
      </c>
      <c r="AC32">
        <v>21380.55</v>
      </c>
    </row>
    <row r="33" spans="1:31" x14ac:dyDescent="0.25">
      <c r="A33" t="s">
        <v>2827</v>
      </c>
      <c r="B33">
        <v>472882.84</v>
      </c>
      <c r="C33">
        <v>50</v>
      </c>
      <c r="D33">
        <v>98196.78</v>
      </c>
      <c r="F33">
        <v>226030.14</v>
      </c>
      <c r="G33">
        <v>100494.91</v>
      </c>
      <c r="L33">
        <v>0</v>
      </c>
      <c r="M33">
        <v>145.6</v>
      </c>
      <c r="O33">
        <v>103809.81</v>
      </c>
      <c r="Q33">
        <v>-877002.78</v>
      </c>
      <c r="R33">
        <v>1634028.2</v>
      </c>
      <c r="S33">
        <v>34830.89</v>
      </c>
      <c r="W33">
        <v>113369</v>
      </c>
      <c r="X33">
        <v>35500</v>
      </c>
      <c r="Y33">
        <v>122099</v>
      </c>
      <c r="AB33">
        <v>21130.93</v>
      </c>
      <c r="AC33">
        <v>5289.33</v>
      </c>
      <c r="AD33">
        <v>2</v>
      </c>
    </row>
    <row r="34" spans="1:31" x14ac:dyDescent="0.25">
      <c r="A34" t="s">
        <v>2828</v>
      </c>
      <c r="B34">
        <v>301932.24</v>
      </c>
      <c r="C34">
        <v>415</v>
      </c>
      <c r="D34">
        <v>5723.83</v>
      </c>
      <c r="F34">
        <v>493671.02</v>
      </c>
      <c r="G34">
        <v>356600.11</v>
      </c>
      <c r="J34">
        <v>0</v>
      </c>
      <c r="M34">
        <v>161.91</v>
      </c>
      <c r="O34">
        <v>0</v>
      </c>
      <c r="Q34">
        <v>821546.76</v>
      </c>
      <c r="R34">
        <v>391756.52</v>
      </c>
      <c r="S34">
        <v>12230</v>
      </c>
      <c r="U34">
        <v>0</v>
      </c>
      <c r="W34">
        <v>298696.81</v>
      </c>
      <c r="X34">
        <v>4500</v>
      </c>
      <c r="Y34">
        <v>310836.81</v>
      </c>
      <c r="AB34">
        <v>19913.59</v>
      </c>
      <c r="AC34">
        <v>13549.4</v>
      </c>
    </row>
    <row r="35" spans="1:31" x14ac:dyDescent="0.25">
      <c r="A35" t="s">
        <v>2829</v>
      </c>
      <c r="B35">
        <v>500047.01</v>
      </c>
      <c r="C35">
        <v>614</v>
      </c>
      <c r="D35">
        <v>77433.460000000006</v>
      </c>
      <c r="F35">
        <v>390988.38</v>
      </c>
      <c r="G35">
        <v>296975.14</v>
      </c>
      <c r="J35">
        <v>17400</v>
      </c>
      <c r="M35">
        <v>1269.58</v>
      </c>
      <c r="O35">
        <v>200475</v>
      </c>
      <c r="Q35">
        <v>622461.21</v>
      </c>
      <c r="R35">
        <v>459399.49</v>
      </c>
      <c r="S35">
        <v>13343.21</v>
      </c>
      <c r="U35">
        <v>760.84</v>
      </c>
      <c r="W35">
        <v>77731.5</v>
      </c>
      <c r="X35">
        <v>1500</v>
      </c>
      <c r="Y35">
        <v>86731.5</v>
      </c>
      <c r="AB35">
        <v>21009.919999999998</v>
      </c>
      <c r="AC35">
        <v>7652.35</v>
      </c>
    </row>
    <row r="36" spans="1:31" x14ac:dyDescent="0.25">
      <c r="A36" t="s">
        <v>2830</v>
      </c>
      <c r="B36">
        <v>397544.2</v>
      </c>
      <c r="C36">
        <v>578.70000000000005</v>
      </c>
      <c r="D36">
        <v>52662.48</v>
      </c>
      <c r="F36">
        <v>698595.49</v>
      </c>
      <c r="G36">
        <v>313522.28999999998</v>
      </c>
      <c r="M36">
        <v>147.30000000000001</v>
      </c>
      <c r="O36">
        <v>59036.1</v>
      </c>
      <c r="Q36">
        <v>1141408.6200000001</v>
      </c>
      <c r="R36">
        <v>556569.79</v>
      </c>
      <c r="S36">
        <v>15308.58</v>
      </c>
      <c r="W36">
        <v>129810</v>
      </c>
      <c r="X36">
        <v>1000</v>
      </c>
      <c r="Y36">
        <v>138510</v>
      </c>
      <c r="AB36">
        <v>18508.080000000002</v>
      </c>
      <c r="AC36">
        <v>270782.15000000002</v>
      </c>
      <c r="AD36">
        <v>2</v>
      </c>
    </row>
    <row r="37" spans="1:31" x14ac:dyDescent="0.25">
      <c r="A37" t="s">
        <v>2831</v>
      </c>
      <c r="B37">
        <v>485846.8</v>
      </c>
      <c r="C37">
        <v>0</v>
      </c>
      <c r="D37">
        <v>143426.20000000001</v>
      </c>
      <c r="F37">
        <v>348480.91</v>
      </c>
      <c r="G37">
        <v>190464.24</v>
      </c>
      <c r="M37">
        <v>158.1</v>
      </c>
      <c r="O37">
        <v>101071.98</v>
      </c>
      <c r="Q37">
        <v>-584756.04</v>
      </c>
      <c r="R37">
        <v>1714982.69</v>
      </c>
      <c r="S37">
        <v>11200</v>
      </c>
      <c r="X37">
        <v>28900</v>
      </c>
      <c r="Y37">
        <v>8070</v>
      </c>
      <c r="AB37">
        <v>18045.37</v>
      </c>
      <c r="AC37">
        <v>78775.23</v>
      </c>
    </row>
    <row r="38" spans="1:31" x14ac:dyDescent="0.25">
      <c r="A38" t="s">
        <v>2832</v>
      </c>
      <c r="B38">
        <v>156389.23000000001</v>
      </c>
      <c r="C38">
        <v>0</v>
      </c>
      <c r="D38">
        <v>64120.67</v>
      </c>
      <c r="F38">
        <v>673273.49</v>
      </c>
      <c r="G38">
        <v>336316.09</v>
      </c>
      <c r="M38">
        <v>162</v>
      </c>
      <c r="O38">
        <v>92900</v>
      </c>
      <c r="Q38">
        <v>-979977.08</v>
      </c>
      <c r="R38">
        <v>2179663.7000000002</v>
      </c>
      <c r="S38">
        <v>13209.69</v>
      </c>
      <c r="W38">
        <v>81088.5</v>
      </c>
      <c r="X38">
        <v>28900</v>
      </c>
      <c r="Y38">
        <v>106023.5</v>
      </c>
      <c r="AB38">
        <v>38947.26</v>
      </c>
      <c r="AC38">
        <v>34876.57</v>
      </c>
    </row>
    <row r="39" spans="1:31" x14ac:dyDescent="0.25">
      <c r="A39" t="s">
        <v>2833</v>
      </c>
      <c r="B39">
        <v>867292.8</v>
      </c>
      <c r="C39">
        <v>0</v>
      </c>
      <c r="D39">
        <v>29322.11</v>
      </c>
      <c r="F39">
        <v>278395.68</v>
      </c>
      <c r="G39">
        <v>604311.18000000005</v>
      </c>
      <c r="M39">
        <v>145.6</v>
      </c>
      <c r="O39">
        <v>13160</v>
      </c>
      <c r="Q39">
        <v>-189210.18</v>
      </c>
      <c r="R39">
        <v>1994257.35</v>
      </c>
      <c r="S39">
        <v>48196.85</v>
      </c>
      <c r="W39">
        <v>131676</v>
      </c>
      <c r="X39">
        <v>1500</v>
      </c>
      <c r="Y39">
        <v>140456</v>
      </c>
      <c r="AB39">
        <v>38304.629999999997</v>
      </c>
      <c r="AC39">
        <v>17793.22</v>
      </c>
    </row>
    <row r="40" spans="1:31" x14ac:dyDescent="0.25">
      <c r="A40" t="s">
        <v>2834</v>
      </c>
      <c r="B40">
        <v>523807.8</v>
      </c>
      <c r="C40">
        <v>218</v>
      </c>
      <c r="D40">
        <v>61694.39</v>
      </c>
      <c r="F40">
        <v>516472.27</v>
      </c>
      <c r="G40">
        <v>514346.11</v>
      </c>
      <c r="L40">
        <v>310540</v>
      </c>
      <c r="M40">
        <v>163.93</v>
      </c>
      <c r="O40">
        <v>276910</v>
      </c>
      <c r="Q40">
        <v>-531562.12</v>
      </c>
      <c r="R40">
        <v>1560653.49</v>
      </c>
      <c r="S40">
        <v>15924.04</v>
      </c>
      <c r="W40">
        <v>224467</v>
      </c>
      <c r="X40">
        <v>67100</v>
      </c>
      <c r="Y40">
        <v>237267</v>
      </c>
      <c r="AB40">
        <v>38883.86</v>
      </c>
      <c r="AC40">
        <v>34031.040000000001</v>
      </c>
    </row>
    <row r="41" spans="1:31" x14ac:dyDescent="0.25">
      <c r="A41" t="s">
        <v>2913</v>
      </c>
      <c r="B41">
        <v>399396.7</v>
      </c>
      <c r="C41">
        <v>0</v>
      </c>
      <c r="D41">
        <v>23893.43</v>
      </c>
      <c r="F41">
        <v>405954.89</v>
      </c>
      <c r="G41">
        <v>445016.9</v>
      </c>
      <c r="L41">
        <v>35000</v>
      </c>
      <c r="M41">
        <v>4309.8999999999996</v>
      </c>
      <c r="O41">
        <v>72600</v>
      </c>
      <c r="Q41">
        <v>-79435.34</v>
      </c>
      <c r="R41">
        <v>1367149.29</v>
      </c>
      <c r="S41">
        <v>12575.16</v>
      </c>
      <c r="W41">
        <v>229635</v>
      </c>
      <c r="X41">
        <v>2500</v>
      </c>
      <c r="Y41">
        <v>239935</v>
      </c>
      <c r="AB41">
        <v>105048.81</v>
      </c>
      <c r="AC41">
        <v>22393.279999999999</v>
      </c>
    </row>
    <row r="42" spans="1:31" x14ac:dyDescent="0.25">
      <c r="A42" t="s">
        <v>2835</v>
      </c>
      <c r="B42">
        <v>273802.89</v>
      </c>
      <c r="C42">
        <v>0</v>
      </c>
      <c r="D42">
        <v>58426.76</v>
      </c>
      <c r="F42">
        <v>718456.78</v>
      </c>
      <c r="G42">
        <v>323667.17</v>
      </c>
      <c r="M42">
        <v>8552.8700000000008</v>
      </c>
      <c r="O42">
        <v>191225.63</v>
      </c>
      <c r="Q42">
        <v>-437313.98</v>
      </c>
      <c r="R42">
        <v>1747176.74</v>
      </c>
      <c r="S42">
        <v>31508.61</v>
      </c>
      <c r="T42">
        <v>2901.82</v>
      </c>
      <c r="W42">
        <v>107362.5</v>
      </c>
      <c r="X42">
        <v>1104</v>
      </c>
      <c r="Y42">
        <v>172487.5</v>
      </c>
      <c r="Z42">
        <v>720</v>
      </c>
      <c r="AA42">
        <v>1112</v>
      </c>
      <c r="AB42">
        <v>42982.19</v>
      </c>
      <c r="AC42">
        <v>13577.9</v>
      </c>
      <c r="AE42">
        <v>485</v>
      </c>
    </row>
    <row r="43" spans="1:31" x14ac:dyDescent="0.25">
      <c r="A43" t="s">
        <v>2836</v>
      </c>
      <c r="B43">
        <v>557134.31999999995</v>
      </c>
      <c r="C43">
        <v>0</v>
      </c>
      <c r="D43">
        <v>329413.84000000003</v>
      </c>
      <c r="F43">
        <v>321829.61</v>
      </c>
      <c r="G43">
        <v>308447.73</v>
      </c>
      <c r="J43">
        <v>0</v>
      </c>
      <c r="M43">
        <v>120</v>
      </c>
      <c r="O43">
        <v>129200</v>
      </c>
      <c r="Q43">
        <v>-966236.08</v>
      </c>
      <c r="R43">
        <v>2580473.12</v>
      </c>
      <c r="S43">
        <v>96923.64</v>
      </c>
      <c r="W43">
        <v>149325.20000000001</v>
      </c>
      <c r="X43">
        <v>360</v>
      </c>
      <c r="Y43">
        <v>185754.2</v>
      </c>
      <c r="AB43">
        <v>148484.06</v>
      </c>
      <c r="AC43">
        <v>12070.67</v>
      </c>
      <c r="AE43">
        <v>5459</v>
      </c>
    </row>
    <row r="44" spans="1:31" x14ac:dyDescent="0.25">
      <c r="A44" t="s">
        <v>2837</v>
      </c>
      <c r="B44">
        <v>608332.24</v>
      </c>
      <c r="C44">
        <v>0</v>
      </c>
      <c r="D44">
        <v>92719.45</v>
      </c>
      <c r="F44">
        <v>107230.56</v>
      </c>
      <c r="G44">
        <v>250867.02</v>
      </c>
      <c r="J44">
        <v>0</v>
      </c>
      <c r="M44">
        <v>1189</v>
      </c>
      <c r="Q44">
        <v>-506113.58</v>
      </c>
      <c r="R44">
        <v>1682922.85</v>
      </c>
      <c r="S44">
        <v>15292.71</v>
      </c>
      <c r="W44">
        <v>96012</v>
      </c>
      <c r="X44">
        <v>120</v>
      </c>
      <c r="Y44">
        <v>146382</v>
      </c>
      <c r="AB44">
        <v>24474.98</v>
      </c>
      <c r="AC44">
        <v>9366.3799999999992</v>
      </c>
      <c r="AE44">
        <v>3332</v>
      </c>
    </row>
    <row r="45" spans="1:31" x14ac:dyDescent="0.25">
      <c r="A45" t="s">
        <v>2838</v>
      </c>
      <c r="B45">
        <v>419964.11</v>
      </c>
      <c r="C45">
        <v>21840</v>
      </c>
      <c r="D45">
        <v>145729.4</v>
      </c>
      <c r="F45">
        <v>549404.15</v>
      </c>
      <c r="G45">
        <v>187371.56</v>
      </c>
      <c r="M45">
        <v>45</v>
      </c>
      <c r="Q45">
        <v>-274834.58</v>
      </c>
      <c r="R45">
        <v>1664645.88</v>
      </c>
      <c r="S45">
        <v>32498.799999999999</v>
      </c>
      <c r="W45">
        <v>76156.5</v>
      </c>
      <c r="X45">
        <v>1100</v>
      </c>
      <c r="Y45">
        <v>96283.5</v>
      </c>
      <c r="AB45">
        <v>18351.8</v>
      </c>
      <c r="AC45">
        <v>11595.08</v>
      </c>
      <c r="AE45">
        <v>112</v>
      </c>
    </row>
    <row r="46" spans="1:31" x14ac:dyDescent="0.25">
      <c r="A46" t="s">
        <v>2839</v>
      </c>
      <c r="B46">
        <v>290208.26</v>
      </c>
      <c r="C46">
        <v>0</v>
      </c>
      <c r="D46">
        <v>65772.52</v>
      </c>
      <c r="F46">
        <v>2731989.07</v>
      </c>
      <c r="G46">
        <v>550136.06000000006</v>
      </c>
      <c r="L46">
        <v>258000</v>
      </c>
      <c r="M46">
        <v>691.19</v>
      </c>
      <c r="Q46">
        <v>3513098.18</v>
      </c>
      <c r="S46">
        <v>68778.13</v>
      </c>
      <c r="W46">
        <v>112049</v>
      </c>
      <c r="Y46">
        <v>143828</v>
      </c>
      <c r="AB46">
        <v>100712</v>
      </c>
      <c r="AC46">
        <v>30507.52</v>
      </c>
    </row>
    <row r="47" spans="1:31" x14ac:dyDescent="0.25">
      <c r="A47" t="s">
        <v>2840</v>
      </c>
      <c r="B47">
        <v>576581.76</v>
      </c>
      <c r="C47">
        <v>0</v>
      </c>
      <c r="D47">
        <v>84025.94</v>
      </c>
      <c r="F47">
        <v>944023.84</v>
      </c>
      <c r="G47">
        <v>166585.97</v>
      </c>
      <c r="M47">
        <v>0</v>
      </c>
      <c r="Q47">
        <v>268877.73</v>
      </c>
      <c r="R47">
        <v>1610762.41</v>
      </c>
      <c r="S47">
        <v>35587.760000000002</v>
      </c>
      <c r="W47">
        <v>118774.5</v>
      </c>
      <c r="X47">
        <v>30</v>
      </c>
      <c r="Y47">
        <v>135549.5</v>
      </c>
      <c r="Z47">
        <v>160</v>
      </c>
      <c r="AA47">
        <v>200</v>
      </c>
      <c r="AB47">
        <v>38524.980000000003</v>
      </c>
      <c r="AC47">
        <v>18306.41</v>
      </c>
      <c r="AE47">
        <v>954</v>
      </c>
    </row>
    <row r="48" spans="1:31" x14ac:dyDescent="0.25">
      <c r="A48" t="s">
        <v>2841</v>
      </c>
      <c r="B48">
        <v>604228.68000000005</v>
      </c>
      <c r="C48">
        <v>0</v>
      </c>
      <c r="D48">
        <v>71631.38</v>
      </c>
      <c r="F48">
        <v>466236.97</v>
      </c>
      <c r="G48">
        <v>197627.93</v>
      </c>
      <c r="M48">
        <v>60</v>
      </c>
      <c r="Q48">
        <v>-1235898.1100000001</v>
      </c>
      <c r="R48">
        <v>2707380.46</v>
      </c>
      <c r="S48">
        <v>10256.33</v>
      </c>
      <c r="W48">
        <v>126035</v>
      </c>
      <c r="X48">
        <v>2880</v>
      </c>
      <c r="Y48">
        <v>175464</v>
      </c>
      <c r="Z48">
        <v>720</v>
      </c>
      <c r="AA48">
        <v>800</v>
      </c>
      <c r="AB48">
        <v>41550.629999999997</v>
      </c>
      <c r="AC48">
        <v>10263.59</v>
      </c>
      <c r="AE48">
        <v>832.5</v>
      </c>
    </row>
    <row r="49" spans="1:31" x14ac:dyDescent="0.25">
      <c r="A49" t="s">
        <v>2914</v>
      </c>
      <c r="B49">
        <v>487249.35</v>
      </c>
      <c r="C49">
        <v>0</v>
      </c>
      <c r="D49">
        <v>12714.37</v>
      </c>
      <c r="F49">
        <v>341503.4</v>
      </c>
      <c r="G49">
        <v>215281.02</v>
      </c>
      <c r="M49">
        <v>45</v>
      </c>
      <c r="O49">
        <v>121415</v>
      </c>
      <c r="Q49">
        <v>-1327479.58</v>
      </c>
      <c r="R49">
        <v>2321309.19</v>
      </c>
      <c r="S49">
        <v>18742.98</v>
      </c>
      <c r="W49">
        <v>46231.5</v>
      </c>
      <c r="X49">
        <v>1110</v>
      </c>
      <c r="Y49">
        <v>64169.5</v>
      </c>
      <c r="AB49">
        <v>16206.09</v>
      </c>
      <c r="AC49">
        <v>18450.36</v>
      </c>
    </row>
    <row r="50" spans="1:31" x14ac:dyDescent="0.25">
      <c r="A50" t="s">
        <v>2923</v>
      </c>
      <c r="B50">
        <v>658540.92000000004</v>
      </c>
      <c r="C50">
        <v>0</v>
      </c>
      <c r="D50">
        <v>129658.96</v>
      </c>
      <c r="F50">
        <v>1253341.49</v>
      </c>
      <c r="G50">
        <v>226308.44</v>
      </c>
      <c r="M50">
        <v>0</v>
      </c>
      <c r="Q50">
        <v>1275044.26</v>
      </c>
      <c r="R50">
        <v>991778.49</v>
      </c>
      <c r="S50">
        <v>38439.9</v>
      </c>
      <c r="W50">
        <v>20150</v>
      </c>
      <c r="X50">
        <v>150</v>
      </c>
      <c r="Y50">
        <v>37193</v>
      </c>
      <c r="AB50">
        <v>5138</v>
      </c>
      <c r="AC50">
        <v>15877.77</v>
      </c>
      <c r="AE50">
        <v>1658</v>
      </c>
    </row>
    <row r="51" spans="1:31" x14ac:dyDescent="0.25">
      <c r="A51" t="s">
        <v>2924</v>
      </c>
      <c r="B51">
        <v>530922.61</v>
      </c>
      <c r="D51">
        <v>91981.68</v>
      </c>
      <c r="F51">
        <v>2580002.23</v>
      </c>
      <c r="G51">
        <v>134981.31</v>
      </c>
      <c r="M51">
        <v>233.64</v>
      </c>
      <c r="O51">
        <v>88630</v>
      </c>
      <c r="Q51">
        <v>2543646.48</v>
      </c>
      <c r="R51">
        <v>667821.93000000005</v>
      </c>
    </row>
    <row r="52" spans="1:31" x14ac:dyDescent="0.25">
      <c r="A52" t="s">
        <v>2842</v>
      </c>
      <c r="B52">
        <v>504478.45</v>
      </c>
      <c r="C52">
        <v>41233</v>
      </c>
      <c r="D52">
        <v>32091.98</v>
      </c>
      <c r="F52">
        <v>640754.65</v>
      </c>
      <c r="G52">
        <v>126834.71</v>
      </c>
      <c r="J52">
        <v>12600</v>
      </c>
      <c r="M52">
        <v>2508.79</v>
      </c>
      <c r="Q52">
        <v>-776367.8</v>
      </c>
      <c r="R52">
        <v>2139773.89</v>
      </c>
      <c r="S52">
        <v>13599.23</v>
      </c>
      <c r="AB52">
        <v>19234.919999999998</v>
      </c>
      <c r="AC52">
        <v>19174.07</v>
      </c>
      <c r="AE52">
        <v>690</v>
      </c>
    </row>
    <row r="53" spans="1:31" x14ac:dyDescent="0.25">
      <c r="A53" t="s">
        <v>2843</v>
      </c>
      <c r="B53">
        <v>481185.03</v>
      </c>
      <c r="C53">
        <v>75108</v>
      </c>
      <c r="D53">
        <v>10496</v>
      </c>
      <c r="F53">
        <v>340898.52</v>
      </c>
      <c r="G53">
        <v>40412.879999999997</v>
      </c>
      <c r="J53">
        <v>6800</v>
      </c>
      <c r="M53">
        <v>972</v>
      </c>
      <c r="Q53">
        <v>672515</v>
      </c>
      <c r="R53">
        <v>293207.49</v>
      </c>
      <c r="S53">
        <v>3683.45</v>
      </c>
      <c r="AB53">
        <v>15823.64</v>
      </c>
      <c r="AC53">
        <v>7248.06</v>
      </c>
      <c r="AE53">
        <v>626</v>
      </c>
    </row>
    <row r="54" spans="1:31" x14ac:dyDescent="0.25">
      <c r="A54" t="s">
        <v>2844</v>
      </c>
      <c r="B54">
        <v>305116.77</v>
      </c>
      <c r="C54">
        <v>77609</v>
      </c>
      <c r="D54">
        <v>39148.57</v>
      </c>
      <c r="F54">
        <v>5845670.8300000001</v>
      </c>
      <c r="G54">
        <v>112502.55</v>
      </c>
      <c r="J54">
        <v>12161</v>
      </c>
      <c r="M54">
        <v>8829</v>
      </c>
      <c r="Q54">
        <v>4466394.12</v>
      </c>
      <c r="R54">
        <v>1946315.03</v>
      </c>
      <c r="S54">
        <v>21435.54</v>
      </c>
      <c r="Y54">
        <v>16335</v>
      </c>
      <c r="AB54">
        <v>32281.61</v>
      </c>
      <c r="AC54">
        <v>18832.93</v>
      </c>
      <c r="AE54">
        <v>1671</v>
      </c>
    </row>
    <row r="55" spans="1:31" x14ac:dyDescent="0.25">
      <c r="A55" t="s">
        <v>2845</v>
      </c>
      <c r="B55">
        <v>733103.93</v>
      </c>
      <c r="C55">
        <v>80969.5</v>
      </c>
      <c r="D55">
        <v>92156.42</v>
      </c>
      <c r="F55">
        <v>746134.33</v>
      </c>
      <c r="G55">
        <v>255292.03</v>
      </c>
      <c r="J55">
        <v>11900</v>
      </c>
      <c r="M55">
        <v>6227</v>
      </c>
      <c r="Q55">
        <v>-299734.24</v>
      </c>
      <c r="R55">
        <v>2217512.62</v>
      </c>
      <c r="S55">
        <v>37144.629999999997</v>
      </c>
      <c r="AB55">
        <v>36443.050000000003</v>
      </c>
      <c r="AC55">
        <v>16210.15</v>
      </c>
    </row>
    <row r="56" spans="1:31" x14ac:dyDescent="0.25">
      <c r="A56" t="s">
        <v>2846</v>
      </c>
      <c r="B56">
        <v>599157.1</v>
      </c>
      <c r="C56">
        <v>18282</v>
      </c>
      <c r="D56">
        <v>58354.78</v>
      </c>
      <c r="F56">
        <v>555610.92000000004</v>
      </c>
      <c r="G56">
        <v>82639.039999999994</v>
      </c>
      <c r="J56">
        <v>13200</v>
      </c>
      <c r="M56">
        <v>6441</v>
      </c>
      <c r="Q56">
        <v>-578833.22</v>
      </c>
      <c r="R56">
        <v>1921030.3</v>
      </c>
      <c r="S56">
        <v>21763.439999999999</v>
      </c>
      <c r="Y56">
        <v>6300</v>
      </c>
      <c r="AB56">
        <v>35573.96</v>
      </c>
      <c r="AC56">
        <v>18182.63</v>
      </c>
    </row>
    <row r="57" spans="1:31" x14ac:dyDescent="0.25">
      <c r="A57" t="s">
        <v>2847</v>
      </c>
      <c r="B57">
        <v>336276.97</v>
      </c>
      <c r="C57">
        <v>4662</v>
      </c>
      <c r="D57">
        <v>64691.53</v>
      </c>
      <c r="F57">
        <v>556656.92000000004</v>
      </c>
      <c r="G57">
        <v>94185.5</v>
      </c>
      <c r="J57">
        <v>12370</v>
      </c>
      <c r="M57">
        <v>1218</v>
      </c>
      <c r="Q57">
        <v>-803164.5</v>
      </c>
      <c r="R57">
        <v>1915444.77</v>
      </c>
      <c r="S57">
        <v>16922.11</v>
      </c>
      <c r="Y57">
        <v>33110</v>
      </c>
      <c r="AB57">
        <v>27794.18</v>
      </c>
      <c r="AC57">
        <v>10068.280000000001</v>
      </c>
      <c r="AE57">
        <v>3520</v>
      </c>
    </row>
    <row r="58" spans="1:31" x14ac:dyDescent="0.25">
      <c r="A58" t="s">
        <v>2848</v>
      </c>
      <c r="B58">
        <v>320457.58</v>
      </c>
      <c r="C58">
        <v>51884</v>
      </c>
      <c r="D58">
        <v>24646.32</v>
      </c>
      <c r="F58">
        <v>506184.53</v>
      </c>
      <c r="G58">
        <v>67286.92</v>
      </c>
      <c r="J58">
        <v>13060</v>
      </c>
      <c r="M58">
        <v>1809</v>
      </c>
      <c r="Q58">
        <v>-643187.91</v>
      </c>
      <c r="R58">
        <v>1650781.62</v>
      </c>
      <c r="S58">
        <v>15567.18</v>
      </c>
      <c r="Y58">
        <v>13433</v>
      </c>
      <c r="AB58">
        <v>32589.59</v>
      </c>
      <c r="AC58">
        <v>9094.9500000000007</v>
      </c>
      <c r="AE58">
        <v>333</v>
      </c>
    </row>
    <row r="59" spans="1:31" x14ac:dyDescent="0.25">
      <c r="A59" t="s">
        <v>2849</v>
      </c>
      <c r="B59">
        <v>453117.83</v>
      </c>
      <c r="C59">
        <v>35216</v>
      </c>
      <c r="D59">
        <v>51667.15</v>
      </c>
      <c r="F59">
        <v>687246.34</v>
      </c>
      <c r="G59">
        <v>105258.67</v>
      </c>
      <c r="J59">
        <v>7891</v>
      </c>
      <c r="M59">
        <v>1456</v>
      </c>
      <c r="Q59">
        <v>-670490.56999999995</v>
      </c>
      <c r="R59">
        <v>2032099.69</v>
      </c>
      <c r="S59">
        <v>19117.740000000002</v>
      </c>
      <c r="Y59">
        <v>5700</v>
      </c>
      <c r="AB59">
        <v>26401.26</v>
      </c>
      <c r="AC59">
        <v>17777.7</v>
      </c>
      <c r="AE59">
        <v>674.4</v>
      </c>
    </row>
    <row r="60" spans="1:31" x14ac:dyDescent="0.25">
      <c r="A60" t="s">
        <v>2850</v>
      </c>
      <c r="B60">
        <v>264900.5</v>
      </c>
      <c r="C60">
        <v>138890</v>
      </c>
      <c r="D60">
        <v>51300</v>
      </c>
      <c r="F60">
        <v>1343987.09</v>
      </c>
      <c r="G60">
        <v>179075.37</v>
      </c>
      <c r="J60">
        <v>24900</v>
      </c>
      <c r="M60">
        <v>7383</v>
      </c>
      <c r="Q60">
        <v>918987.67</v>
      </c>
      <c r="R60">
        <v>1174038.5</v>
      </c>
      <c r="S60">
        <v>45076.54</v>
      </c>
      <c r="Y60">
        <v>16335</v>
      </c>
      <c r="Z60">
        <v>3500</v>
      </c>
      <c r="AA60">
        <v>500</v>
      </c>
      <c r="AB60">
        <v>47680.44</v>
      </c>
      <c r="AC60">
        <v>15664.47</v>
      </c>
      <c r="AE60">
        <v>3121</v>
      </c>
    </row>
    <row r="61" spans="1:31" x14ac:dyDescent="0.25">
      <c r="A61" t="s">
        <v>2851</v>
      </c>
      <c r="B61">
        <v>886542.4</v>
      </c>
      <c r="C61">
        <v>380375.7</v>
      </c>
      <c r="D61">
        <v>72904.2</v>
      </c>
      <c r="F61">
        <v>696984.21</v>
      </c>
      <c r="G61">
        <v>397331.20000000001</v>
      </c>
      <c r="J61">
        <v>14400</v>
      </c>
      <c r="M61">
        <v>8203</v>
      </c>
      <c r="Q61">
        <v>-1301265.95</v>
      </c>
      <c r="R61">
        <v>3795531.45</v>
      </c>
      <c r="S61">
        <v>51280.2</v>
      </c>
      <c r="Y61">
        <v>24406</v>
      </c>
      <c r="AB61">
        <v>58541.87</v>
      </c>
      <c r="AC61">
        <v>33849.199999999997</v>
      </c>
      <c r="AE61">
        <v>1668</v>
      </c>
    </row>
    <row r="62" spans="1:31" x14ac:dyDescent="0.25">
      <c r="A62" t="s">
        <v>2852</v>
      </c>
      <c r="B62">
        <v>274612.81</v>
      </c>
      <c r="C62">
        <v>116050</v>
      </c>
      <c r="D62">
        <v>57369</v>
      </c>
      <c r="F62">
        <v>360858.43</v>
      </c>
      <c r="G62">
        <v>227463.26</v>
      </c>
      <c r="J62">
        <v>7960</v>
      </c>
      <c r="M62">
        <v>4537</v>
      </c>
      <c r="Q62">
        <v>-546930.31999999995</v>
      </c>
      <c r="R62">
        <v>1606269.64</v>
      </c>
      <c r="S62">
        <v>33789.370000000003</v>
      </c>
      <c r="Y62">
        <v>3300</v>
      </c>
      <c r="AB62">
        <v>39652.230000000003</v>
      </c>
      <c r="AC62">
        <v>14640.96</v>
      </c>
    </row>
    <row r="63" spans="1:31" x14ac:dyDescent="0.25">
      <c r="A63" t="s">
        <v>2853</v>
      </c>
      <c r="B63">
        <v>208695.73</v>
      </c>
      <c r="C63">
        <v>122691</v>
      </c>
      <c r="D63">
        <v>33021.800000000003</v>
      </c>
      <c r="F63">
        <v>449984.64</v>
      </c>
      <c r="G63">
        <v>188278.45</v>
      </c>
      <c r="J63">
        <v>12300</v>
      </c>
      <c r="M63">
        <v>11156.91</v>
      </c>
      <c r="Q63">
        <v>-1629671.85</v>
      </c>
      <c r="R63">
        <v>2640334.33</v>
      </c>
      <c r="S63">
        <v>27862.400000000001</v>
      </c>
      <c r="AB63">
        <v>40701.85</v>
      </c>
      <c r="AC63">
        <v>10940.46</v>
      </c>
      <c r="AE63">
        <v>1771</v>
      </c>
    </row>
    <row r="64" spans="1:31" x14ac:dyDescent="0.25">
      <c r="A64" t="s">
        <v>2915</v>
      </c>
      <c r="B64">
        <v>392096.95</v>
      </c>
      <c r="C64">
        <v>65202</v>
      </c>
      <c r="D64">
        <v>11354.76</v>
      </c>
      <c r="F64">
        <v>1315998.42</v>
      </c>
      <c r="G64">
        <v>34488.35</v>
      </c>
      <c r="J64">
        <v>8000</v>
      </c>
      <c r="M64">
        <v>2288</v>
      </c>
      <c r="Q64">
        <v>-161653.20000000001</v>
      </c>
      <c r="R64">
        <v>2029021.21</v>
      </c>
      <c r="S64">
        <v>11354.76</v>
      </c>
      <c r="Y64">
        <v>16965</v>
      </c>
      <c r="AB64">
        <v>25688.94</v>
      </c>
      <c r="AC64">
        <v>20021.13</v>
      </c>
    </row>
    <row r="65" spans="1:31" x14ac:dyDescent="0.25">
      <c r="A65" t="s">
        <v>2854</v>
      </c>
      <c r="B65">
        <v>537152.54</v>
      </c>
      <c r="C65">
        <v>0</v>
      </c>
      <c r="D65">
        <v>33824.089999999997</v>
      </c>
      <c r="F65">
        <v>2145804.0099999998</v>
      </c>
      <c r="G65">
        <v>17028</v>
      </c>
      <c r="J65">
        <v>13858</v>
      </c>
      <c r="M65">
        <v>0</v>
      </c>
      <c r="Q65">
        <v>1872854.15</v>
      </c>
      <c r="R65">
        <v>849648.43</v>
      </c>
      <c r="S65">
        <v>31553.8</v>
      </c>
      <c r="W65">
        <v>73069.5</v>
      </c>
      <c r="Y65">
        <v>73213.5</v>
      </c>
      <c r="AB65">
        <v>21875.3</v>
      </c>
      <c r="AC65">
        <v>12086.44</v>
      </c>
    </row>
    <row r="66" spans="1:31" x14ac:dyDescent="0.25">
      <c r="A66" t="s">
        <v>2855</v>
      </c>
      <c r="B66">
        <v>607327.06000000006</v>
      </c>
      <c r="C66">
        <v>0</v>
      </c>
      <c r="D66">
        <v>15005.38</v>
      </c>
      <c r="F66">
        <v>355638.88</v>
      </c>
      <c r="G66">
        <v>12408.75</v>
      </c>
      <c r="Q66">
        <v>792179.88</v>
      </c>
      <c r="R66">
        <v>236925.61</v>
      </c>
      <c r="S66">
        <v>25128.94</v>
      </c>
      <c r="W66">
        <v>115699.6</v>
      </c>
      <c r="Y66">
        <v>115699.6</v>
      </c>
      <c r="AB66">
        <v>4297.88</v>
      </c>
      <c r="AC66">
        <v>15476.8</v>
      </c>
    </row>
    <row r="67" spans="1:31" x14ac:dyDescent="0.25">
      <c r="A67" t="s">
        <v>2856</v>
      </c>
      <c r="B67">
        <v>579033.42000000004</v>
      </c>
      <c r="C67">
        <v>0</v>
      </c>
      <c r="D67">
        <v>118547.65</v>
      </c>
      <c r="F67">
        <v>451878.22</v>
      </c>
      <c r="G67">
        <v>-840720.45</v>
      </c>
      <c r="J67">
        <v>13920</v>
      </c>
      <c r="M67">
        <v>-136</v>
      </c>
      <c r="Q67">
        <v>-1691912.62</v>
      </c>
      <c r="R67">
        <v>1982889.72</v>
      </c>
      <c r="S67">
        <v>41816.089999999997</v>
      </c>
      <c r="W67">
        <v>129053</v>
      </c>
      <c r="Y67">
        <v>129189</v>
      </c>
      <c r="AB67">
        <v>29790.17</v>
      </c>
      <c r="AC67">
        <v>10316</v>
      </c>
    </row>
    <row r="68" spans="1:31" x14ac:dyDescent="0.25">
      <c r="A68" t="s">
        <v>2857</v>
      </c>
      <c r="B68">
        <v>363929.48</v>
      </c>
      <c r="C68">
        <v>21840</v>
      </c>
      <c r="D68">
        <v>63449.32</v>
      </c>
      <c r="F68">
        <v>541357.29</v>
      </c>
      <c r="G68">
        <v>48602.31</v>
      </c>
      <c r="J68">
        <v>13799</v>
      </c>
      <c r="M68">
        <v>0</v>
      </c>
      <c r="Q68">
        <v>-1267931.55</v>
      </c>
      <c r="R68">
        <v>2283492.7400000002</v>
      </c>
      <c r="S68">
        <v>82456.37</v>
      </c>
      <c r="W68">
        <v>110823</v>
      </c>
      <c r="X68">
        <v>34000</v>
      </c>
      <c r="Y68">
        <v>146229</v>
      </c>
      <c r="AB68">
        <v>27897.4</v>
      </c>
      <c r="AC68">
        <v>14709.49</v>
      </c>
    </row>
    <row r="69" spans="1:31" x14ac:dyDescent="0.25">
      <c r="A69" t="s">
        <v>2912</v>
      </c>
      <c r="B69">
        <v>359613.61</v>
      </c>
      <c r="C69">
        <v>0</v>
      </c>
      <c r="D69">
        <v>19629.71</v>
      </c>
      <c r="F69">
        <v>437357.49</v>
      </c>
      <c r="G69">
        <v>58644.41</v>
      </c>
      <c r="J69">
        <v>25233</v>
      </c>
      <c r="Q69">
        <v>478762.81</v>
      </c>
      <c r="R69">
        <v>355552.49</v>
      </c>
      <c r="S69">
        <v>17738.03</v>
      </c>
      <c r="W69">
        <v>87166</v>
      </c>
      <c r="Y69">
        <v>87166</v>
      </c>
      <c r="AB69">
        <v>19496</v>
      </c>
      <c r="AC69">
        <v>71248</v>
      </c>
    </row>
    <row r="70" spans="1:31" x14ac:dyDescent="0.25">
      <c r="A70" t="s">
        <v>2858</v>
      </c>
      <c r="B70">
        <v>77059.25</v>
      </c>
      <c r="C70">
        <v>26796</v>
      </c>
      <c r="D70">
        <v>28406.62</v>
      </c>
      <c r="F70">
        <v>152957</v>
      </c>
      <c r="G70">
        <v>164878.43</v>
      </c>
      <c r="J70">
        <v>0</v>
      </c>
      <c r="M70">
        <v>46.38</v>
      </c>
      <c r="Q70">
        <v>-92593.26</v>
      </c>
      <c r="R70">
        <v>547255.34</v>
      </c>
      <c r="S70">
        <v>36536.239999999998</v>
      </c>
      <c r="W70">
        <v>150212.5</v>
      </c>
      <c r="Y70">
        <v>150212.5</v>
      </c>
      <c r="AB70">
        <v>33732.199999999997</v>
      </c>
      <c r="AC70">
        <v>8944.7000000000007</v>
      </c>
      <c r="AE70">
        <v>1091</v>
      </c>
    </row>
    <row r="71" spans="1:31" x14ac:dyDescent="0.25">
      <c r="A71" t="s">
        <v>2859</v>
      </c>
      <c r="B71">
        <v>557948.38</v>
      </c>
      <c r="C71">
        <v>25308</v>
      </c>
      <c r="D71">
        <v>44021.75</v>
      </c>
      <c r="F71">
        <v>706265.27</v>
      </c>
      <c r="G71">
        <v>301793.12</v>
      </c>
      <c r="J71">
        <v>170400</v>
      </c>
      <c r="L71">
        <v>23110</v>
      </c>
      <c r="M71">
        <v>51.4</v>
      </c>
      <c r="Q71">
        <v>-1628082.51</v>
      </c>
      <c r="R71">
        <v>2767861</v>
      </c>
      <c r="S71">
        <v>391803.98</v>
      </c>
      <c r="T71">
        <v>500</v>
      </c>
      <c r="W71">
        <v>182083</v>
      </c>
      <c r="Y71">
        <v>199788</v>
      </c>
      <c r="Z71">
        <v>160</v>
      </c>
      <c r="AA71">
        <v>584</v>
      </c>
      <c r="AB71">
        <v>57118.720000000001</v>
      </c>
      <c r="AC71">
        <v>17385.669999999998</v>
      </c>
      <c r="AE71">
        <v>205</v>
      </c>
    </row>
    <row r="72" spans="1:31" x14ac:dyDescent="0.25">
      <c r="A72" t="s">
        <v>2860</v>
      </c>
      <c r="B72">
        <v>170765.7</v>
      </c>
      <c r="C72">
        <v>27719</v>
      </c>
      <c r="D72">
        <v>38933.160000000003</v>
      </c>
      <c r="F72">
        <v>49871.96</v>
      </c>
      <c r="G72">
        <v>67434.11</v>
      </c>
      <c r="J72">
        <v>0</v>
      </c>
      <c r="M72">
        <v>47.51</v>
      </c>
      <c r="Q72">
        <v>-89205.8</v>
      </c>
      <c r="R72">
        <v>432862.99</v>
      </c>
      <c r="S72">
        <v>40050.67</v>
      </c>
      <c r="W72">
        <v>53245.5</v>
      </c>
      <c r="Y72">
        <v>61545.5</v>
      </c>
      <c r="AB72">
        <v>18395.84</v>
      </c>
      <c r="AC72">
        <v>5359.18</v>
      </c>
    </row>
    <row r="73" spans="1:31" x14ac:dyDescent="0.25">
      <c r="A73" t="s">
        <v>2861</v>
      </c>
      <c r="B73">
        <v>246938.89</v>
      </c>
      <c r="C73">
        <v>8582</v>
      </c>
      <c r="D73">
        <v>29916.13</v>
      </c>
      <c r="F73">
        <v>306560.36</v>
      </c>
      <c r="G73">
        <v>76180.36</v>
      </c>
      <c r="J73">
        <v>0</v>
      </c>
      <c r="M73">
        <v>27.1</v>
      </c>
      <c r="Q73">
        <v>-432916.41</v>
      </c>
      <c r="R73">
        <v>923490.75</v>
      </c>
      <c r="S73">
        <v>199522.96</v>
      </c>
      <c r="W73">
        <v>110553</v>
      </c>
      <c r="Y73">
        <v>127053</v>
      </c>
      <c r="AB73">
        <v>10258.33</v>
      </c>
      <c r="AC73">
        <v>8123.07</v>
      </c>
      <c r="AE73">
        <v>80</v>
      </c>
    </row>
    <row r="74" spans="1:31" x14ac:dyDescent="0.25">
      <c r="A74" t="s">
        <v>2862</v>
      </c>
      <c r="B74">
        <v>46619.1</v>
      </c>
      <c r="C74">
        <v>10810</v>
      </c>
      <c r="D74">
        <v>18990.48</v>
      </c>
      <c r="F74">
        <v>78683.740000000005</v>
      </c>
      <c r="G74">
        <v>103823.1</v>
      </c>
      <c r="J74">
        <v>0</v>
      </c>
      <c r="L74">
        <v>21000</v>
      </c>
      <c r="M74">
        <v>10816.72</v>
      </c>
      <c r="Q74">
        <v>-364996.62</v>
      </c>
      <c r="R74">
        <v>606181.84</v>
      </c>
      <c r="S74">
        <v>20027.189999999999</v>
      </c>
      <c r="W74">
        <v>116518.5</v>
      </c>
      <c r="Y74">
        <v>116518.5</v>
      </c>
      <c r="AB74">
        <v>30382.51</v>
      </c>
      <c r="AC74">
        <v>5992.2</v>
      </c>
      <c r="AE74">
        <v>1153</v>
      </c>
    </row>
    <row r="75" spans="1:31" x14ac:dyDescent="0.25">
      <c r="A75" t="s">
        <v>2863</v>
      </c>
      <c r="B75">
        <v>588343.59</v>
      </c>
      <c r="C75">
        <v>64108</v>
      </c>
      <c r="D75">
        <v>47148.72</v>
      </c>
      <c r="F75">
        <v>262133.59</v>
      </c>
      <c r="G75">
        <v>289619.53999999998</v>
      </c>
      <c r="J75">
        <v>16500</v>
      </c>
      <c r="M75">
        <v>17651.73</v>
      </c>
      <c r="Q75">
        <v>-928754.44</v>
      </c>
      <c r="R75">
        <v>1832865.74</v>
      </c>
      <c r="S75">
        <v>309884.07</v>
      </c>
      <c r="W75">
        <v>153391.5</v>
      </c>
      <c r="Y75">
        <v>153391.5</v>
      </c>
      <c r="AB75">
        <v>30414.959999999999</v>
      </c>
      <c r="AC75">
        <v>11977.19</v>
      </c>
    </row>
    <row r="76" spans="1:31" x14ac:dyDescent="0.25">
      <c r="A76" t="s">
        <v>2864</v>
      </c>
      <c r="B76">
        <v>406823.28</v>
      </c>
      <c r="C76">
        <v>0</v>
      </c>
      <c r="D76">
        <v>51002</v>
      </c>
      <c r="F76">
        <v>662697.34</v>
      </c>
      <c r="G76">
        <v>45283.6</v>
      </c>
      <c r="L76">
        <v>120200</v>
      </c>
      <c r="M76">
        <v>82.9</v>
      </c>
      <c r="P76">
        <v>-639100.29</v>
      </c>
      <c r="R76">
        <v>1701541.88</v>
      </c>
      <c r="S76">
        <v>3438</v>
      </c>
      <c r="T76">
        <v>8100</v>
      </c>
      <c r="W76">
        <v>55130</v>
      </c>
      <c r="Y76">
        <v>63330</v>
      </c>
      <c r="AB76">
        <v>23224.54</v>
      </c>
      <c r="AC76">
        <v>6632.81</v>
      </c>
      <c r="AE76">
        <v>500</v>
      </c>
    </row>
    <row r="77" spans="1:31" x14ac:dyDescent="0.25">
      <c r="A77" t="s">
        <v>2865</v>
      </c>
      <c r="B77">
        <v>585539.12</v>
      </c>
      <c r="C77">
        <v>0</v>
      </c>
      <c r="D77">
        <v>140474.57</v>
      </c>
      <c r="F77">
        <v>106383.4</v>
      </c>
      <c r="G77">
        <v>45101.01</v>
      </c>
      <c r="J77">
        <v>6000</v>
      </c>
      <c r="L77">
        <v>0</v>
      </c>
      <c r="M77">
        <v>97.92</v>
      </c>
      <c r="P77">
        <v>-1177025.8500000001</v>
      </c>
      <c r="R77">
        <v>2052419.41</v>
      </c>
      <c r="S77">
        <v>6730</v>
      </c>
      <c r="T77">
        <v>51075</v>
      </c>
      <c r="W77">
        <v>214730</v>
      </c>
      <c r="Y77">
        <v>221306</v>
      </c>
      <c r="AB77">
        <v>58431.37</v>
      </c>
      <c r="AC77">
        <v>1527.38</v>
      </c>
      <c r="AE77">
        <v>6520</v>
      </c>
    </row>
    <row r="78" spans="1:31" x14ac:dyDescent="0.25">
      <c r="A78" t="s">
        <v>2866</v>
      </c>
      <c r="B78">
        <v>585321.1</v>
      </c>
      <c r="C78">
        <v>0</v>
      </c>
      <c r="D78">
        <v>3438.5</v>
      </c>
      <c r="F78">
        <v>261284.67</v>
      </c>
      <c r="G78">
        <v>81189.63</v>
      </c>
      <c r="L78">
        <v>413050</v>
      </c>
      <c r="M78">
        <v>7</v>
      </c>
      <c r="P78">
        <v>-1513592.42</v>
      </c>
      <c r="R78">
        <v>2038156.59</v>
      </c>
      <c r="S78">
        <v>2004</v>
      </c>
      <c r="T78">
        <v>83350</v>
      </c>
      <c r="W78">
        <v>83400</v>
      </c>
      <c r="Y78">
        <v>102360</v>
      </c>
      <c r="AB78">
        <v>88015.83</v>
      </c>
      <c r="AC78">
        <v>6237.27</v>
      </c>
      <c r="AE78">
        <v>754</v>
      </c>
    </row>
    <row r="79" spans="1:31" x14ac:dyDescent="0.25">
      <c r="A79" t="s">
        <v>2867</v>
      </c>
      <c r="B79">
        <v>675803.48</v>
      </c>
      <c r="C79">
        <v>23340</v>
      </c>
      <c r="D79">
        <v>35938.43</v>
      </c>
      <c r="F79">
        <v>651259.32999999996</v>
      </c>
      <c r="G79">
        <v>73710.53</v>
      </c>
      <c r="M79">
        <v>397.9</v>
      </c>
      <c r="P79">
        <v>3560889.03</v>
      </c>
      <c r="Q79">
        <v>-1739.37</v>
      </c>
      <c r="R79">
        <v>-2089445.48</v>
      </c>
      <c r="S79">
        <v>3702</v>
      </c>
      <c r="W79">
        <v>112880</v>
      </c>
      <c r="Y79">
        <v>136964</v>
      </c>
      <c r="AB79">
        <v>7774.83</v>
      </c>
      <c r="AC79">
        <v>9786.7199999999993</v>
      </c>
      <c r="AE79">
        <v>1564</v>
      </c>
    </row>
    <row r="80" spans="1:31" x14ac:dyDescent="0.25">
      <c r="A80" t="s">
        <v>2868</v>
      </c>
      <c r="B80">
        <v>815774.63</v>
      </c>
      <c r="C80">
        <v>53297</v>
      </c>
      <c r="D80">
        <v>2738</v>
      </c>
      <c r="F80">
        <v>229266.66</v>
      </c>
      <c r="G80">
        <v>38485.78</v>
      </c>
      <c r="J80">
        <v>14000</v>
      </c>
      <c r="M80">
        <v>645.58000000000004</v>
      </c>
      <c r="P80">
        <v>-548386.86</v>
      </c>
      <c r="R80">
        <v>1725194.64</v>
      </c>
      <c r="S80">
        <v>1503</v>
      </c>
      <c r="Y80">
        <v>8200</v>
      </c>
      <c r="AB80">
        <v>6986.23</v>
      </c>
      <c r="AC80">
        <v>9208.06</v>
      </c>
    </row>
    <row r="81" spans="1:31" x14ac:dyDescent="0.25">
      <c r="A81" t="s">
        <v>2869</v>
      </c>
      <c r="B81">
        <v>604388.85</v>
      </c>
      <c r="C81">
        <v>0</v>
      </c>
      <c r="D81">
        <v>6423.01</v>
      </c>
      <c r="F81">
        <v>104939</v>
      </c>
      <c r="G81">
        <v>5027.45</v>
      </c>
      <c r="J81">
        <v>9500</v>
      </c>
      <c r="M81">
        <v>535.63</v>
      </c>
      <c r="P81">
        <v>130965.84</v>
      </c>
      <c r="R81">
        <v>613262.28</v>
      </c>
      <c r="S81">
        <v>1420</v>
      </c>
      <c r="W81">
        <v>138430</v>
      </c>
      <c r="Y81">
        <v>145326</v>
      </c>
      <c r="Z81">
        <v>750</v>
      </c>
      <c r="AB81">
        <v>35391.69</v>
      </c>
      <c r="AC81">
        <v>1739.44</v>
      </c>
      <c r="AE81">
        <v>240</v>
      </c>
    </row>
    <row r="82" spans="1:31" x14ac:dyDescent="0.25">
      <c r="A82" t="s">
        <v>2870</v>
      </c>
      <c r="B82">
        <v>481257.75</v>
      </c>
      <c r="C82">
        <v>0</v>
      </c>
      <c r="D82">
        <v>15832.24</v>
      </c>
      <c r="F82">
        <v>426029.53</v>
      </c>
      <c r="G82">
        <v>156240.71</v>
      </c>
      <c r="J82">
        <v>2000</v>
      </c>
      <c r="L82">
        <v>4000</v>
      </c>
      <c r="M82">
        <v>447.51</v>
      </c>
      <c r="O82">
        <v>-4700</v>
      </c>
      <c r="P82">
        <v>292945.59000000003</v>
      </c>
      <c r="R82">
        <v>788047.76</v>
      </c>
      <c r="S82">
        <v>1876.8</v>
      </c>
      <c r="W82">
        <v>79110</v>
      </c>
      <c r="Y82">
        <v>87310</v>
      </c>
      <c r="AB82">
        <v>3852.5</v>
      </c>
      <c r="AC82">
        <v>3056.78</v>
      </c>
    </row>
    <row r="83" spans="1:31" x14ac:dyDescent="0.25">
      <c r="A83" t="s">
        <v>2871</v>
      </c>
      <c r="B83">
        <v>526247.6</v>
      </c>
      <c r="C83">
        <v>0</v>
      </c>
      <c r="D83">
        <v>65929.100000000006</v>
      </c>
      <c r="F83">
        <v>265992.77</v>
      </c>
      <c r="G83">
        <v>85801.26</v>
      </c>
      <c r="M83">
        <v>3</v>
      </c>
      <c r="P83">
        <v>834631.4</v>
      </c>
      <c r="R83">
        <v>123193.16</v>
      </c>
      <c r="S83">
        <v>198</v>
      </c>
      <c r="W83">
        <v>50970</v>
      </c>
      <c r="Y83">
        <v>59170</v>
      </c>
      <c r="AB83">
        <v>10295.35</v>
      </c>
      <c r="AC83">
        <v>5151.43</v>
      </c>
    </row>
    <row r="84" spans="1:31" x14ac:dyDescent="0.25">
      <c r="A84" t="s">
        <v>2916</v>
      </c>
      <c r="B84">
        <v>386328.28</v>
      </c>
      <c r="C84">
        <v>0</v>
      </c>
      <c r="D84">
        <v>35650</v>
      </c>
      <c r="F84">
        <v>195147.04</v>
      </c>
      <c r="G84">
        <v>18401.12</v>
      </c>
      <c r="L84">
        <v>33515</v>
      </c>
      <c r="M84">
        <v>7.9</v>
      </c>
      <c r="P84">
        <v>-1490094.51</v>
      </c>
      <c r="R84">
        <v>2101746.27</v>
      </c>
      <c r="S84">
        <v>30</v>
      </c>
      <c r="W84">
        <v>94180</v>
      </c>
      <c r="Y84">
        <v>101404</v>
      </c>
      <c r="AB84">
        <v>4184.88</v>
      </c>
      <c r="AC84">
        <v>7694.22</v>
      </c>
    </row>
    <row r="85" spans="1:31" x14ac:dyDescent="0.25">
      <c r="A85" t="s">
        <v>2872</v>
      </c>
      <c r="B85">
        <v>305418.09999999998</v>
      </c>
      <c r="C85">
        <v>0</v>
      </c>
      <c r="D85">
        <v>35758.26</v>
      </c>
      <c r="F85">
        <v>1055004.81</v>
      </c>
      <c r="G85">
        <v>184213.84</v>
      </c>
      <c r="M85">
        <v>-448</v>
      </c>
      <c r="P85">
        <v>1641534.04</v>
      </c>
      <c r="S85">
        <v>1200</v>
      </c>
      <c r="W85">
        <v>133650</v>
      </c>
      <c r="Y85">
        <v>142505</v>
      </c>
      <c r="AB85">
        <v>20547.96</v>
      </c>
      <c r="AC85">
        <v>13828.07</v>
      </c>
    </row>
    <row r="86" spans="1:31" x14ac:dyDescent="0.25">
      <c r="A86" t="s">
        <v>2873</v>
      </c>
      <c r="B86">
        <v>326687.58</v>
      </c>
      <c r="C86">
        <v>0</v>
      </c>
      <c r="D86">
        <v>97140.01</v>
      </c>
      <c r="F86">
        <v>3151495.58</v>
      </c>
      <c r="G86">
        <v>357263.09</v>
      </c>
      <c r="J86">
        <v>0</v>
      </c>
      <c r="M86">
        <v>-2014.4</v>
      </c>
      <c r="P86">
        <v>-10064784.810000001</v>
      </c>
      <c r="R86">
        <v>14214425</v>
      </c>
      <c r="S86">
        <v>40840.080000000002</v>
      </c>
      <c r="Y86">
        <v>69146</v>
      </c>
      <c r="AB86">
        <v>119642.37</v>
      </c>
      <c r="AC86">
        <v>33311.24</v>
      </c>
    </row>
    <row r="87" spans="1:31" x14ac:dyDescent="0.25">
      <c r="A87" t="s">
        <v>2874</v>
      </c>
      <c r="B87">
        <v>1219026.1599999999</v>
      </c>
      <c r="C87">
        <v>0</v>
      </c>
      <c r="D87">
        <v>66707.990000000005</v>
      </c>
      <c r="F87">
        <v>1183341.21</v>
      </c>
      <c r="G87">
        <v>332840.75</v>
      </c>
      <c r="M87">
        <v>415.72</v>
      </c>
      <c r="P87">
        <v>1848429.78</v>
      </c>
      <c r="Q87">
        <v>-67771.600000000006</v>
      </c>
      <c r="R87">
        <v>1212550.31</v>
      </c>
      <c r="S87">
        <v>15068.44</v>
      </c>
      <c r="W87">
        <v>192003.5</v>
      </c>
      <c r="Y87">
        <v>214209.5</v>
      </c>
      <c r="AB87">
        <v>135879.99</v>
      </c>
      <c r="AC87">
        <v>2090.5500000000002</v>
      </c>
    </row>
    <row r="88" spans="1:31" x14ac:dyDescent="0.25">
      <c r="A88" t="s">
        <v>2875</v>
      </c>
      <c r="B88">
        <v>-748701.17</v>
      </c>
      <c r="C88">
        <v>0</v>
      </c>
      <c r="D88">
        <v>93281.94</v>
      </c>
      <c r="F88">
        <v>2955719.5</v>
      </c>
      <c r="G88">
        <v>88469.16</v>
      </c>
      <c r="P88">
        <v>1409838.15</v>
      </c>
      <c r="R88">
        <v>1047464</v>
      </c>
      <c r="S88">
        <v>0</v>
      </c>
      <c r="U88">
        <v>58.19</v>
      </c>
      <c r="AB88">
        <v>23505.58</v>
      </c>
      <c r="AC88">
        <v>22715.33</v>
      </c>
    </row>
    <row r="89" spans="1:31" x14ac:dyDescent="0.25">
      <c r="A89" t="s">
        <v>2876</v>
      </c>
      <c r="B89">
        <v>390003.09</v>
      </c>
      <c r="C89">
        <v>0</v>
      </c>
      <c r="D89">
        <v>409682.2</v>
      </c>
      <c r="E89">
        <v>0</v>
      </c>
      <c r="F89">
        <v>1567495.09</v>
      </c>
      <c r="G89">
        <v>252266.79</v>
      </c>
      <c r="H89">
        <v>0</v>
      </c>
      <c r="I89">
        <v>0</v>
      </c>
      <c r="J89">
        <v>0</v>
      </c>
      <c r="K89">
        <v>0</v>
      </c>
      <c r="L89">
        <v>0</v>
      </c>
      <c r="M89">
        <v>773</v>
      </c>
      <c r="N89">
        <v>0</v>
      </c>
      <c r="O89">
        <v>0</v>
      </c>
      <c r="P89">
        <v>149300.10999999999</v>
      </c>
      <c r="Q89">
        <v>0</v>
      </c>
      <c r="R89">
        <v>2617329.11</v>
      </c>
      <c r="S89">
        <v>4591.42</v>
      </c>
      <c r="W89">
        <v>107700</v>
      </c>
      <c r="Y89">
        <v>124605</v>
      </c>
      <c r="AB89">
        <v>93993.12</v>
      </c>
      <c r="AC89">
        <v>17598.349999999999</v>
      </c>
    </row>
    <row r="90" spans="1:31" x14ac:dyDescent="0.25">
      <c r="A90" t="s">
        <v>2877</v>
      </c>
      <c r="B90">
        <v>142132.87</v>
      </c>
      <c r="C90">
        <v>13001.25</v>
      </c>
      <c r="D90">
        <v>16429.330000000002</v>
      </c>
      <c r="F90">
        <v>446585.14</v>
      </c>
      <c r="G90">
        <v>48751.73</v>
      </c>
      <c r="M90">
        <v>-385</v>
      </c>
      <c r="P90">
        <v>1808607.12</v>
      </c>
      <c r="R90">
        <v>-1047464</v>
      </c>
      <c r="S90">
        <v>1825</v>
      </c>
      <c r="Y90">
        <v>15795</v>
      </c>
      <c r="AB90">
        <v>54769.11</v>
      </c>
      <c r="AC90">
        <v>9258.69</v>
      </c>
    </row>
    <row r="91" spans="1:31" x14ac:dyDescent="0.25">
      <c r="A91" t="s">
        <v>2878</v>
      </c>
      <c r="B91">
        <v>307725.05</v>
      </c>
      <c r="C91">
        <v>0</v>
      </c>
      <c r="D91">
        <v>698723.51</v>
      </c>
      <c r="F91">
        <v>8564670.9000000004</v>
      </c>
      <c r="G91">
        <v>297435.11</v>
      </c>
      <c r="J91">
        <v>0</v>
      </c>
      <c r="M91">
        <v>0</v>
      </c>
      <c r="P91">
        <v>344198.76</v>
      </c>
      <c r="Q91">
        <v>8363804.2199999997</v>
      </c>
      <c r="R91">
        <v>1215671.21</v>
      </c>
      <c r="S91">
        <v>6496.92</v>
      </c>
      <c r="W91">
        <v>208220</v>
      </c>
      <c r="Y91">
        <v>208220</v>
      </c>
      <c r="AB91">
        <v>15782.29</v>
      </c>
      <c r="AC91">
        <v>17284.25</v>
      </c>
    </row>
    <row r="92" spans="1:31" x14ac:dyDescent="0.25">
      <c r="A92" t="s">
        <v>2879</v>
      </c>
      <c r="B92">
        <v>290977.18</v>
      </c>
      <c r="C92">
        <v>0</v>
      </c>
      <c r="D92">
        <v>64734.36</v>
      </c>
      <c r="F92">
        <v>939233.07</v>
      </c>
      <c r="G92">
        <v>2044586.94</v>
      </c>
      <c r="J92">
        <v>7008.88</v>
      </c>
      <c r="M92">
        <v>-977.54</v>
      </c>
      <c r="P92">
        <v>1710836.75</v>
      </c>
      <c r="Q92">
        <v>-137522.31</v>
      </c>
      <c r="R92">
        <v>1849378.08</v>
      </c>
      <c r="S92">
        <v>7336.31</v>
      </c>
      <c r="W92">
        <v>181500</v>
      </c>
      <c r="Y92">
        <v>189461</v>
      </c>
      <c r="AB92">
        <v>9744.86</v>
      </c>
      <c r="AC92">
        <v>13662.76</v>
      </c>
    </row>
    <row r="93" spans="1:31" x14ac:dyDescent="0.25">
      <c r="A93" t="s">
        <v>2880</v>
      </c>
      <c r="B93">
        <v>427356.21</v>
      </c>
      <c r="C93">
        <v>0</v>
      </c>
      <c r="D93">
        <v>53243.67</v>
      </c>
      <c r="F93">
        <v>1194510</v>
      </c>
      <c r="G93">
        <v>74067</v>
      </c>
      <c r="M93">
        <v>0</v>
      </c>
      <c r="P93">
        <v>-316370.14</v>
      </c>
      <c r="Q93">
        <v>1926185.41</v>
      </c>
      <c r="R93">
        <v>281440</v>
      </c>
      <c r="S93">
        <v>7349.72</v>
      </c>
      <c r="Y93">
        <v>18836</v>
      </c>
      <c r="AB93">
        <v>16628.14</v>
      </c>
      <c r="AC93">
        <v>37133.97</v>
      </c>
    </row>
    <row r="94" spans="1:31" x14ac:dyDescent="0.25">
      <c r="A94" t="s">
        <v>2881</v>
      </c>
      <c r="B94">
        <v>201426.55</v>
      </c>
      <c r="C94">
        <v>40530.5</v>
      </c>
      <c r="D94">
        <v>40727.86</v>
      </c>
      <c r="F94">
        <v>3496278.66</v>
      </c>
      <c r="G94">
        <v>243027.07</v>
      </c>
      <c r="M94">
        <v>8615.11</v>
      </c>
      <c r="P94">
        <v>1244046.8500000001</v>
      </c>
      <c r="R94">
        <v>2812906.16</v>
      </c>
      <c r="S94">
        <v>40530.5</v>
      </c>
      <c r="W94">
        <v>103810</v>
      </c>
      <c r="Y94">
        <v>121492</v>
      </c>
      <c r="AB94">
        <v>11044.75</v>
      </c>
      <c r="AC94">
        <v>29081.23</v>
      </c>
    </row>
    <row r="95" spans="1:31" x14ac:dyDescent="0.25">
      <c r="A95" t="s">
        <v>2882</v>
      </c>
      <c r="B95">
        <v>319145.64</v>
      </c>
      <c r="C95">
        <v>0</v>
      </c>
      <c r="D95">
        <v>15187.91</v>
      </c>
      <c r="F95">
        <v>2806655.36</v>
      </c>
      <c r="G95">
        <v>28997.32</v>
      </c>
      <c r="M95">
        <v>-112.15</v>
      </c>
      <c r="P95">
        <v>2175299.37</v>
      </c>
      <c r="R95">
        <v>1047464</v>
      </c>
      <c r="S95">
        <v>15098.86</v>
      </c>
      <c r="W95">
        <v>122540</v>
      </c>
      <c r="Y95">
        <v>140222</v>
      </c>
      <c r="AB95">
        <v>6717.26</v>
      </c>
      <c r="AC95">
        <v>19064.59</v>
      </c>
    </row>
    <row r="96" spans="1:31" x14ac:dyDescent="0.25">
      <c r="A96" t="s">
        <v>2883</v>
      </c>
      <c r="B96">
        <v>263199.71000000002</v>
      </c>
      <c r="C96">
        <v>0</v>
      </c>
      <c r="D96">
        <v>31264.11</v>
      </c>
      <c r="E96">
        <v>0</v>
      </c>
      <c r="F96">
        <v>785805.84</v>
      </c>
      <c r="G96">
        <v>1073514.58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913585.42</v>
      </c>
      <c r="Q96">
        <v>0</v>
      </c>
      <c r="R96">
        <v>1334838.29</v>
      </c>
      <c r="S96">
        <v>7510.9</v>
      </c>
      <c r="Y96">
        <v>16722</v>
      </c>
      <c r="AB96">
        <v>23569.56</v>
      </c>
      <c r="AC96">
        <v>31008.81</v>
      </c>
    </row>
    <row r="97" spans="1:31" x14ac:dyDescent="0.25">
      <c r="A97" t="s">
        <v>2884</v>
      </c>
      <c r="B97">
        <v>230492.65</v>
      </c>
      <c r="C97">
        <v>-166846</v>
      </c>
      <c r="D97">
        <v>30211.58</v>
      </c>
      <c r="F97">
        <v>1287001.19</v>
      </c>
      <c r="G97">
        <v>1185131.94</v>
      </c>
      <c r="J97">
        <v>0</v>
      </c>
      <c r="M97">
        <v>-139.88</v>
      </c>
      <c r="O97">
        <v>70219</v>
      </c>
      <c r="P97">
        <v>1858090.59</v>
      </c>
      <c r="Q97">
        <v>270732</v>
      </c>
      <c r="R97">
        <v>613325.81999999995</v>
      </c>
      <c r="S97">
        <v>-166846</v>
      </c>
      <c r="W97">
        <v>120670</v>
      </c>
      <c r="Y97">
        <v>136880</v>
      </c>
      <c r="AB97">
        <v>35104.17</v>
      </c>
    </row>
    <row r="98" spans="1:31" x14ac:dyDescent="0.25">
      <c r="A98" t="s">
        <v>2885</v>
      </c>
      <c r="B98">
        <v>217944.16</v>
      </c>
      <c r="C98">
        <v>0</v>
      </c>
      <c r="D98">
        <v>131133.35</v>
      </c>
      <c r="F98">
        <v>780100.46</v>
      </c>
      <c r="G98">
        <v>27053.58</v>
      </c>
      <c r="M98">
        <v>-448</v>
      </c>
      <c r="P98">
        <v>-534474.25</v>
      </c>
      <c r="R98">
        <v>1790978.12</v>
      </c>
      <c r="S98">
        <v>6807.29</v>
      </c>
      <c r="W98">
        <v>131267.70000000001</v>
      </c>
      <c r="Y98">
        <v>140237.70000000001</v>
      </c>
      <c r="AB98">
        <v>11088.89</v>
      </c>
      <c r="AC98">
        <v>13838.72</v>
      </c>
      <c r="AE98">
        <v>41584</v>
      </c>
    </row>
    <row r="99" spans="1:31" x14ac:dyDescent="0.25">
      <c r="A99" t="s">
        <v>2886</v>
      </c>
      <c r="B99">
        <v>801557.61</v>
      </c>
      <c r="C99">
        <v>0</v>
      </c>
      <c r="D99">
        <v>56810.04</v>
      </c>
      <c r="E99">
        <v>0</v>
      </c>
      <c r="F99">
        <v>3685274.47</v>
      </c>
      <c r="G99">
        <v>1042986.96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164284</v>
      </c>
      <c r="P99">
        <v>0</v>
      </c>
      <c r="Q99">
        <v>4518425.8099999996</v>
      </c>
      <c r="R99">
        <v>1047464</v>
      </c>
      <c r="S99">
        <v>20053.82</v>
      </c>
      <c r="W99">
        <v>294810</v>
      </c>
      <c r="Y99">
        <v>321966</v>
      </c>
      <c r="AB99">
        <v>34594.42</v>
      </c>
      <c r="AC99">
        <v>59028.13</v>
      </c>
    </row>
    <row r="100" spans="1:31" x14ac:dyDescent="0.25">
      <c r="A100" t="s">
        <v>2887</v>
      </c>
      <c r="B100">
        <v>207942.64</v>
      </c>
      <c r="C100">
        <v>14800</v>
      </c>
      <c r="D100">
        <v>8809.7900000000009</v>
      </c>
      <c r="F100">
        <v>1017630.14</v>
      </c>
      <c r="G100">
        <v>63469.87</v>
      </c>
      <c r="L100">
        <v>24000</v>
      </c>
      <c r="M100">
        <v>-432</v>
      </c>
      <c r="P100">
        <v>-392574.69</v>
      </c>
      <c r="R100">
        <v>1768225.65</v>
      </c>
      <c r="S100">
        <v>12983.01</v>
      </c>
      <c r="Y100">
        <v>34742</v>
      </c>
      <c r="AB100">
        <v>27036.54</v>
      </c>
      <c r="AC100">
        <v>12570.99</v>
      </c>
    </row>
    <row r="101" spans="1:31" x14ac:dyDescent="0.25">
      <c r="A101" t="s">
        <v>2917</v>
      </c>
      <c r="B101">
        <v>31459.74</v>
      </c>
      <c r="C101">
        <v>0</v>
      </c>
      <c r="D101">
        <v>56010.1</v>
      </c>
      <c r="F101">
        <v>531918.81999999995</v>
      </c>
      <c r="G101">
        <v>132330.39000000001</v>
      </c>
      <c r="J101">
        <v>1620</v>
      </c>
      <c r="M101">
        <v>0</v>
      </c>
      <c r="P101">
        <v>-626956.30000000005</v>
      </c>
      <c r="Q101">
        <v>1100</v>
      </c>
      <c r="R101">
        <v>1440650.38</v>
      </c>
      <c r="S101">
        <v>7500.76</v>
      </c>
      <c r="W101">
        <v>154900</v>
      </c>
      <c r="Y101">
        <v>172582</v>
      </c>
      <c r="AB101">
        <v>10224.41</v>
      </c>
      <c r="AC101">
        <v>19189.38</v>
      </c>
    </row>
    <row r="102" spans="1:31" x14ac:dyDescent="0.25">
      <c r="A102" t="s">
        <v>2888</v>
      </c>
      <c r="B102">
        <v>757645.56</v>
      </c>
      <c r="C102">
        <v>0</v>
      </c>
      <c r="D102">
        <v>11818.04</v>
      </c>
      <c r="F102">
        <v>1212989.53</v>
      </c>
      <c r="G102">
        <v>397080.11</v>
      </c>
      <c r="J102">
        <v>118120</v>
      </c>
      <c r="M102">
        <v>1581.11</v>
      </c>
      <c r="Q102">
        <v>2261731.25</v>
      </c>
      <c r="S102">
        <v>366.75</v>
      </c>
      <c r="U102">
        <v>671.32</v>
      </c>
      <c r="W102">
        <v>123640</v>
      </c>
      <c r="X102">
        <v>1500</v>
      </c>
      <c r="Y102">
        <v>134944</v>
      </c>
      <c r="AB102">
        <v>8475</v>
      </c>
      <c r="AC102">
        <v>11491.44</v>
      </c>
      <c r="AE102">
        <v>366.75</v>
      </c>
    </row>
    <row r="103" spans="1:31" x14ac:dyDescent="0.25">
      <c r="A103" t="s">
        <v>2889</v>
      </c>
      <c r="B103">
        <v>335708.65</v>
      </c>
      <c r="C103">
        <v>0</v>
      </c>
      <c r="D103">
        <v>68702.14</v>
      </c>
      <c r="F103">
        <v>857777.24</v>
      </c>
      <c r="G103">
        <v>216605.89</v>
      </c>
      <c r="M103">
        <v>-541</v>
      </c>
      <c r="Q103">
        <v>-1615344.29</v>
      </c>
      <c r="R103">
        <v>3137825</v>
      </c>
      <c r="S103">
        <v>4672.5</v>
      </c>
      <c r="W103">
        <v>202890</v>
      </c>
      <c r="X103">
        <v>2500</v>
      </c>
      <c r="Y103">
        <v>205795</v>
      </c>
      <c r="AB103">
        <v>20400.009999999998</v>
      </c>
      <c r="AC103">
        <v>14603.28</v>
      </c>
      <c r="AE103">
        <v>330</v>
      </c>
    </row>
    <row r="104" spans="1:31" x14ac:dyDescent="0.25">
      <c r="A104" t="s">
        <v>2892</v>
      </c>
      <c r="B104">
        <v>144369.20000000001</v>
      </c>
      <c r="C104">
        <v>0</v>
      </c>
      <c r="D104">
        <v>19959.18</v>
      </c>
      <c r="F104">
        <v>646351.76</v>
      </c>
      <c r="G104">
        <v>276807.65999999997</v>
      </c>
      <c r="M104">
        <v>6182.77</v>
      </c>
      <c r="Q104">
        <v>2121877.92</v>
      </c>
      <c r="S104">
        <v>59122.83</v>
      </c>
      <c r="W104">
        <v>136630</v>
      </c>
      <c r="X104">
        <v>1500</v>
      </c>
      <c r="Y104">
        <v>138130</v>
      </c>
      <c r="AB104">
        <v>10593.12</v>
      </c>
      <c r="AC104">
        <v>1063644.01</v>
      </c>
      <c r="AE104">
        <v>2919.63</v>
      </c>
    </row>
    <row r="105" spans="1:31" x14ac:dyDescent="0.25">
      <c r="A105" t="s">
        <v>2893</v>
      </c>
      <c r="B105">
        <v>400186.45</v>
      </c>
      <c r="C105">
        <v>0</v>
      </c>
      <c r="D105">
        <v>223033.08</v>
      </c>
      <c r="F105">
        <v>427590.59</v>
      </c>
      <c r="G105">
        <v>317511.64</v>
      </c>
      <c r="M105">
        <v>459.65</v>
      </c>
      <c r="Q105">
        <v>-966026.35</v>
      </c>
      <c r="R105">
        <v>2219622</v>
      </c>
      <c r="S105">
        <v>173073.14</v>
      </c>
      <c r="W105">
        <v>108720</v>
      </c>
      <c r="X105">
        <v>1500</v>
      </c>
      <c r="Y105">
        <v>129458</v>
      </c>
      <c r="AB105">
        <v>34914.39</v>
      </c>
      <c r="AC105">
        <v>17739.04</v>
      </c>
      <c r="AE105">
        <v>5451.25</v>
      </c>
    </row>
    <row r="106" spans="1:31" x14ac:dyDescent="0.25">
      <c r="A106" t="s">
        <v>2895</v>
      </c>
      <c r="B106">
        <v>432195.36</v>
      </c>
      <c r="C106">
        <v>0</v>
      </c>
      <c r="D106">
        <v>11604.59</v>
      </c>
      <c r="F106">
        <v>786877.42</v>
      </c>
      <c r="G106">
        <v>25185.88</v>
      </c>
      <c r="M106">
        <v>-10957.15</v>
      </c>
      <c r="O106">
        <v>2000</v>
      </c>
      <c r="Q106">
        <v>1315472.5900000001</v>
      </c>
      <c r="S106">
        <v>7073</v>
      </c>
      <c r="W106">
        <v>109960</v>
      </c>
      <c r="X106">
        <v>5000</v>
      </c>
      <c r="Y106">
        <v>115684</v>
      </c>
      <c r="AB106">
        <v>14990</v>
      </c>
      <c r="AC106">
        <v>42383.69</v>
      </c>
      <c r="AE106">
        <v>3585.5</v>
      </c>
    </row>
    <row r="107" spans="1:31" x14ac:dyDescent="0.25">
      <c r="A107" t="s">
        <v>2897</v>
      </c>
      <c r="B107">
        <v>602184.64</v>
      </c>
      <c r="C107">
        <v>0</v>
      </c>
      <c r="D107">
        <v>121028.4</v>
      </c>
      <c r="F107">
        <v>889723.97</v>
      </c>
      <c r="G107">
        <v>1054285.54</v>
      </c>
      <c r="M107">
        <v>150</v>
      </c>
      <c r="Q107">
        <v>-1645156.83</v>
      </c>
      <c r="R107">
        <v>4303318.3099999996</v>
      </c>
      <c r="S107">
        <v>49149.32</v>
      </c>
      <c r="W107">
        <v>201244.2</v>
      </c>
      <c r="Y107">
        <v>208244.2</v>
      </c>
      <c r="AB107">
        <v>23897.62</v>
      </c>
      <c r="AC107">
        <v>11856.65</v>
      </c>
    </row>
    <row r="108" spans="1:31" x14ac:dyDescent="0.25">
      <c r="A108" t="s">
        <v>2898</v>
      </c>
      <c r="B108">
        <v>384140.2</v>
      </c>
      <c r="C108">
        <v>0</v>
      </c>
      <c r="D108">
        <v>19006.59</v>
      </c>
      <c r="F108">
        <v>502100.61</v>
      </c>
      <c r="G108">
        <v>188203.56</v>
      </c>
      <c r="M108">
        <v>156</v>
      </c>
      <c r="Q108">
        <v>-1224278.8500000001</v>
      </c>
      <c r="R108">
        <v>2346487</v>
      </c>
      <c r="S108">
        <v>13507.61</v>
      </c>
      <c r="W108">
        <v>129043.5</v>
      </c>
      <c r="Y108">
        <v>136643.5</v>
      </c>
      <c r="AB108">
        <v>18950.419999999998</v>
      </c>
      <c r="AC108">
        <v>16240.38</v>
      </c>
    </row>
    <row r="109" spans="1:31" x14ac:dyDescent="0.25">
      <c r="A109" t="s">
        <v>2899</v>
      </c>
      <c r="B109">
        <v>737800.17</v>
      </c>
      <c r="C109">
        <v>2159</v>
      </c>
      <c r="D109">
        <v>78554.710000000006</v>
      </c>
      <c r="F109">
        <v>802483.86</v>
      </c>
      <c r="G109">
        <v>223224.35</v>
      </c>
      <c r="J109">
        <v>0</v>
      </c>
      <c r="M109">
        <v>173.04</v>
      </c>
      <c r="Q109">
        <v>-243953.84</v>
      </c>
      <c r="R109">
        <v>2125037.4300000002</v>
      </c>
      <c r="S109">
        <v>64905.23</v>
      </c>
      <c r="W109">
        <v>191432.5</v>
      </c>
      <c r="Y109">
        <v>199032.5</v>
      </c>
      <c r="AB109">
        <v>79434.31</v>
      </c>
      <c r="AC109">
        <v>15960.99</v>
      </c>
    </row>
    <row r="110" spans="1:31" x14ac:dyDescent="0.25">
      <c r="A110" t="s">
        <v>2900</v>
      </c>
      <c r="B110">
        <v>667627.65</v>
      </c>
      <c r="C110">
        <v>21840</v>
      </c>
      <c r="D110">
        <v>18045</v>
      </c>
      <c r="F110">
        <v>2890540.66</v>
      </c>
      <c r="G110">
        <v>508501.7</v>
      </c>
      <c r="J110">
        <v>0</v>
      </c>
      <c r="L110">
        <v>12000</v>
      </c>
      <c r="M110">
        <v>185</v>
      </c>
      <c r="Q110">
        <v>2963666.5</v>
      </c>
      <c r="R110">
        <v>1196485.3400000001</v>
      </c>
      <c r="S110">
        <v>32870.089999999997</v>
      </c>
      <c r="W110">
        <v>154523</v>
      </c>
      <c r="Y110">
        <v>173819</v>
      </c>
      <c r="AB110">
        <v>60769.42</v>
      </c>
      <c r="AC110">
        <v>24484.959999999999</v>
      </c>
    </row>
    <row r="111" spans="1:31" x14ac:dyDescent="0.25">
      <c r="A111" t="s">
        <v>2918</v>
      </c>
      <c r="B111">
        <v>329242.61</v>
      </c>
      <c r="C111">
        <v>23340</v>
      </c>
      <c r="D111">
        <v>24415.91</v>
      </c>
      <c r="F111">
        <v>372058.5</v>
      </c>
      <c r="G111">
        <v>162266.49</v>
      </c>
      <c r="M111">
        <v>156</v>
      </c>
      <c r="Q111">
        <v>-206657.87</v>
      </c>
      <c r="R111">
        <v>1169693.49</v>
      </c>
      <c r="S111">
        <v>7965.25</v>
      </c>
      <c r="W111">
        <v>65957</v>
      </c>
      <c r="Y111">
        <v>90522</v>
      </c>
      <c r="AB111">
        <v>20272.490000000002</v>
      </c>
      <c r="AC111">
        <v>16051.4</v>
      </c>
    </row>
    <row r="112" spans="1:31" x14ac:dyDescent="0.25">
      <c r="A112" t="s">
        <v>2901</v>
      </c>
      <c r="B112">
        <v>370001.11</v>
      </c>
      <c r="C112">
        <v>428.03</v>
      </c>
      <c r="D112">
        <v>75265.77</v>
      </c>
      <c r="F112">
        <v>1439186.9</v>
      </c>
      <c r="G112">
        <v>1225428.51</v>
      </c>
      <c r="J112">
        <v>0</v>
      </c>
      <c r="L112">
        <v>116400</v>
      </c>
      <c r="M112">
        <v>38.32</v>
      </c>
      <c r="Q112">
        <v>2500678.94</v>
      </c>
      <c r="R112">
        <v>620039.24</v>
      </c>
      <c r="S112">
        <v>53958.13</v>
      </c>
      <c r="W112">
        <v>242126.2</v>
      </c>
      <c r="X112">
        <v>3000</v>
      </c>
      <c r="Y112">
        <v>274737.2</v>
      </c>
      <c r="AB112">
        <v>34510.550000000003</v>
      </c>
      <c r="AC112">
        <v>47995.19</v>
      </c>
      <c r="AE112">
        <v>10979.57</v>
      </c>
    </row>
    <row r="113" spans="1:31" x14ac:dyDescent="0.25">
      <c r="A113" t="s">
        <v>2902</v>
      </c>
      <c r="B113">
        <v>1308860.28</v>
      </c>
      <c r="C113">
        <v>0</v>
      </c>
      <c r="D113">
        <v>47855.7</v>
      </c>
      <c r="F113">
        <v>1421414.89</v>
      </c>
      <c r="G113">
        <v>71783.350000000006</v>
      </c>
      <c r="L113">
        <v>648255</v>
      </c>
      <c r="M113">
        <v>1223.2</v>
      </c>
      <c r="Q113">
        <v>-1015293.51</v>
      </c>
      <c r="R113">
        <v>3271774.09</v>
      </c>
      <c r="S113">
        <v>122892.83</v>
      </c>
      <c r="T113">
        <v>6400</v>
      </c>
      <c r="Y113">
        <v>49237</v>
      </c>
      <c r="AB113">
        <v>48293.04</v>
      </c>
      <c r="AC113">
        <v>24407.35</v>
      </c>
    </row>
    <row r="114" spans="1:31" x14ac:dyDescent="0.25">
      <c r="A114" t="s">
        <v>2903</v>
      </c>
      <c r="B114">
        <v>805869.69</v>
      </c>
      <c r="C114">
        <v>0</v>
      </c>
      <c r="D114">
        <v>21764</v>
      </c>
      <c r="F114">
        <v>730060.95</v>
      </c>
      <c r="G114">
        <v>462604.83</v>
      </c>
      <c r="L114">
        <v>65000</v>
      </c>
      <c r="M114">
        <v>-763</v>
      </c>
      <c r="Q114">
        <v>938883.77</v>
      </c>
      <c r="R114">
        <v>1131001.29</v>
      </c>
      <c r="S114">
        <v>15500</v>
      </c>
      <c r="W114">
        <v>76850</v>
      </c>
      <c r="Y114">
        <v>109283</v>
      </c>
      <c r="AB114">
        <v>27730</v>
      </c>
      <c r="AC114">
        <v>9835.59</v>
      </c>
    </row>
    <row r="115" spans="1:31" x14ac:dyDescent="0.25">
      <c r="A115" t="s">
        <v>2904</v>
      </c>
      <c r="B115">
        <v>36432.83</v>
      </c>
      <c r="C115">
        <v>33394.47</v>
      </c>
      <c r="D115">
        <v>14586.86</v>
      </c>
      <c r="F115">
        <v>756858.75</v>
      </c>
      <c r="G115">
        <v>1153187.71</v>
      </c>
      <c r="L115">
        <v>81260</v>
      </c>
      <c r="Q115">
        <v>456572.29</v>
      </c>
      <c r="R115">
        <v>1731639.01</v>
      </c>
      <c r="S115">
        <v>9959</v>
      </c>
      <c r="W115">
        <v>155900</v>
      </c>
      <c r="Y115">
        <v>224000</v>
      </c>
      <c r="AB115">
        <v>95830</v>
      </c>
      <c r="AC115">
        <v>36069.68</v>
      </c>
    </row>
    <row r="116" spans="1:31" x14ac:dyDescent="0.25">
      <c r="A116" t="s">
        <v>2905</v>
      </c>
      <c r="B116">
        <v>367514.51</v>
      </c>
      <c r="C116">
        <v>0</v>
      </c>
      <c r="D116">
        <v>8146.61</v>
      </c>
      <c r="F116">
        <v>472117.54</v>
      </c>
      <c r="G116">
        <v>283174.28000000003</v>
      </c>
      <c r="J116">
        <v>0</v>
      </c>
      <c r="Q116">
        <v>-1177744.47</v>
      </c>
      <c r="R116">
        <v>2359915.73</v>
      </c>
      <c r="S116">
        <v>100</v>
      </c>
      <c r="W116">
        <v>65930</v>
      </c>
      <c r="Y116">
        <v>65930</v>
      </c>
      <c r="AB116">
        <v>15577.76</v>
      </c>
      <c r="AC116">
        <v>18040.560000000001</v>
      </c>
    </row>
    <row r="117" spans="1:31" x14ac:dyDescent="0.25">
      <c r="A117" t="s">
        <v>2906</v>
      </c>
      <c r="B117">
        <v>598891.74</v>
      </c>
      <c r="C117">
        <v>29687.29</v>
      </c>
      <c r="D117">
        <v>89161.7</v>
      </c>
      <c r="F117">
        <v>106695.05</v>
      </c>
      <c r="G117">
        <v>516923.66</v>
      </c>
      <c r="L117">
        <v>180686.5</v>
      </c>
      <c r="M117">
        <v>162.71</v>
      </c>
      <c r="Q117">
        <v>46728.81</v>
      </c>
      <c r="R117">
        <v>1221990.08</v>
      </c>
      <c r="S117">
        <v>82732.009999999995</v>
      </c>
      <c r="T117">
        <v>43470</v>
      </c>
      <c r="W117">
        <v>154700</v>
      </c>
      <c r="Y117">
        <v>199129</v>
      </c>
      <c r="AB117">
        <v>81811</v>
      </c>
      <c r="AC117">
        <v>12320.67</v>
      </c>
    </row>
    <row r="118" spans="1:31" x14ac:dyDescent="0.25">
      <c r="A118" t="s">
        <v>2907</v>
      </c>
      <c r="B118">
        <v>768742.01</v>
      </c>
      <c r="C118">
        <v>21840</v>
      </c>
      <c r="D118">
        <v>147899.67000000001</v>
      </c>
      <c r="F118">
        <v>778442.3</v>
      </c>
      <c r="G118">
        <v>66052.06</v>
      </c>
      <c r="K118">
        <v>14400</v>
      </c>
      <c r="L118">
        <v>142417</v>
      </c>
      <c r="M118">
        <v>5671</v>
      </c>
      <c r="O118">
        <v>54451</v>
      </c>
      <c r="Q118">
        <v>97645.05</v>
      </c>
      <c r="R118">
        <v>1488507.55</v>
      </c>
      <c r="S118">
        <v>14871.58</v>
      </c>
      <c r="Y118">
        <v>14600</v>
      </c>
      <c r="AB118">
        <v>12047.91</v>
      </c>
      <c r="AC118">
        <v>13046.6</v>
      </c>
    </row>
    <row r="119" spans="1:31" x14ac:dyDescent="0.25">
      <c r="A119" t="s">
        <v>2908</v>
      </c>
      <c r="B119">
        <v>1015574.76</v>
      </c>
      <c r="C119">
        <v>0</v>
      </c>
      <c r="D119">
        <v>98517.91</v>
      </c>
      <c r="F119">
        <v>602559.39</v>
      </c>
      <c r="G119">
        <v>53470.41</v>
      </c>
      <c r="K119">
        <v>13000</v>
      </c>
      <c r="M119">
        <v>0</v>
      </c>
      <c r="O119">
        <v>119800</v>
      </c>
      <c r="Q119">
        <v>1700498.4</v>
      </c>
      <c r="S119">
        <v>8530.77</v>
      </c>
      <c r="W119">
        <v>193340</v>
      </c>
      <c r="Y119">
        <v>212840</v>
      </c>
      <c r="AB119">
        <v>15300</v>
      </c>
      <c r="AC119">
        <v>9906.7000000000007</v>
      </c>
    </row>
    <row r="120" spans="1:31" x14ac:dyDescent="0.25">
      <c r="A120" t="s">
        <v>2909</v>
      </c>
      <c r="B120">
        <v>713648.61</v>
      </c>
      <c r="C120">
        <v>0</v>
      </c>
      <c r="D120">
        <v>14719.62</v>
      </c>
      <c r="F120">
        <v>494180.83</v>
      </c>
      <c r="G120">
        <v>93870.85</v>
      </c>
      <c r="K120">
        <v>14600</v>
      </c>
      <c r="L120">
        <v>12000</v>
      </c>
      <c r="M120">
        <v>6340.4</v>
      </c>
      <c r="O120">
        <v>112518.9</v>
      </c>
      <c r="Q120">
        <v>-514276.04</v>
      </c>
      <c r="R120">
        <v>1693308.65</v>
      </c>
      <c r="S120">
        <v>7751.03</v>
      </c>
      <c r="W120">
        <v>160513</v>
      </c>
      <c r="Y120">
        <v>175113</v>
      </c>
      <c r="AB120">
        <v>7223.78</v>
      </c>
      <c r="AC120">
        <v>9081.3799999999992</v>
      </c>
      <c r="AE120">
        <v>1539</v>
      </c>
    </row>
    <row r="121" spans="1:31" x14ac:dyDescent="0.25">
      <c r="A121" t="s">
        <v>2910</v>
      </c>
      <c r="B121">
        <v>728886.9</v>
      </c>
      <c r="C121">
        <v>0</v>
      </c>
      <c r="D121">
        <v>222580.08</v>
      </c>
      <c r="F121">
        <v>789045.14</v>
      </c>
      <c r="G121">
        <v>174355.16</v>
      </c>
      <c r="K121">
        <v>21700</v>
      </c>
      <c r="L121">
        <v>51444</v>
      </c>
      <c r="M121">
        <v>0</v>
      </c>
      <c r="O121">
        <v>28860</v>
      </c>
      <c r="Q121">
        <v>-210785.79</v>
      </c>
      <c r="R121">
        <v>2084116.46</v>
      </c>
      <c r="S121">
        <v>10730.65</v>
      </c>
      <c r="W121">
        <v>170460.4</v>
      </c>
      <c r="Y121">
        <v>217355.4</v>
      </c>
      <c r="AB121">
        <v>5352.01</v>
      </c>
      <c r="AC121">
        <v>25451.03</v>
      </c>
      <c r="AE121">
        <v>1900</v>
      </c>
    </row>
    <row r="122" spans="1:31" x14ac:dyDescent="0.25">
      <c r="A122" t="s">
        <v>2911</v>
      </c>
      <c r="B122">
        <v>374721.31</v>
      </c>
      <c r="C122">
        <v>0</v>
      </c>
      <c r="D122">
        <v>129682.67</v>
      </c>
      <c r="F122">
        <v>298949.98</v>
      </c>
      <c r="G122">
        <v>87850.98</v>
      </c>
      <c r="J122">
        <v>0</v>
      </c>
      <c r="K122">
        <v>14500</v>
      </c>
      <c r="L122">
        <v>27000</v>
      </c>
      <c r="M122">
        <v>2449</v>
      </c>
      <c r="O122">
        <v>81000</v>
      </c>
      <c r="Q122">
        <v>453312.21</v>
      </c>
      <c r="R122">
        <v>345503.07</v>
      </c>
      <c r="S122">
        <v>4589.24</v>
      </c>
      <c r="W122">
        <v>70473</v>
      </c>
      <c r="Y122">
        <v>102227</v>
      </c>
      <c r="AB122">
        <v>11025.88</v>
      </c>
      <c r="AC122">
        <v>5822.69</v>
      </c>
    </row>
    <row r="123" spans="1:31" x14ac:dyDescent="0.25">
      <c r="A123" t="s">
        <v>2919</v>
      </c>
      <c r="B123">
        <v>409365.63</v>
      </c>
      <c r="C123">
        <v>0</v>
      </c>
      <c r="D123">
        <v>114230.03</v>
      </c>
      <c r="F123">
        <v>456625.79</v>
      </c>
      <c r="G123">
        <v>110940.93</v>
      </c>
      <c r="K123">
        <v>14300</v>
      </c>
      <c r="M123">
        <v>0</v>
      </c>
      <c r="Q123">
        <v>-1326086.2</v>
      </c>
      <c r="R123">
        <v>2439641.09</v>
      </c>
      <c r="S123">
        <v>11292.82</v>
      </c>
      <c r="W123">
        <v>86530</v>
      </c>
      <c r="Y123">
        <v>100830</v>
      </c>
      <c r="AB123">
        <v>9776.11</v>
      </c>
      <c r="AC123">
        <v>25709.22</v>
      </c>
    </row>
    <row r="124" spans="1:31" x14ac:dyDescent="0.25">
      <c r="A124" t="s">
        <v>2920</v>
      </c>
      <c r="B124">
        <v>598029.89</v>
      </c>
      <c r="C124">
        <v>0</v>
      </c>
      <c r="D124">
        <v>246595.54</v>
      </c>
      <c r="F124">
        <v>521844.73</v>
      </c>
      <c r="G124">
        <v>104664.83</v>
      </c>
      <c r="K124">
        <v>13800</v>
      </c>
      <c r="L124">
        <v>26050</v>
      </c>
      <c r="M124">
        <v>3868.01</v>
      </c>
      <c r="O124">
        <v>108000</v>
      </c>
      <c r="Q124">
        <v>-1670537.71</v>
      </c>
      <c r="R124">
        <v>3028722.67</v>
      </c>
      <c r="S124">
        <v>12008.11</v>
      </c>
      <c r="W124">
        <v>97858.3</v>
      </c>
      <c r="Y124">
        <v>111658.3</v>
      </c>
      <c r="AB124">
        <v>5695</v>
      </c>
      <c r="AC124">
        <v>19021.59</v>
      </c>
      <c r="AE124">
        <v>3059.5</v>
      </c>
    </row>
    <row r="125" spans="1:31" x14ac:dyDescent="0.25">
      <c r="A125" t="s">
        <v>2922</v>
      </c>
      <c r="B125">
        <v>312804.98</v>
      </c>
      <c r="C125">
        <v>0</v>
      </c>
      <c r="D125">
        <v>34244.53</v>
      </c>
      <c r="F125">
        <v>1017656.54</v>
      </c>
      <c r="G125">
        <v>121297.39</v>
      </c>
      <c r="K125">
        <v>13500</v>
      </c>
      <c r="M125">
        <v>0</v>
      </c>
      <c r="O125">
        <v>31000</v>
      </c>
      <c r="Q125">
        <v>-1643766.67</v>
      </c>
      <c r="R125">
        <v>3118920.11</v>
      </c>
      <c r="S125">
        <v>4207.2299999999996</v>
      </c>
      <c r="W125">
        <v>95856.2</v>
      </c>
      <c r="Y125">
        <v>109356.2</v>
      </c>
      <c r="AB125">
        <v>8508.33</v>
      </c>
      <c r="AC125">
        <v>28557.23</v>
      </c>
    </row>
    <row r="126" spans="1:31" x14ac:dyDescent="0.25">
      <c r="A126" t="s">
        <v>2890</v>
      </c>
      <c r="B126">
        <v>391867.46</v>
      </c>
      <c r="C126">
        <v>0</v>
      </c>
      <c r="D126">
        <v>432.98</v>
      </c>
      <c r="F126">
        <v>685605.93</v>
      </c>
      <c r="G126">
        <v>313367.40000000002</v>
      </c>
      <c r="M126">
        <v>2060</v>
      </c>
      <c r="O126">
        <v>85640</v>
      </c>
      <c r="Q126">
        <v>-1415446.02</v>
      </c>
      <c r="R126">
        <v>2656385</v>
      </c>
      <c r="S126">
        <v>154770.75</v>
      </c>
      <c r="W126">
        <v>136609.5</v>
      </c>
      <c r="Y126">
        <v>195766.5</v>
      </c>
      <c r="AB126">
        <v>33461.47</v>
      </c>
      <c r="AC126">
        <v>23354.99</v>
      </c>
      <c r="AE126">
        <v>726.5</v>
      </c>
    </row>
    <row r="127" spans="1:31" x14ac:dyDescent="0.25">
      <c r="A127" t="s">
        <v>2891</v>
      </c>
      <c r="B127">
        <v>647055.69999999995</v>
      </c>
      <c r="C127">
        <v>0</v>
      </c>
      <c r="D127">
        <v>12346.25</v>
      </c>
      <c r="F127">
        <v>213335.61</v>
      </c>
      <c r="G127">
        <v>248183</v>
      </c>
      <c r="M127">
        <v>390</v>
      </c>
      <c r="Q127">
        <v>-1503724.52</v>
      </c>
      <c r="R127">
        <v>2668500</v>
      </c>
      <c r="S127">
        <v>920</v>
      </c>
      <c r="W127">
        <v>164986.5</v>
      </c>
      <c r="Y127">
        <v>197185.5</v>
      </c>
      <c r="AB127">
        <v>13305.77</v>
      </c>
      <c r="AC127">
        <v>13624.15</v>
      </c>
      <c r="AE127">
        <v>520</v>
      </c>
    </row>
    <row r="128" spans="1:31" x14ac:dyDescent="0.25">
      <c r="A128" t="s">
        <v>2896</v>
      </c>
      <c r="B128">
        <v>662693.36</v>
      </c>
      <c r="C128">
        <v>0</v>
      </c>
      <c r="D128">
        <v>0</v>
      </c>
      <c r="F128">
        <v>341147.98</v>
      </c>
      <c r="G128">
        <v>206852.76</v>
      </c>
      <c r="M128">
        <v>0</v>
      </c>
      <c r="O128">
        <v>155940</v>
      </c>
      <c r="Q128">
        <v>-1578687.82</v>
      </c>
      <c r="R128">
        <v>2647000</v>
      </c>
      <c r="S128">
        <v>18434.900000000001</v>
      </c>
      <c r="W128">
        <v>159929.5</v>
      </c>
      <c r="Y128">
        <v>177648.5</v>
      </c>
      <c r="AB128">
        <v>16003.33</v>
      </c>
      <c r="AC128">
        <v>13244.08</v>
      </c>
      <c r="AE128">
        <v>4852.5</v>
      </c>
    </row>
    <row r="129" spans="1:31" x14ac:dyDescent="0.25">
      <c r="A129" t="s">
        <v>2894</v>
      </c>
      <c r="B129">
        <v>1016995.56</v>
      </c>
      <c r="C129">
        <v>0</v>
      </c>
      <c r="D129">
        <v>19632.189999999999</v>
      </c>
      <c r="F129">
        <v>4344464.17</v>
      </c>
      <c r="G129">
        <v>483578.28</v>
      </c>
      <c r="M129">
        <v>762.7</v>
      </c>
      <c r="Q129">
        <v>-3534114.45</v>
      </c>
      <c r="R129">
        <v>9526566.6699999999</v>
      </c>
      <c r="S129">
        <v>30838.82</v>
      </c>
      <c r="W129">
        <v>309483.5</v>
      </c>
      <c r="Y129">
        <v>357804.5</v>
      </c>
      <c r="AB129">
        <v>69470.09</v>
      </c>
      <c r="AC129">
        <v>51021.45</v>
      </c>
      <c r="AE129">
        <v>5984</v>
      </c>
    </row>
    <row r="130" spans="1:31" x14ac:dyDescent="0.25">
      <c r="A130" t="s">
        <v>2921</v>
      </c>
      <c r="B130">
        <v>239598.62</v>
      </c>
      <c r="C130">
        <v>0</v>
      </c>
      <c r="D130">
        <v>3792.27</v>
      </c>
      <c r="F130">
        <v>280567.34000000003</v>
      </c>
      <c r="G130">
        <v>171031.34</v>
      </c>
      <c r="M130">
        <v>15</v>
      </c>
      <c r="Q130">
        <v>-1202961.83</v>
      </c>
      <c r="R130">
        <v>1913700</v>
      </c>
      <c r="S130">
        <v>20524.53</v>
      </c>
      <c r="W130">
        <v>46400</v>
      </c>
      <c r="Y130">
        <v>63178</v>
      </c>
      <c r="AB130">
        <v>20075.599999999999</v>
      </c>
      <c r="AC130">
        <v>15696.53</v>
      </c>
      <c r="AE130">
        <v>114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O130"/>
  <sheetViews>
    <sheetView topLeftCell="A70" zoomScale="70" zoomScaleNormal="70" workbookViewId="0">
      <selection activeCell="F88" sqref="F88:H88"/>
    </sheetView>
  </sheetViews>
  <sheetFormatPr defaultColWidth="9" defaultRowHeight="13.8" x14ac:dyDescent="0.25"/>
  <cols>
    <col min="1" max="1" width="6.5" style="38" customWidth="1"/>
    <col min="2" max="2" width="8.59765625" style="38" customWidth="1"/>
    <col min="3" max="3" width="6.5" style="45" customWidth="1"/>
    <col min="4" max="4" width="26.59765625" style="45" customWidth="1"/>
    <col min="5" max="5" width="43.296875" bestFit="1" customWidth="1"/>
    <col min="6" max="6" width="31.19921875" bestFit="1" customWidth="1"/>
    <col min="7" max="7" width="30.19921875" bestFit="1" customWidth="1"/>
    <col min="8" max="8" width="22.09765625" bestFit="1" customWidth="1"/>
    <col min="9" max="9" width="21.59765625" bestFit="1" customWidth="1"/>
    <col min="10" max="11" width="14.5" bestFit="1" customWidth="1"/>
    <col min="12" max="12" width="19.59765625" bestFit="1" customWidth="1"/>
    <col min="13" max="13" width="20" bestFit="1" customWidth="1"/>
    <col min="14" max="14" width="16.09765625" bestFit="1" customWidth="1"/>
    <col min="15" max="15" width="18.59765625" bestFit="1" customWidth="1"/>
    <col min="16" max="16" width="18" bestFit="1" customWidth="1"/>
    <col min="17" max="17" width="19.69921875" bestFit="1" customWidth="1"/>
    <col min="18" max="18" width="19.3984375" bestFit="1" customWidth="1"/>
    <col min="19" max="19" width="21.5" bestFit="1" customWidth="1"/>
    <col min="20" max="20" width="26" bestFit="1" customWidth="1"/>
    <col min="21" max="21" width="26.19921875" bestFit="1" customWidth="1"/>
    <col min="22" max="22" width="14.5" bestFit="1" customWidth="1"/>
    <col min="23" max="23" width="42.19921875" bestFit="1" customWidth="1"/>
    <col min="24" max="24" width="42.796875" bestFit="1" customWidth="1"/>
    <col min="25" max="25" width="27.09765625" bestFit="1" customWidth="1"/>
    <col min="26" max="26" width="36.59765625" bestFit="1" customWidth="1"/>
    <col min="27" max="27" width="52.3984375" bestFit="1" customWidth="1"/>
    <col min="28" max="28" width="14.5" bestFit="1" customWidth="1"/>
    <col min="29" max="29" width="18.796875" bestFit="1" customWidth="1"/>
    <col min="30" max="30" width="25.19921875" bestFit="1" customWidth="1"/>
    <col min="31" max="31" width="23.3984375" bestFit="1" customWidth="1"/>
    <col min="32" max="32" width="39.8984375" bestFit="1" customWidth="1"/>
    <col min="33" max="33" width="28.796875" bestFit="1" customWidth="1"/>
    <col min="34" max="34" width="29.59765625" bestFit="1" customWidth="1"/>
    <col min="35" max="35" width="31.296875" bestFit="1" customWidth="1"/>
    <col min="36" max="36" width="20.5" style="72" bestFit="1" customWidth="1"/>
    <col min="37" max="37" width="17.8984375" style="50" bestFit="1" customWidth="1"/>
    <col min="38" max="38" width="17.3984375" style="51" bestFit="1" customWidth="1"/>
    <col min="39" max="39" width="17.59765625" style="48" bestFit="1" customWidth="1"/>
    <col min="40" max="40" width="19.09765625" style="47" bestFit="1" customWidth="1"/>
    <col min="41" max="41" width="23.59765625" style="51" bestFit="1" customWidth="1"/>
    <col min="42" max="16384" width="9" style="55"/>
  </cols>
  <sheetData>
    <row r="1" spans="1:41" x14ac:dyDescent="0.25">
      <c r="A1" s="223"/>
      <c r="B1" s="223"/>
      <c r="E1" t="s">
        <v>2456</v>
      </c>
      <c r="F1" t="s">
        <v>2457</v>
      </c>
      <c r="G1" t="s">
        <v>2458</v>
      </c>
      <c r="H1" t="s">
        <v>2459</v>
      </c>
      <c r="I1" t="s">
        <v>2460</v>
      </c>
      <c r="J1" t="s">
        <v>2461</v>
      </c>
      <c r="K1" t="s">
        <v>2462</v>
      </c>
      <c r="L1" t="s">
        <v>2463</v>
      </c>
      <c r="M1" t="s">
        <v>2611</v>
      </c>
      <c r="N1" t="s">
        <v>2464</v>
      </c>
      <c r="O1" t="s">
        <v>2465</v>
      </c>
      <c r="P1" t="s">
        <v>2468</v>
      </c>
      <c r="Q1" t="s">
        <v>2469</v>
      </c>
      <c r="R1" t="s">
        <v>2612</v>
      </c>
      <c r="S1" t="s">
        <v>2470</v>
      </c>
      <c r="T1" t="s">
        <v>2471</v>
      </c>
      <c r="U1" t="s">
        <v>2472</v>
      </c>
      <c r="V1" t="s">
        <v>2473</v>
      </c>
      <c r="W1" t="s">
        <v>2475</v>
      </c>
      <c r="X1" t="s">
        <v>2476</v>
      </c>
      <c r="Y1" t="s">
        <v>2477</v>
      </c>
      <c r="Z1" t="s">
        <v>2478</v>
      </c>
      <c r="AA1" t="s">
        <v>2479</v>
      </c>
      <c r="AB1" t="s">
        <v>2480</v>
      </c>
      <c r="AC1" t="s">
        <v>2481</v>
      </c>
      <c r="AD1" t="s">
        <v>2482</v>
      </c>
      <c r="AE1" t="s">
        <v>2483</v>
      </c>
      <c r="AF1" t="s">
        <v>2484</v>
      </c>
      <c r="AG1" t="s">
        <v>2485</v>
      </c>
      <c r="AH1" t="s">
        <v>2613</v>
      </c>
      <c r="AI1" t="s">
        <v>2488</v>
      </c>
      <c r="AJ1" s="72" t="s">
        <v>6</v>
      </c>
      <c r="AK1" s="50" t="s">
        <v>7</v>
      </c>
      <c r="AL1" s="51" t="s">
        <v>8</v>
      </c>
      <c r="AM1" s="52" t="s">
        <v>9</v>
      </c>
      <c r="AN1" s="53" t="s">
        <v>10</v>
      </c>
      <c r="AO1" s="54" t="s">
        <v>11</v>
      </c>
    </row>
    <row r="2" spans="1:41" x14ac:dyDescent="0.25">
      <c r="A2" s="223"/>
      <c r="B2" s="223"/>
      <c r="C2" s="45" t="s">
        <v>810</v>
      </c>
      <c r="E2" t="s">
        <v>2489</v>
      </c>
      <c r="F2" t="s">
        <v>2490</v>
      </c>
      <c r="G2" t="s">
        <v>2491</v>
      </c>
      <c r="H2" t="s">
        <v>2492</v>
      </c>
      <c r="I2" t="s">
        <v>2493</v>
      </c>
      <c r="J2" t="s">
        <v>2494</v>
      </c>
      <c r="K2" t="s">
        <v>2495</v>
      </c>
      <c r="L2" t="s">
        <v>2496</v>
      </c>
      <c r="M2" t="s">
        <v>2615</v>
      </c>
      <c r="N2" t="s">
        <v>2497</v>
      </c>
      <c r="O2" t="s">
        <v>2498</v>
      </c>
      <c r="P2" t="s">
        <v>2501</v>
      </c>
      <c r="Q2" t="s">
        <v>2502</v>
      </c>
      <c r="R2" t="s">
        <v>2616</v>
      </c>
      <c r="S2" t="s">
        <v>2503</v>
      </c>
      <c r="T2" t="s">
        <v>2504</v>
      </c>
      <c r="U2" t="s">
        <v>2505</v>
      </c>
      <c r="V2" t="s">
        <v>2506</v>
      </c>
      <c r="W2" t="s">
        <v>2508</v>
      </c>
      <c r="X2" t="s">
        <v>2509</v>
      </c>
      <c r="Y2" t="s">
        <v>2510</v>
      </c>
      <c r="Z2" t="s">
        <v>2511</v>
      </c>
      <c r="AA2" t="s">
        <v>2512</v>
      </c>
      <c r="AB2" t="s">
        <v>2513</v>
      </c>
      <c r="AC2" t="s">
        <v>2514</v>
      </c>
      <c r="AD2" t="s">
        <v>2515</v>
      </c>
      <c r="AE2" t="s">
        <v>2516</v>
      </c>
      <c r="AF2" t="s">
        <v>2517</v>
      </c>
      <c r="AG2" t="s">
        <v>2518</v>
      </c>
      <c r="AH2" t="s">
        <v>2617</v>
      </c>
      <c r="AI2" t="s">
        <v>2521</v>
      </c>
    </row>
    <row r="3" spans="1:41" ht="14.4" thickBot="1" x14ac:dyDescent="0.3">
      <c r="A3" s="223"/>
      <c r="B3" s="223"/>
      <c r="E3" t="s">
        <v>2522</v>
      </c>
      <c r="F3">
        <v>60885793.770000003</v>
      </c>
      <c r="G3">
        <v>1722611.84</v>
      </c>
      <c r="H3">
        <v>9187630.5</v>
      </c>
      <c r="I3">
        <v>0</v>
      </c>
      <c r="J3">
        <v>123187169.92</v>
      </c>
      <c r="K3">
        <v>34339138.450000003</v>
      </c>
      <c r="L3">
        <v>0</v>
      </c>
      <c r="M3">
        <v>0</v>
      </c>
      <c r="N3">
        <v>596800.88</v>
      </c>
      <c r="O3">
        <v>119800</v>
      </c>
      <c r="P3">
        <v>2972622.85</v>
      </c>
      <c r="Q3">
        <v>158736.62</v>
      </c>
      <c r="R3">
        <v>0</v>
      </c>
      <c r="S3">
        <v>4501784.72</v>
      </c>
      <c r="T3">
        <v>2619838.6800000002</v>
      </c>
      <c r="U3">
        <v>11907925.439999999</v>
      </c>
      <c r="V3">
        <v>213131610.75</v>
      </c>
      <c r="W3">
        <v>4389003.4800000004</v>
      </c>
      <c r="X3">
        <v>267416.82</v>
      </c>
      <c r="Y3">
        <v>1490.35</v>
      </c>
      <c r="Z3">
        <v>630</v>
      </c>
      <c r="AA3">
        <v>14467205.210000001</v>
      </c>
      <c r="AB3">
        <v>945760</v>
      </c>
      <c r="AC3">
        <v>16614826.710000001</v>
      </c>
      <c r="AD3">
        <v>6010</v>
      </c>
      <c r="AE3">
        <v>3196</v>
      </c>
      <c r="AF3">
        <v>4605840.34</v>
      </c>
      <c r="AG3">
        <v>3728134.77</v>
      </c>
      <c r="AH3">
        <v>4</v>
      </c>
      <c r="AI3">
        <v>133225.60000000001</v>
      </c>
      <c r="AJ3" s="72">
        <f t="shared" ref="AJ3:AO3" si="0">SUM(AJ4:AJ130)</f>
        <v>73212569.450000003</v>
      </c>
      <c r="AK3" s="50">
        <f t="shared" si="0"/>
        <v>3847960.3499999982</v>
      </c>
      <c r="AL3" s="51">
        <f t="shared" si="0"/>
        <v>69364609.099999994</v>
      </c>
      <c r="AM3" s="48">
        <f t="shared" si="0"/>
        <v>20443637.759999994</v>
      </c>
      <c r="AN3" s="47">
        <f t="shared" si="0"/>
        <v>25112253.190000009</v>
      </c>
      <c r="AO3" s="56">
        <f t="shared" si="0"/>
        <v>-4668615.4300000016</v>
      </c>
    </row>
    <row r="4" spans="1:41" ht="14.4" thickBot="1" x14ac:dyDescent="0.3">
      <c r="A4" s="38" t="s">
        <v>362</v>
      </c>
      <c r="B4" s="38" t="s">
        <v>364</v>
      </c>
      <c r="C4" s="63">
        <v>6411</v>
      </c>
      <c r="D4" s="64" t="s">
        <v>683</v>
      </c>
      <c r="E4" t="s">
        <v>3310</v>
      </c>
      <c r="F4">
        <v>936733.14</v>
      </c>
      <c r="G4">
        <v>0</v>
      </c>
      <c r="H4">
        <v>79825.52</v>
      </c>
      <c r="J4">
        <v>4467726.72</v>
      </c>
      <c r="K4">
        <v>760191.5</v>
      </c>
      <c r="Q4">
        <v>87.3</v>
      </c>
      <c r="S4">
        <v>829859</v>
      </c>
      <c r="U4">
        <v>3600748.83</v>
      </c>
      <c r="V4">
        <v>1723269</v>
      </c>
      <c r="W4">
        <v>32014.36</v>
      </c>
      <c r="AA4">
        <v>163087</v>
      </c>
      <c r="AB4">
        <v>231960</v>
      </c>
      <c r="AC4">
        <v>219935</v>
      </c>
      <c r="AF4">
        <v>37784.47</v>
      </c>
      <c r="AG4">
        <v>45044.14</v>
      </c>
      <c r="AJ4" s="72">
        <f>SUM(F4:I4)</f>
        <v>1016558.66</v>
      </c>
      <c r="AK4" s="50">
        <f>SUM(N4:R4)</f>
        <v>87.3</v>
      </c>
      <c r="AL4" s="51">
        <f>AJ4-AK4</f>
        <v>1016471.36</v>
      </c>
      <c r="AM4" s="48">
        <f>SUM(W4:AB4)</f>
        <v>427061.36</v>
      </c>
      <c r="AN4" s="47">
        <f>SUM(AC4:AI4)</f>
        <v>302763.61</v>
      </c>
      <c r="AO4" s="56">
        <f>AM4-AN4</f>
        <v>124297.75</v>
      </c>
    </row>
    <row r="5" spans="1:41" ht="14.4" thickBot="1" x14ac:dyDescent="0.3">
      <c r="A5" s="38" t="s">
        <v>362</v>
      </c>
      <c r="B5" s="38" t="s">
        <v>364</v>
      </c>
      <c r="C5" s="63">
        <v>2059</v>
      </c>
      <c r="D5" s="64" t="s">
        <v>684</v>
      </c>
      <c r="E5" t="s">
        <v>3311</v>
      </c>
      <c r="F5">
        <v>97113.279999999999</v>
      </c>
      <c r="G5">
        <v>10563.9</v>
      </c>
      <c r="H5">
        <v>121773.58</v>
      </c>
      <c r="J5">
        <v>475579.98</v>
      </c>
      <c r="K5">
        <v>195847.1</v>
      </c>
      <c r="Q5">
        <v>929.99</v>
      </c>
      <c r="S5">
        <v>500</v>
      </c>
      <c r="U5">
        <v>-794886.57</v>
      </c>
      <c r="V5">
        <v>1740746.12</v>
      </c>
      <c r="W5">
        <v>31407.45</v>
      </c>
      <c r="AA5">
        <v>127592.5</v>
      </c>
      <c r="AC5">
        <v>134696.5</v>
      </c>
      <c r="AF5">
        <v>38512</v>
      </c>
      <c r="AG5">
        <v>14093.15</v>
      </c>
      <c r="AJ5" s="72">
        <f t="shared" ref="AJ5:AJ68" si="1">SUM(F5:I5)</f>
        <v>229450.76</v>
      </c>
      <c r="AK5" s="50">
        <f t="shared" ref="AK5:AK68" si="2">SUM(N5:R5)</f>
        <v>929.99</v>
      </c>
      <c r="AL5" s="51">
        <f t="shared" ref="AL5:AL68" si="3">AJ5-AK5</f>
        <v>228520.77000000002</v>
      </c>
      <c r="AM5" s="48">
        <f t="shared" ref="AM5:AM68" si="4">SUM(W5:AB5)</f>
        <v>158999.95000000001</v>
      </c>
      <c r="AN5" s="47">
        <f>SUM(AC5:AI5)</f>
        <v>187301.65</v>
      </c>
      <c r="AO5" s="56">
        <f t="shared" ref="AO5:AO68" si="5">AM5-AN5</f>
        <v>-28301.699999999983</v>
      </c>
    </row>
    <row r="6" spans="1:41" ht="14.4" thickBot="1" x14ac:dyDescent="0.3">
      <c r="A6" s="38" t="s">
        <v>362</v>
      </c>
      <c r="B6" s="38" t="s">
        <v>364</v>
      </c>
      <c r="C6" s="63">
        <v>6691</v>
      </c>
      <c r="D6" s="64" t="s">
        <v>685</v>
      </c>
      <c r="E6" t="s">
        <v>3312</v>
      </c>
      <c r="F6">
        <v>810371.35</v>
      </c>
      <c r="G6">
        <v>24016.5</v>
      </c>
      <c r="H6">
        <v>121091.21</v>
      </c>
      <c r="J6">
        <v>545131.18000000005</v>
      </c>
      <c r="K6">
        <v>85484.97</v>
      </c>
      <c r="N6">
        <v>0</v>
      </c>
      <c r="P6">
        <v>73100</v>
      </c>
      <c r="Q6">
        <v>65.75</v>
      </c>
      <c r="S6">
        <v>89300</v>
      </c>
      <c r="U6">
        <v>-819550.85</v>
      </c>
      <c r="V6">
        <v>2169071.4500000002</v>
      </c>
      <c r="W6">
        <v>151678.18</v>
      </c>
      <c r="Z6">
        <v>395</v>
      </c>
      <c r="AA6">
        <v>132384.5</v>
      </c>
      <c r="AB6">
        <v>75600</v>
      </c>
      <c r="AC6">
        <v>187232.5</v>
      </c>
      <c r="AF6">
        <v>60377.4</v>
      </c>
      <c r="AG6">
        <v>12351.12</v>
      </c>
      <c r="AI6">
        <v>4262.5</v>
      </c>
      <c r="AJ6" s="72">
        <f t="shared" si="1"/>
        <v>955479.05999999994</v>
      </c>
      <c r="AK6" s="50">
        <f t="shared" si="2"/>
        <v>73165.75</v>
      </c>
      <c r="AL6" s="51">
        <f t="shared" si="3"/>
        <v>882313.30999999994</v>
      </c>
      <c r="AM6" s="48">
        <f t="shared" si="4"/>
        <v>360057.68</v>
      </c>
      <c r="AN6" s="47">
        <f t="shared" ref="AN6:AN68" si="6">SUM(AC6:AI6)</f>
        <v>264223.52</v>
      </c>
      <c r="AO6" s="56">
        <f t="shared" si="5"/>
        <v>95834.159999999974</v>
      </c>
    </row>
    <row r="7" spans="1:41" ht="14.4" thickBot="1" x14ac:dyDescent="0.3">
      <c r="A7" s="38" t="s">
        <v>362</v>
      </c>
      <c r="B7" s="38" t="s">
        <v>364</v>
      </c>
      <c r="C7" s="63">
        <v>3434</v>
      </c>
      <c r="D7" s="64" t="s">
        <v>686</v>
      </c>
      <c r="E7" t="s">
        <v>3313</v>
      </c>
      <c r="F7">
        <v>553284.43000000005</v>
      </c>
      <c r="G7">
        <v>415</v>
      </c>
      <c r="H7">
        <v>134208.69</v>
      </c>
      <c r="J7">
        <v>329517.40000000002</v>
      </c>
      <c r="K7">
        <v>148789.06</v>
      </c>
      <c r="N7">
        <v>0</v>
      </c>
      <c r="P7">
        <v>0</v>
      </c>
      <c r="Q7">
        <v>32</v>
      </c>
      <c r="U7">
        <v>936241.26</v>
      </c>
      <c r="V7">
        <v>235221.96</v>
      </c>
      <c r="W7">
        <v>40385.14</v>
      </c>
      <c r="AC7">
        <v>504</v>
      </c>
      <c r="AF7">
        <v>28215.24</v>
      </c>
      <c r="AG7">
        <v>13046.54</v>
      </c>
      <c r="AJ7" s="72">
        <f t="shared" si="1"/>
        <v>687908.12000000011</v>
      </c>
      <c r="AK7" s="50">
        <f t="shared" si="2"/>
        <v>32</v>
      </c>
      <c r="AL7" s="51">
        <f t="shared" si="3"/>
        <v>687876.12000000011</v>
      </c>
      <c r="AM7" s="48">
        <f t="shared" si="4"/>
        <v>40385.14</v>
      </c>
      <c r="AN7" s="47">
        <f t="shared" si="6"/>
        <v>41765.78</v>
      </c>
      <c r="AO7" s="56">
        <f t="shared" si="5"/>
        <v>-1380.6399999999994</v>
      </c>
    </row>
    <row r="8" spans="1:41" ht="14.4" thickBot="1" x14ac:dyDescent="0.3">
      <c r="A8" s="38" t="s">
        <v>362</v>
      </c>
      <c r="B8" s="38" t="s">
        <v>364</v>
      </c>
      <c r="C8" s="63">
        <v>3172</v>
      </c>
      <c r="D8" s="64" t="s">
        <v>687</v>
      </c>
      <c r="E8" t="s">
        <v>3314</v>
      </c>
      <c r="F8">
        <v>152573.64000000001</v>
      </c>
      <c r="G8">
        <v>3030</v>
      </c>
      <c r="H8">
        <v>53933.05</v>
      </c>
      <c r="J8">
        <v>643314.78</v>
      </c>
      <c r="K8">
        <v>445512.15</v>
      </c>
      <c r="Q8">
        <v>2535.15</v>
      </c>
      <c r="S8">
        <v>50970</v>
      </c>
      <c r="U8">
        <v>-405770.32</v>
      </c>
      <c r="V8">
        <v>1649277.25</v>
      </c>
      <c r="W8">
        <v>60474.71</v>
      </c>
      <c r="AA8">
        <v>87250.2</v>
      </c>
      <c r="AC8">
        <v>87250.2</v>
      </c>
      <c r="AF8">
        <v>45661.73</v>
      </c>
      <c r="AG8">
        <v>13461.44</v>
      </c>
      <c r="AJ8" s="72">
        <f t="shared" si="1"/>
        <v>209536.69</v>
      </c>
      <c r="AK8" s="50">
        <f t="shared" si="2"/>
        <v>2535.15</v>
      </c>
      <c r="AL8" s="51">
        <f t="shared" si="3"/>
        <v>207001.54</v>
      </c>
      <c r="AM8" s="48">
        <f t="shared" si="4"/>
        <v>147724.91</v>
      </c>
      <c r="AN8" s="47">
        <f t="shared" si="6"/>
        <v>146373.37</v>
      </c>
      <c r="AO8" s="56">
        <f t="shared" si="5"/>
        <v>1351.5400000000081</v>
      </c>
    </row>
    <row r="9" spans="1:41" ht="14.4" thickBot="1" x14ac:dyDescent="0.3">
      <c r="A9" s="38" t="s">
        <v>362</v>
      </c>
      <c r="B9" s="38" t="s">
        <v>364</v>
      </c>
      <c r="C9" s="63">
        <v>3172</v>
      </c>
      <c r="D9" s="64" t="s">
        <v>688</v>
      </c>
      <c r="E9" t="s">
        <v>3315</v>
      </c>
      <c r="F9">
        <v>654450.29</v>
      </c>
      <c r="G9">
        <v>5316</v>
      </c>
      <c r="H9">
        <v>83816.479999999996</v>
      </c>
      <c r="J9">
        <v>270171.84999999998</v>
      </c>
      <c r="K9">
        <v>221615.14</v>
      </c>
      <c r="Q9">
        <v>6</v>
      </c>
      <c r="U9">
        <v>226624.73</v>
      </c>
      <c r="V9">
        <v>991159.3</v>
      </c>
      <c r="W9">
        <v>47222.99</v>
      </c>
      <c r="AA9">
        <v>122524.5</v>
      </c>
      <c r="AC9">
        <v>122524.5</v>
      </c>
      <c r="AF9">
        <v>19079.990000000002</v>
      </c>
      <c r="AG9">
        <v>10563.27</v>
      </c>
      <c r="AJ9" s="72">
        <f t="shared" si="1"/>
        <v>743582.77</v>
      </c>
      <c r="AK9" s="50">
        <f t="shared" si="2"/>
        <v>6</v>
      </c>
      <c r="AL9" s="51">
        <f t="shared" si="3"/>
        <v>743576.77</v>
      </c>
      <c r="AM9" s="48">
        <f t="shared" si="4"/>
        <v>169747.49</v>
      </c>
      <c r="AN9" s="47">
        <f t="shared" si="6"/>
        <v>152167.75999999998</v>
      </c>
      <c r="AO9" s="56">
        <f t="shared" si="5"/>
        <v>17579.73000000001</v>
      </c>
    </row>
    <row r="10" spans="1:41" ht="14.4" thickBot="1" x14ac:dyDescent="0.3">
      <c r="A10" s="38" t="s">
        <v>362</v>
      </c>
      <c r="B10" s="38" t="s">
        <v>364</v>
      </c>
      <c r="C10" s="63">
        <v>1819</v>
      </c>
      <c r="D10" s="64" t="s">
        <v>689</v>
      </c>
      <c r="E10" t="s">
        <v>3316</v>
      </c>
      <c r="F10">
        <v>377700.58</v>
      </c>
      <c r="G10">
        <v>4544</v>
      </c>
      <c r="H10">
        <v>113958.61</v>
      </c>
      <c r="J10">
        <v>786234.84</v>
      </c>
      <c r="K10">
        <v>20</v>
      </c>
      <c r="Q10">
        <v>152.93</v>
      </c>
      <c r="S10">
        <v>180900</v>
      </c>
      <c r="U10">
        <v>949078.52</v>
      </c>
      <c r="V10">
        <v>169383.81</v>
      </c>
      <c r="W10">
        <v>12446.5</v>
      </c>
      <c r="AA10">
        <v>205414.5</v>
      </c>
      <c r="AC10">
        <v>205414.5</v>
      </c>
      <c r="AF10">
        <v>16925.87</v>
      </c>
      <c r="AG10">
        <v>5564.5</v>
      </c>
      <c r="AJ10" s="72">
        <f t="shared" si="1"/>
        <v>496203.19</v>
      </c>
      <c r="AK10" s="50">
        <f t="shared" si="2"/>
        <v>152.93</v>
      </c>
      <c r="AL10" s="51">
        <f t="shared" si="3"/>
        <v>496050.26</v>
      </c>
      <c r="AM10" s="48">
        <f t="shared" si="4"/>
        <v>217861</v>
      </c>
      <c r="AN10" s="47">
        <f t="shared" si="6"/>
        <v>227904.87</v>
      </c>
      <c r="AO10" s="56">
        <f t="shared" si="5"/>
        <v>-10043.869999999995</v>
      </c>
    </row>
    <row r="11" spans="1:41" ht="14.4" thickBot="1" x14ac:dyDescent="0.3">
      <c r="A11" s="38" t="s">
        <v>362</v>
      </c>
      <c r="B11" s="38" t="s">
        <v>364</v>
      </c>
      <c r="C11" s="63">
        <v>6183</v>
      </c>
      <c r="D11" s="64" t="s">
        <v>690</v>
      </c>
      <c r="E11" t="s">
        <v>3317</v>
      </c>
      <c r="F11">
        <v>1094859.76</v>
      </c>
      <c r="G11">
        <v>24434</v>
      </c>
      <c r="H11">
        <v>38344.75</v>
      </c>
      <c r="J11">
        <v>753138.54</v>
      </c>
      <c r="K11">
        <v>864220.36</v>
      </c>
      <c r="Q11">
        <v>0</v>
      </c>
      <c r="S11">
        <v>53100</v>
      </c>
      <c r="U11">
        <v>2051169.36</v>
      </c>
      <c r="V11">
        <v>668274.24</v>
      </c>
      <c r="W11">
        <v>88806.25</v>
      </c>
      <c r="X11">
        <v>1500</v>
      </c>
      <c r="AA11">
        <v>266154</v>
      </c>
      <c r="AB11">
        <v>72376</v>
      </c>
      <c r="AC11">
        <v>295286</v>
      </c>
      <c r="AF11">
        <v>44955.75</v>
      </c>
      <c r="AG11">
        <v>32580.69</v>
      </c>
      <c r="AJ11" s="72">
        <f t="shared" si="1"/>
        <v>1157638.51</v>
      </c>
      <c r="AK11" s="50">
        <f t="shared" si="2"/>
        <v>0</v>
      </c>
      <c r="AL11" s="51">
        <f t="shared" si="3"/>
        <v>1157638.51</v>
      </c>
      <c r="AM11" s="48">
        <f t="shared" si="4"/>
        <v>428836.25</v>
      </c>
      <c r="AN11" s="47">
        <f t="shared" si="6"/>
        <v>372822.44</v>
      </c>
      <c r="AO11" s="56">
        <f t="shared" si="5"/>
        <v>56013.81</v>
      </c>
    </row>
    <row r="12" spans="1:41" ht="14.4" thickBot="1" x14ac:dyDescent="0.3">
      <c r="A12" s="38" t="s">
        <v>362</v>
      </c>
      <c r="B12" s="38" t="s">
        <v>364</v>
      </c>
      <c r="C12" s="63">
        <v>2360</v>
      </c>
      <c r="D12" s="64" t="s">
        <v>691</v>
      </c>
      <c r="E12" t="s">
        <v>3318</v>
      </c>
      <c r="F12">
        <v>589493.44999999995</v>
      </c>
      <c r="G12">
        <v>5482</v>
      </c>
      <c r="H12">
        <v>69773.73</v>
      </c>
      <c r="J12">
        <v>883561.06</v>
      </c>
      <c r="K12">
        <v>235459.54</v>
      </c>
      <c r="Q12">
        <v>1</v>
      </c>
      <c r="S12">
        <v>8500</v>
      </c>
      <c r="U12">
        <v>-294052.69</v>
      </c>
      <c r="V12">
        <v>2102009.77</v>
      </c>
      <c r="W12">
        <v>28986.07</v>
      </c>
      <c r="AA12">
        <v>216540</v>
      </c>
      <c r="AC12">
        <v>238916</v>
      </c>
      <c r="AF12">
        <v>19973.259999999998</v>
      </c>
      <c r="AG12">
        <v>16285.11</v>
      </c>
      <c r="AI12">
        <v>3040</v>
      </c>
      <c r="AJ12" s="72">
        <f t="shared" si="1"/>
        <v>664749.17999999993</v>
      </c>
      <c r="AK12" s="50">
        <f t="shared" si="2"/>
        <v>1</v>
      </c>
      <c r="AL12" s="51">
        <f t="shared" si="3"/>
        <v>664748.17999999993</v>
      </c>
      <c r="AM12" s="48">
        <f t="shared" si="4"/>
        <v>245526.07</v>
      </c>
      <c r="AN12" s="47">
        <f t="shared" si="6"/>
        <v>278214.37</v>
      </c>
      <c r="AO12" s="56">
        <f t="shared" si="5"/>
        <v>-32688.299999999988</v>
      </c>
    </row>
    <row r="13" spans="1:41" ht="14.4" thickBot="1" x14ac:dyDescent="0.3">
      <c r="A13" s="38" t="s">
        <v>362</v>
      </c>
      <c r="B13" s="38" t="s">
        <v>364</v>
      </c>
      <c r="C13" s="63">
        <v>5028</v>
      </c>
      <c r="D13" s="64" t="s">
        <v>692</v>
      </c>
      <c r="E13" t="s">
        <v>3319</v>
      </c>
      <c r="F13">
        <v>854505.04</v>
      </c>
      <c r="G13">
        <v>28645</v>
      </c>
      <c r="H13">
        <v>130589.85</v>
      </c>
      <c r="J13">
        <v>1080209.68</v>
      </c>
      <c r="K13">
        <v>198618.04</v>
      </c>
      <c r="N13">
        <v>0</v>
      </c>
      <c r="Q13">
        <v>76.09</v>
      </c>
      <c r="U13">
        <v>840058.51</v>
      </c>
      <c r="V13">
        <v>1442563.02</v>
      </c>
      <c r="W13">
        <v>101885.93</v>
      </c>
      <c r="AA13">
        <v>164778</v>
      </c>
      <c r="AC13">
        <v>177488</v>
      </c>
      <c r="AF13">
        <v>62145.52</v>
      </c>
      <c r="AG13">
        <v>17160.419999999998</v>
      </c>
      <c r="AJ13" s="72">
        <f t="shared" si="1"/>
        <v>1013739.89</v>
      </c>
      <c r="AK13" s="50">
        <f t="shared" si="2"/>
        <v>76.09</v>
      </c>
      <c r="AL13" s="51">
        <f t="shared" si="3"/>
        <v>1013663.8</v>
      </c>
      <c r="AM13" s="48">
        <f t="shared" si="4"/>
        <v>266663.93</v>
      </c>
      <c r="AN13" s="47">
        <f t="shared" si="6"/>
        <v>256793.94</v>
      </c>
      <c r="AO13" s="56">
        <f t="shared" si="5"/>
        <v>9869.9899999999907</v>
      </c>
    </row>
    <row r="14" spans="1:41" ht="14.4" thickBot="1" x14ac:dyDescent="0.3">
      <c r="A14" s="38" t="s">
        <v>362</v>
      </c>
      <c r="B14" s="38" t="s">
        <v>364</v>
      </c>
      <c r="C14" s="63">
        <v>3227</v>
      </c>
      <c r="D14" s="64" t="s">
        <v>693</v>
      </c>
      <c r="E14" t="s">
        <v>3320</v>
      </c>
      <c r="F14">
        <v>162693.81</v>
      </c>
      <c r="G14">
        <v>5014.5</v>
      </c>
      <c r="H14">
        <v>20352.8</v>
      </c>
      <c r="J14">
        <v>886895.92</v>
      </c>
      <c r="K14">
        <v>76380.009999999995</v>
      </c>
      <c r="N14">
        <v>0</v>
      </c>
      <c r="P14">
        <v>10200</v>
      </c>
      <c r="Q14">
        <v>170</v>
      </c>
      <c r="S14">
        <v>10200</v>
      </c>
      <c r="U14">
        <v>678117.37</v>
      </c>
      <c r="V14">
        <v>484200</v>
      </c>
      <c r="W14">
        <v>23628.3</v>
      </c>
      <c r="AA14">
        <v>187817.5</v>
      </c>
      <c r="AC14">
        <v>187817.5</v>
      </c>
      <c r="AF14">
        <v>45372.3</v>
      </c>
      <c r="AG14">
        <v>10127.370000000001</v>
      </c>
      <c r="AJ14" s="72">
        <f t="shared" si="1"/>
        <v>188061.11</v>
      </c>
      <c r="AK14" s="50">
        <f t="shared" si="2"/>
        <v>10370</v>
      </c>
      <c r="AL14" s="51">
        <f t="shared" si="3"/>
        <v>177691.11</v>
      </c>
      <c r="AM14" s="48">
        <f t="shared" si="4"/>
        <v>211445.8</v>
      </c>
      <c r="AN14" s="47">
        <f t="shared" si="6"/>
        <v>243317.16999999998</v>
      </c>
      <c r="AO14" s="56">
        <f t="shared" si="5"/>
        <v>-31871.369999999995</v>
      </c>
    </row>
    <row r="15" spans="1:41" ht="14.4" thickBot="1" x14ac:dyDescent="0.3">
      <c r="A15" s="38" t="s">
        <v>362</v>
      </c>
      <c r="B15" s="38" t="s">
        <v>364</v>
      </c>
      <c r="C15" s="63">
        <v>5146</v>
      </c>
      <c r="D15" s="64" t="s">
        <v>694</v>
      </c>
      <c r="E15" t="s">
        <v>3321</v>
      </c>
      <c r="F15">
        <v>1082683.42</v>
      </c>
      <c r="G15">
        <v>26700</v>
      </c>
      <c r="H15">
        <v>174258.53</v>
      </c>
      <c r="J15">
        <v>510420.36</v>
      </c>
      <c r="K15">
        <v>152326.04999999999</v>
      </c>
      <c r="N15">
        <v>0</v>
      </c>
      <c r="P15">
        <v>90000</v>
      </c>
      <c r="Q15">
        <v>442.89</v>
      </c>
      <c r="S15">
        <v>133635</v>
      </c>
      <c r="U15">
        <v>-183176.94</v>
      </c>
      <c r="V15">
        <v>1884119.29</v>
      </c>
      <c r="W15">
        <v>105865.75</v>
      </c>
      <c r="Z15">
        <v>235</v>
      </c>
      <c r="AA15">
        <v>203853</v>
      </c>
      <c r="AB15">
        <v>72000</v>
      </c>
      <c r="AC15">
        <v>226907</v>
      </c>
      <c r="AF15">
        <v>107538.45</v>
      </c>
      <c r="AG15">
        <v>12585.38</v>
      </c>
      <c r="AJ15" s="72">
        <f t="shared" si="1"/>
        <v>1283641.95</v>
      </c>
      <c r="AK15" s="50">
        <f t="shared" si="2"/>
        <v>90442.89</v>
      </c>
      <c r="AL15" s="51">
        <f t="shared" si="3"/>
        <v>1193199.06</v>
      </c>
      <c r="AM15" s="48">
        <f t="shared" si="4"/>
        <v>381953.75</v>
      </c>
      <c r="AN15" s="47">
        <f t="shared" si="6"/>
        <v>347030.83</v>
      </c>
      <c r="AO15" s="56">
        <f t="shared" si="5"/>
        <v>34922.919999999984</v>
      </c>
    </row>
    <row r="16" spans="1:41" ht="14.4" thickBot="1" x14ac:dyDescent="0.3">
      <c r="A16" s="38" t="s">
        <v>362</v>
      </c>
      <c r="B16" s="38" t="s">
        <v>364</v>
      </c>
      <c r="C16" s="63">
        <v>3255</v>
      </c>
      <c r="D16" s="64" t="s">
        <v>695</v>
      </c>
      <c r="E16" t="s">
        <v>3322</v>
      </c>
      <c r="F16">
        <v>300361.28999999998</v>
      </c>
      <c r="G16">
        <v>0</v>
      </c>
      <c r="H16">
        <v>79086.02</v>
      </c>
      <c r="J16">
        <v>165420.01</v>
      </c>
      <c r="K16">
        <v>223097.08</v>
      </c>
      <c r="Q16">
        <v>148.05000000000001</v>
      </c>
      <c r="U16">
        <v>-1541107.39</v>
      </c>
      <c r="V16">
        <v>2403607</v>
      </c>
      <c r="W16">
        <v>-7411.25</v>
      </c>
      <c r="AA16">
        <v>249052.5</v>
      </c>
      <c r="AC16">
        <v>256552.5</v>
      </c>
      <c r="AF16">
        <v>45495.32</v>
      </c>
      <c r="AG16">
        <v>14426.69</v>
      </c>
      <c r="AJ16" s="72">
        <f t="shared" si="1"/>
        <v>379447.31</v>
      </c>
      <c r="AK16" s="50">
        <f t="shared" si="2"/>
        <v>148.05000000000001</v>
      </c>
      <c r="AL16" s="51">
        <f t="shared" si="3"/>
        <v>379299.26</v>
      </c>
      <c r="AM16" s="48">
        <f t="shared" si="4"/>
        <v>241641.25</v>
      </c>
      <c r="AN16" s="47">
        <f t="shared" si="6"/>
        <v>316474.51</v>
      </c>
      <c r="AO16" s="56">
        <f t="shared" si="5"/>
        <v>-74833.260000000009</v>
      </c>
    </row>
    <row r="17" spans="1:41" ht="14.4" thickBot="1" x14ac:dyDescent="0.3">
      <c r="A17" s="38" t="s">
        <v>362</v>
      </c>
      <c r="B17" s="38" t="s">
        <v>364</v>
      </c>
      <c r="C17" s="63">
        <v>4631</v>
      </c>
      <c r="D17" s="64" t="s">
        <v>696</v>
      </c>
      <c r="E17" t="s">
        <v>3323</v>
      </c>
      <c r="F17">
        <v>810797.15</v>
      </c>
      <c r="G17">
        <v>0</v>
      </c>
      <c r="H17">
        <v>255896.52</v>
      </c>
      <c r="J17">
        <v>330851.23</v>
      </c>
      <c r="K17">
        <v>332657.21999999997</v>
      </c>
      <c r="N17">
        <v>8000</v>
      </c>
      <c r="Q17">
        <v>77</v>
      </c>
      <c r="U17">
        <v>-964236.3</v>
      </c>
      <c r="V17">
        <v>2696435.34</v>
      </c>
      <c r="W17">
        <v>71463.61</v>
      </c>
      <c r="AA17">
        <v>264088.5</v>
      </c>
      <c r="AC17">
        <v>264088.5</v>
      </c>
      <c r="AF17">
        <v>49209.46</v>
      </c>
      <c r="AG17">
        <v>17676.39</v>
      </c>
      <c r="AI17">
        <v>2847</v>
      </c>
      <c r="AJ17" s="72">
        <f t="shared" si="1"/>
        <v>1066693.67</v>
      </c>
      <c r="AK17" s="50">
        <f t="shared" si="2"/>
        <v>8077</v>
      </c>
      <c r="AL17" s="51">
        <f t="shared" si="3"/>
        <v>1058616.67</v>
      </c>
      <c r="AM17" s="48">
        <f t="shared" si="4"/>
        <v>335552.11</v>
      </c>
      <c r="AN17" s="47">
        <f t="shared" si="6"/>
        <v>333821.35000000003</v>
      </c>
      <c r="AO17" s="56">
        <f t="shared" si="5"/>
        <v>1730.7599999999511</v>
      </c>
    </row>
    <row r="18" spans="1:41" ht="14.4" thickBot="1" x14ac:dyDescent="0.3">
      <c r="A18" s="38" t="s">
        <v>362</v>
      </c>
      <c r="B18" s="38" t="s">
        <v>364</v>
      </c>
      <c r="C18" s="63">
        <v>4306</v>
      </c>
      <c r="D18" s="64" t="s">
        <v>697</v>
      </c>
      <c r="E18" t="s">
        <v>3324</v>
      </c>
      <c r="F18">
        <v>430396.79</v>
      </c>
      <c r="G18">
        <v>10230</v>
      </c>
      <c r="H18">
        <v>91661.46</v>
      </c>
      <c r="J18">
        <v>717030.62</v>
      </c>
      <c r="K18">
        <v>244577.57</v>
      </c>
      <c r="N18">
        <v>0</v>
      </c>
      <c r="Q18">
        <v>95.25</v>
      </c>
      <c r="U18">
        <v>-1003751.23</v>
      </c>
      <c r="V18">
        <v>2510757.66</v>
      </c>
      <c r="W18">
        <v>21531.31</v>
      </c>
      <c r="AA18">
        <v>252557.5</v>
      </c>
      <c r="AB18">
        <v>72000</v>
      </c>
      <c r="AC18">
        <v>283814.5</v>
      </c>
      <c r="AF18">
        <v>27724.84</v>
      </c>
      <c r="AG18">
        <v>26354.71</v>
      </c>
      <c r="AJ18" s="72">
        <f t="shared" si="1"/>
        <v>532288.25</v>
      </c>
      <c r="AK18" s="50">
        <f t="shared" si="2"/>
        <v>95.25</v>
      </c>
      <c r="AL18" s="51">
        <f t="shared" si="3"/>
        <v>532193</v>
      </c>
      <c r="AM18" s="48">
        <f t="shared" si="4"/>
        <v>346088.81</v>
      </c>
      <c r="AN18" s="47">
        <f t="shared" si="6"/>
        <v>337894.05000000005</v>
      </c>
      <c r="AO18" s="56">
        <f t="shared" si="5"/>
        <v>8194.7599999999511</v>
      </c>
    </row>
    <row r="19" spans="1:41" ht="14.4" thickBot="1" x14ac:dyDescent="0.3">
      <c r="A19" s="38" t="s">
        <v>362</v>
      </c>
      <c r="B19" s="38" t="s">
        <v>364</v>
      </c>
      <c r="C19" s="63">
        <v>5667</v>
      </c>
      <c r="D19" s="64" t="s">
        <v>698</v>
      </c>
      <c r="E19" t="s">
        <v>3325</v>
      </c>
      <c r="F19">
        <v>330849.82</v>
      </c>
      <c r="G19">
        <v>10887</v>
      </c>
      <c r="H19">
        <v>29789.18</v>
      </c>
      <c r="J19">
        <v>3364587.4</v>
      </c>
      <c r="K19">
        <v>779182.62</v>
      </c>
      <c r="N19">
        <v>0</v>
      </c>
      <c r="P19">
        <v>53875</v>
      </c>
      <c r="Q19">
        <v>8591.92</v>
      </c>
      <c r="S19">
        <v>80000</v>
      </c>
      <c r="U19">
        <v>3747393.34</v>
      </c>
      <c r="V19">
        <v>684118.79</v>
      </c>
      <c r="W19">
        <v>64785.919999999998</v>
      </c>
      <c r="AA19">
        <v>118399.5</v>
      </c>
      <c r="AC19">
        <v>118399.5</v>
      </c>
      <c r="AF19">
        <v>57002.9</v>
      </c>
      <c r="AG19">
        <v>44216.05</v>
      </c>
      <c r="AJ19" s="72">
        <f t="shared" si="1"/>
        <v>371526</v>
      </c>
      <c r="AK19" s="50">
        <f t="shared" si="2"/>
        <v>62466.92</v>
      </c>
      <c r="AL19" s="51">
        <f t="shared" si="3"/>
        <v>309059.08</v>
      </c>
      <c r="AM19" s="48">
        <f t="shared" si="4"/>
        <v>183185.41999999998</v>
      </c>
      <c r="AN19" s="47">
        <f t="shared" si="6"/>
        <v>219618.45</v>
      </c>
      <c r="AO19" s="56">
        <f t="shared" si="5"/>
        <v>-36433.030000000028</v>
      </c>
    </row>
    <row r="20" spans="1:41" ht="14.4" thickBot="1" x14ac:dyDescent="0.3">
      <c r="A20" s="38" t="s">
        <v>362</v>
      </c>
      <c r="B20" s="38" t="s">
        <v>364</v>
      </c>
      <c r="C20" s="63">
        <v>1990</v>
      </c>
      <c r="D20" s="64" t="s">
        <v>699</v>
      </c>
      <c r="E20" t="s">
        <v>3326</v>
      </c>
      <c r="F20">
        <v>342493.74</v>
      </c>
      <c r="G20">
        <v>2990</v>
      </c>
      <c r="H20">
        <v>95808.75</v>
      </c>
      <c r="J20">
        <v>1437608.07</v>
      </c>
      <c r="K20">
        <v>242054.52</v>
      </c>
      <c r="P20">
        <v>13200</v>
      </c>
      <c r="Q20">
        <v>70.150000000000006</v>
      </c>
      <c r="U20">
        <v>1296253.95</v>
      </c>
      <c r="V20">
        <v>865361.67</v>
      </c>
      <c r="W20">
        <v>21663.27</v>
      </c>
      <c r="AA20">
        <v>166600</v>
      </c>
      <c r="AC20">
        <v>180714</v>
      </c>
      <c r="AF20">
        <v>19211.09</v>
      </c>
      <c r="AG20">
        <v>15619.32</v>
      </c>
      <c r="AJ20" s="72">
        <f t="shared" si="1"/>
        <v>441292.49</v>
      </c>
      <c r="AK20" s="50">
        <f t="shared" si="2"/>
        <v>13270.15</v>
      </c>
      <c r="AL20" s="51">
        <f t="shared" si="3"/>
        <v>428022.33999999997</v>
      </c>
      <c r="AM20" s="48">
        <f t="shared" si="4"/>
        <v>188263.27</v>
      </c>
      <c r="AN20" s="47">
        <f t="shared" si="6"/>
        <v>215544.41</v>
      </c>
      <c r="AO20" s="56">
        <f t="shared" si="5"/>
        <v>-27281.140000000014</v>
      </c>
    </row>
    <row r="21" spans="1:41" ht="14.4" thickBot="1" x14ac:dyDescent="0.3">
      <c r="A21" s="38" t="s">
        <v>362</v>
      </c>
      <c r="B21" s="38" t="s">
        <v>364</v>
      </c>
      <c r="C21" s="63">
        <v>2504</v>
      </c>
      <c r="D21" s="64" t="s">
        <v>700</v>
      </c>
      <c r="E21" t="s">
        <v>3327</v>
      </c>
      <c r="F21">
        <v>499149.91</v>
      </c>
      <c r="G21">
        <v>7764.75</v>
      </c>
      <c r="H21">
        <v>44214.400000000001</v>
      </c>
      <c r="J21">
        <v>405537.82</v>
      </c>
      <c r="K21">
        <v>173409.05</v>
      </c>
      <c r="O21">
        <v>0</v>
      </c>
      <c r="Q21">
        <v>75</v>
      </c>
      <c r="U21">
        <v>-561323.48</v>
      </c>
      <c r="V21">
        <v>1709584.67</v>
      </c>
      <c r="W21">
        <v>16593.72</v>
      </c>
      <c r="AA21">
        <v>95665.5</v>
      </c>
      <c r="AC21">
        <v>95665.5</v>
      </c>
      <c r="AF21">
        <v>13829.61</v>
      </c>
      <c r="AG21">
        <v>21024.37</v>
      </c>
      <c r="AJ21" s="72">
        <f t="shared" si="1"/>
        <v>551129.05999999994</v>
      </c>
      <c r="AK21" s="50">
        <f t="shared" si="2"/>
        <v>75</v>
      </c>
      <c r="AL21" s="51">
        <f t="shared" si="3"/>
        <v>551054.05999999994</v>
      </c>
      <c r="AM21" s="48">
        <f t="shared" si="4"/>
        <v>112259.22</v>
      </c>
      <c r="AN21" s="47">
        <f t="shared" si="6"/>
        <v>130519.48</v>
      </c>
      <c r="AO21" s="56">
        <f t="shared" si="5"/>
        <v>-18260.259999999995</v>
      </c>
    </row>
    <row r="22" spans="1:41" ht="14.4" thickBot="1" x14ac:dyDescent="0.3">
      <c r="A22" s="38" t="s">
        <v>362</v>
      </c>
      <c r="B22" s="38" t="s">
        <v>364</v>
      </c>
      <c r="C22" s="63">
        <v>2869</v>
      </c>
      <c r="D22" s="64" t="s">
        <v>701</v>
      </c>
      <c r="E22" t="s">
        <v>3328</v>
      </c>
      <c r="F22">
        <v>309666.67</v>
      </c>
      <c r="G22">
        <v>18765.75</v>
      </c>
      <c r="H22">
        <v>117405.73</v>
      </c>
      <c r="J22">
        <v>531262.23</v>
      </c>
      <c r="K22">
        <v>286258.58</v>
      </c>
      <c r="P22">
        <v>0</v>
      </c>
      <c r="Q22">
        <v>2527.0300000000002</v>
      </c>
      <c r="U22">
        <v>-992811.42</v>
      </c>
      <c r="V22">
        <v>2287426.9300000002</v>
      </c>
      <c r="W22">
        <v>49292.78</v>
      </c>
      <c r="AA22">
        <v>106002</v>
      </c>
      <c r="AC22">
        <v>113602</v>
      </c>
      <c r="AF22">
        <v>28116.78</v>
      </c>
      <c r="AG22">
        <v>19409.580000000002</v>
      </c>
      <c r="AJ22" s="72">
        <f t="shared" si="1"/>
        <v>445838.14999999997</v>
      </c>
      <c r="AK22" s="50">
        <f t="shared" si="2"/>
        <v>2527.0300000000002</v>
      </c>
      <c r="AL22" s="51">
        <f t="shared" si="3"/>
        <v>443311.11999999994</v>
      </c>
      <c r="AM22" s="48">
        <f t="shared" si="4"/>
        <v>155294.78</v>
      </c>
      <c r="AN22" s="47">
        <f t="shared" si="6"/>
        <v>161128.35999999999</v>
      </c>
      <c r="AO22" s="56">
        <f t="shared" si="5"/>
        <v>-5833.5799999999872</v>
      </c>
    </row>
    <row r="23" spans="1:41" ht="14.4" thickBot="1" x14ac:dyDescent="0.3">
      <c r="A23" s="38" t="s">
        <v>367</v>
      </c>
      <c r="B23" s="38" t="s">
        <v>368</v>
      </c>
      <c r="C23" s="63">
        <v>1771</v>
      </c>
      <c r="D23" s="64" t="s">
        <v>702</v>
      </c>
      <c r="E23" t="s">
        <v>2817</v>
      </c>
      <c r="F23">
        <v>504041.93</v>
      </c>
      <c r="G23">
        <v>0</v>
      </c>
      <c r="H23">
        <v>54902.57</v>
      </c>
      <c r="J23">
        <v>638779.86</v>
      </c>
      <c r="K23">
        <v>196402.05</v>
      </c>
      <c r="P23">
        <v>0</v>
      </c>
      <c r="Q23">
        <v>781.17</v>
      </c>
      <c r="S23">
        <v>0</v>
      </c>
      <c r="U23">
        <v>-776738.44</v>
      </c>
      <c r="V23">
        <v>2091979.99</v>
      </c>
      <c r="W23">
        <v>134750</v>
      </c>
      <c r="AA23">
        <v>78427.8</v>
      </c>
      <c r="AB23">
        <v>1500</v>
      </c>
      <c r="AC23">
        <v>89398.8</v>
      </c>
      <c r="AF23">
        <v>14775.29</v>
      </c>
      <c r="AG23">
        <v>20025.02</v>
      </c>
      <c r="AI23">
        <v>150</v>
      </c>
      <c r="AJ23" s="72">
        <f t="shared" si="1"/>
        <v>558944.5</v>
      </c>
      <c r="AK23" s="50">
        <f t="shared" si="2"/>
        <v>781.17</v>
      </c>
      <c r="AL23" s="51">
        <f t="shared" si="3"/>
        <v>558163.32999999996</v>
      </c>
      <c r="AM23" s="48">
        <f t="shared" si="4"/>
        <v>214677.8</v>
      </c>
      <c r="AN23" s="47">
        <f t="shared" si="6"/>
        <v>124349.11</v>
      </c>
      <c r="AO23" s="56">
        <f t="shared" si="5"/>
        <v>90328.689999999988</v>
      </c>
    </row>
    <row r="24" spans="1:41" ht="14.4" thickBot="1" x14ac:dyDescent="0.3">
      <c r="A24" s="38" t="s">
        <v>367</v>
      </c>
      <c r="B24" s="38" t="s">
        <v>368</v>
      </c>
      <c r="C24" s="63">
        <v>5076</v>
      </c>
      <c r="D24" s="64" t="s">
        <v>703</v>
      </c>
      <c r="E24" t="s">
        <v>2818</v>
      </c>
      <c r="F24">
        <v>745330.53</v>
      </c>
      <c r="G24">
        <v>770</v>
      </c>
      <c r="H24">
        <v>16795.22</v>
      </c>
      <c r="J24">
        <v>523836.3</v>
      </c>
      <c r="K24">
        <v>152033.06</v>
      </c>
      <c r="Q24">
        <v>3844.8</v>
      </c>
      <c r="U24">
        <v>1879400.18</v>
      </c>
      <c r="W24">
        <v>770</v>
      </c>
      <c r="AA24">
        <v>162958.5</v>
      </c>
      <c r="AC24">
        <v>172969</v>
      </c>
      <c r="AF24">
        <v>397541.08</v>
      </c>
      <c r="AG24">
        <v>19548.29</v>
      </c>
      <c r="AJ24" s="72">
        <f t="shared" si="1"/>
        <v>762895.75</v>
      </c>
      <c r="AK24" s="50">
        <f t="shared" si="2"/>
        <v>3844.8</v>
      </c>
      <c r="AL24" s="51">
        <f t="shared" si="3"/>
        <v>759050.95</v>
      </c>
      <c r="AM24" s="48">
        <f t="shared" si="4"/>
        <v>163728.5</v>
      </c>
      <c r="AN24" s="47">
        <f t="shared" si="6"/>
        <v>590058.37000000011</v>
      </c>
      <c r="AO24" s="56">
        <f t="shared" si="5"/>
        <v>-426329.87000000011</v>
      </c>
    </row>
    <row r="25" spans="1:41" ht="14.4" thickBot="1" x14ac:dyDescent="0.3">
      <c r="A25" s="38" t="s">
        <v>367</v>
      </c>
      <c r="B25" s="38" t="s">
        <v>368</v>
      </c>
      <c r="C25" s="63">
        <v>1132</v>
      </c>
      <c r="D25" s="64" t="s">
        <v>704</v>
      </c>
      <c r="E25" t="s">
        <v>2819</v>
      </c>
      <c r="F25">
        <v>223883.04</v>
      </c>
      <c r="G25">
        <v>0</v>
      </c>
      <c r="H25">
        <v>30835.24</v>
      </c>
      <c r="J25">
        <v>893827.47</v>
      </c>
      <c r="K25">
        <v>163567.78</v>
      </c>
      <c r="Q25">
        <v>831.7</v>
      </c>
      <c r="U25">
        <v>-577049.86</v>
      </c>
      <c r="V25">
        <v>1967042.37</v>
      </c>
      <c r="W25">
        <v>0</v>
      </c>
      <c r="AA25">
        <v>114074.5</v>
      </c>
      <c r="AB25">
        <v>1500</v>
      </c>
      <c r="AC25">
        <v>150594.5</v>
      </c>
      <c r="AF25">
        <v>12286.69</v>
      </c>
      <c r="AG25">
        <v>18203.990000000002</v>
      </c>
      <c r="AJ25" s="72">
        <f t="shared" si="1"/>
        <v>254718.28</v>
      </c>
      <c r="AK25" s="50">
        <f t="shared" si="2"/>
        <v>831.7</v>
      </c>
      <c r="AL25" s="51">
        <f t="shared" si="3"/>
        <v>253886.58</v>
      </c>
      <c r="AM25" s="48">
        <f t="shared" si="4"/>
        <v>115574.5</v>
      </c>
      <c r="AN25" s="47">
        <f t="shared" si="6"/>
        <v>181085.18</v>
      </c>
      <c r="AO25" s="56">
        <f t="shared" si="5"/>
        <v>-65510.679999999993</v>
      </c>
    </row>
    <row r="26" spans="1:41" ht="14.4" thickBot="1" x14ac:dyDescent="0.3">
      <c r="A26" s="38" t="s">
        <v>367</v>
      </c>
      <c r="B26" s="38" t="s">
        <v>368</v>
      </c>
      <c r="C26" s="63">
        <v>2987</v>
      </c>
      <c r="D26" s="64" t="s">
        <v>705</v>
      </c>
      <c r="E26" t="s">
        <v>2820</v>
      </c>
      <c r="F26">
        <v>214302.58</v>
      </c>
      <c r="G26">
        <v>0</v>
      </c>
      <c r="H26">
        <v>19780.27</v>
      </c>
      <c r="J26">
        <v>451001.46</v>
      </c>
      <c r="K26">
        <v>204945.28</v>
      </c>
      <c r="Q26">
        <v>308.89999999999998</v>
      </c>
      <c r="U26">
        <v>-413343.31</v>
      </c>
      <c r="V26">
        <v>1301651.56</v>
      </c>
      <c r="W26">
        <v>1869.35</v>
      </c>
      <c r="AA26">
        <v>55390</v>
      </c>
      <c r="AB26">
        <v>72330</v>
      </c>
      <c r="AC26">
        <v>75173</v>
      </c>
      <c r="AF26">
        <v>14847.52</v>
      </c>
      <c r="AG26">
        <v>22856.39</v>
      </c>
      <c r="AJ26" s="72">
        <f t="shared" si="1"/>
        <v>234082.84999999998</v>
      </c>
      <c r="AK26" s="50">
        <f t="shared" si="2"/>
        <v>308.89999999999998</v>
      </c>
      <c r="AL26" s="51">
        <f t="shared" si="3"/>
        <v>233773.94999999998</v>
      </c>
      <c r="AM26" s="48">
        <f t="shared" si="4"/>
        <v>129589.35</v>
      </c>
      <c r="AN26" s="47">
        <f t="shared" si="6"/>
        <v>112876.91</v>
      </c>
      <c r="AO26" s="56">
        <f t="shared" si="5"/>
        <v>16712.440000000002</v>
      </c>
    </row>
    <row r="27" spans="1:41" ht="14.4" thickBot="1" x14ac:dyDescent="0.3">
      <c r="A27" s="38" t="s">
        <v>367</v>
      </c>
      <c r="B27" s="38" t="s">
        <v>368</v>
      </c>
      <c r="C27" s="63">
        <v>2340</v>
      </c>
      <c r="D27" s="64" t="s">
        <v>706</v>
      </c>
      <c r="E27" t="s">
        <v>2821</v>
      </c>
      <c r="F27">
        <v>386600.71</v>
      </c>
      <c r="G27">
        <v>0</v>
      </c>
      <c r="H27">
        <v>14465.24</v>
      </c>
      <c r="J27">
        <v>1466286.56</v>
      </c>
      <c r="K27">
        <v>251865.08</v>
      </c>
      <c r="Q27">
        <v>100.6</v>
      </c>
      <c r="S27">
        <v>127857</v>
      </c>
      <c r="U27">
        <v>387946.74</v>
      </c>
      <c r="V27">
        <v>1776680.82</v>
      </c>
      <c r="W27">
        <v>350</v>
      </c>
      <c r="AA27">
        <v>153818.1</v>
      </c>
      <c r="AB27">
        <v>1500</v>
      </c>
      <c r="AC27">
        <v>155318.1</v>
      </c>
      <c r="AF27">
        <v>24753.51</v>
      </c>
      <c r="AG27">
        <v>136364.06</v>
      </c>
      <c r="AJ27" s="72">
        <f t="shared" si="1"/>
        <v>401065.95</v>
      </c>
      <c r="AK27" s="50">
        <f t="shared" si="2"/>
        <v>100.6</v>
      </c>
      <c r="AL27" s="51">
        <f t="shared" si="3"/>
        <v>400965.35000000003</v>
      </c>
      <c r="AM27" s="48">
        <f t="shared" si="4"/>
        <v>155668.1</v>
      </c>
      <c r="AN27" s="47">
        <f t="shared" si="6"/>
        <v>316435.67000000004</v>
      </c>
      <c r="AO27" s="56">
        <f t="shared" si="5"/>
        <v>-160767.57000000004</v>
      </c>
    </row>
    <row r="28" spans="1:41" ht="14.4" thickBot="1" x14ac:dyDescent="0.3">
      <c r="A28" s="38" t="s">
        <v>371</v>
      </c>
      <c r="B28" s="38" t="s">
        <v>372</v>
      </c>
      <c r="C28" s="63">
        <v>4716</v>
      </c>
      <c r="D28" s="64" t="s">
        <v>707</v>
      </c>
      <c r="E28" t="s">
        <v>2822</v>
      </c>
      <c r="F28">
        <v>780276.73</v>
      </c>
      <c r="G28">
        <v>4170</v>
      </c>
      <c r="H28">
        <v>87587.839999999997</v>
      </c>
      <c r="J28">
        <v>1059999.1599999999</v>
      </c>
      <c r="K28">
        <v>606862.1</v>
      </c>
      <c r="N28">
        <v>1900</v>
      </c>
      <c r="P28">
        <v>12000</v>
      </c>
      <c r="Q28">
        <v>185.41</v>
      </c>
      <c r="S28">
        <v>328742.82</v>
      </c>
      <c r="U28">
        <v>83439.17</v>
      </c>
      <c r="V28">
        <v>2074982.75</v>
      </c>
      <c r="W28">
        <v>80473.62</v>
      </c>
      <c r="AA28">
        <v>338666</v>
      </c>
      <c r="AB28">
        <v>22920</v>
      </c>
      <c r="AC28">
        <v>366751</v>
      </c>
      <c r="AF28">
        <v>32789.360000000001</v>
      </c>
      <c r="AG28">
        <v>27173.58</v>
      </c>
      <c r="AJ28" s="72">
        <f t="shared" si="1"/>
        <v>872034.57</v>
      </c>
      <c r="AK28" s="50">
        <f t="shared" si="2"/>
        <v>14085.41</v>
      </c>
      <c r="AL28" s="51">
        <f t="shared" si="3"/>
        <v>857949.15999999992</v>
      </c>
      <c r="AM28" s="48">
        <f t="shared" si="4"/>
        <v>442059.62</v>
      </c>
      <c r="AN28" s="47">
        <f t="shared" si="6"/>
        <v>426713.94</v>
      </c>
      <c r="AO28" s="56">
        <f t="shared" si="5"/>
        <v>15345.679999999993</v>
      </c>
    </row>
    <row r="29" spans="1:41" ht="14.4" thickBot="1" x14ac:dyDescent="0.3">
      <c r="A29" s="38" t="s">
        <v>371</v>
      </c>
      <c r="B29" s="38" t="s">
        <v>372</v>
      </c>
      <c r="C29" s="63">
        <v>2694</v>
      </c>
      <c r="D29" s="64" t="s">
        <v>708</v>
      </c>
      <c r="E29" t="s">
        <v>2823</v>
      </c>
      <c r="F29">
        <v>496081.37</v>
      </c>
      <c r="G29">
        <v>727</v>
      </c>
      <c r="H29">
        <v>70647.460000000006</v>
      </c>
      <c r="J29">
        <v>546567.41</v>
      </c>
      <c r="K29">
        <v>329248.45</v>
      </c>
      <c r="P29">
        <v>115320.16</v>
      </c>
      <c r="Q29">
        <v>161</v>
      </c>
      <c r="U29">
        <v>-559664.48</v>
      </c>
      <c r="V29">
        <v>1942599.48</v>
      </c>
      <c r="W29">
        <v>12003.53</v>
      </c>
      <c r="AA29">
        <v>98633</v>
      </c>
      <c r="AB29">
        <v>3000</v>
      </c>
      <c r="AC29">
        <v>110233</v>
      </c>
      <c r="AF29">
        <v>44332.32</v>
      </c>
      <c r="AG29">
        <v>17947.61</v>
      </c>
      <c r="AJ29" s="72">
        <f t="shared" si="1"/>
        <v>567455.82999999996</v>
      </c>
      <c r="AK29" s="50">
        <f t="shared" si="2"/>
        <v>115481.16</v>
      </c>
      <c r="AL29" s="51">
        <f t="shared" si="3"/>
        <v>451974.66999999993</v>
      </c>
      <c r="AM29" s="48">
        <f t="shared" si="4"/>
        <v>113636.53</v>
      </c>
      <c r="AN29" s="47">
        <f t="shared" si="6"/>
        <v>172512.93</v>
      </c>
      <c r="AO29" s="56">
        <f t="shared" si="5"/>
        <v>-58876.399999999994</v>
      </c>
    </row>
    <row r="30" spans="1:41" ht="14.4" thickBot="1" x14ac:dyDescent="0.3">
      <c r="A30" s="38" t="s">
        <v>371</v>
      </c>
      <c r="B30" s="38" t="s">
        <v>372</v>
      </c>
      <c r="C30" s="63">
        <v>3656</v>
      </c>
      <c r="D30" s="64" t="s">
        <v>709</v>
      </c>
      <c r="E30" t="s">
        <v>2824</v>
      </c>
      <c r="F30">
        <v>885878.46</v>
      </c>
      <c r="G30">
        <v>174</v>
      </c>
      <c r="H30">
        <v>75222.179999999993</v>
      </c>
      <c r="J30">
        <v>746251.6</v>
      </c>
      <c r="K30">
        <v>421666.95</v>
      </c>
      <c r="Q30">
        <v>154.1</v>
      </c>
      <c r="S30">
        <v>134963.82</v>
      </c>
      <c r="U30">
        <v>648011.37</v>
      </c>
      <c r="V30">
        <v>1357301.45</v>
      </c>
      <c r="W30">
        <v>50881.96</v>
      </c>
      <c r="AA30">
        <v>194554.5</v>
      </c>
      <c r="AB30">
        <v>1500</v>
      </c>
      <c r="AC30">
        <v>203624.5</v>
      </c>
      <c r="AF30">
        <v>37069.81</v>
      </c>
      <c r="AG30">
        <v>13843.12</v>
      </c>
      <c r="AJ30" s="72">
        <f t="shared" si="1"/>
        <v>961274.6399999999</v>
      </c>
      <c r="AK30" s="50">
        <f t="shared" si="2"/>
        <v>154.1</v>
      </c>
      <c r="AL30" s="51">
        <f t="shared" si="3"/>
        <v>961120.53999999992</v>
      </c>
      <c r="AM30" s="48">
        <f t="shared" si="4"/>
        <v>246936.46</v>
      </c>
      <c r="AN30" s="47">
        <f t="shared" si="6"/>
        <v>254537.43</v>
      </c>
      <c r="AO30" s="56">
        <f t="shared" si="5"/>
        <v>-7600.9700000000012</v>
      </c>
    </row>
    <row r="31" spans="1:41" ht="14.4" thickBot="1" x14ac:dyDescent="0.3">
      <c r="A31" s="38" t="s">
        <v>371</v>
      </c>
      <c r="B31" s="38" t="s">
        <v>372</v>
      </c>
      <c r="C31" s="63">
        <v>4918</v>
      </c>
      <c r="D31" s="64" t="s">
        <v>710</v>
      </c>
      <c r="E31" t="s">
        <v>2825</v>
      </c>
      <c r="F31">
        <v>735819.73</v>
      </c>
      <c r="G31">
        <v>0</v>
      </c>
      <c r="H31">
        <v>53170</v>
      </c>
      <c r="J31">
        <v>398710.3</v>
      </c>
      <c r="K31">
        <v>455247.85</v>
      </c>
      <c r="P31">
        <v>0.19</v>
      </c>
      <c r="Q31">
        <v>161.32</v>
      </c>
      <c r="S31">
        <v>9040.66</v>
      </c>
      <c r="U31">
        <v>236137.67</v>
      </c>
      <c r="V31">
        <v>1339755.76</v>
      </c>
      <c r="W31">
        <v>23054.27</v>
      </c>
      <c r="X31">
        <v>14890</v>
      </c>
      <c r="AA31">
        <v>170905</v>
      </c>
      <c r="AB31">
        <v>85820</v>
      </c>
      <c r="AC31">
        <v>182105</v>
      </c>
      <c r="AF31">
        <v>35594.18</v>
      </c>
      <c r="AG31">
        <v>12358.25</v>
      </c>
      <c r="AJ31" s="72">
        <f t="shared" si="1"/>
        <v>788989.73</v>
      </c>
      <c r="AK31" s="50">
        <f t="shared" si="2"/>
        <v>161.51</v>
      </c>
      <c r="AL31" s="51">
        <f t="shared" si="3"/>
        <v>788828.22</v>
      </c>
      <c r="AM31" s="48">
        <f t="shared" si="4"/>
        <v>294669.27</v>
      </c>
      <c r="AN31" s="47">
        <f t="shared" si="6"/>
        <v>230057.43</v>
      </c>
      <c r="AO31" s="56">
        <f t="shared" si="5"/>
        <v>64611.840000000026</v>
      </c>
    </row>
    <row r="32" spans="1:41" ht="14.4" thickBot="1" x14ac:dyDescent="0.3">
      <c r="A32" s="38" t="s">
        <v>371</v>
      </c>
      <c r="B32" s="38" t="s">
        <v>372</v>
      </c>
      <c r="C32" s="63">
        <v>2308</v>
      </c>
      <c r="D32" s="64" t="s">
        <v>711</v>
      </c>
      <c r="E32" t="s">
        <v>2826</v>
      </c>
      <c r="F32">
        <v>356890</v>
      </c>
      <c r="G32">
        <v>110</v>
      </c>
      <c r="H32">
        <v>51908.57</v>
      </c>
      <c r="J32">
        <v>805378.17</v>
      </c>
      <c r="K32">
        <v>617599.74</v>
      </c>
      <c r="N32">
        <v>0</v>
      </c>
      <c r="Q32">
        <v>155</v>
      </c>
      <c r="S32">
        <v>4770</v>
      </c>
      <c r="U32">
        <v>-290935.76</v>
      </c>
      <c r="V32">
        <v>2103448.6</v>
      </c>
      <c r="W32">
        <v>35600.6</v>
      </c>
      <c r="X32">
        <v>55230</v>
      </c>
      <c r="AA32">
        <v>157744</v>
      </c>
      <c r="AB32">
        <v>4500</v>
      </c>
      <c r="AC32">
        <v>185779</v>
      </c>
      <c r="AF32">
        <v>34709.519999999997</v>
      </c>
      <c r="AG32">
        <v>21380.55</v>
      </c>
      <c r="AJ32" s="72">
        <f t="shared" si="1"/>
        <v>408908.57</v>
      </c>
      <c r="AK32" s="50">
        <f t="shared" si="2"/>
        <v>155</v>
      </c>
      <c r="AL32" s="51">
        <f t="shared" si="3"/>
        <v>408753.57</v>
      </c>
      <c r="AM32" s="48">
        <f t="shared" si="4"/>
        <v>253074.6</v>
      </c>
      <c r="AN32" s="47">
        <f t="shared" si="6"/>
        <v>241869.06999999998</v>
      </c>
      <c r="AO32" s="56">
        <f t="shared" si="5"/>
        <v>11205.530000000028</v>
      </c>
    </row>
    <row r="33" spans="1:41" ht="14.4" thickBot="1" x14ac:dyDescent="0.3">
      <c r="A33" s="38" t="s">
        <v>371</v>
      </c>
      <c r="B33" s="38" t="s">
        <v>372</v>
      </c>
      <c r="C33" s="63">
        <v>1606</v>
      </c>
      <c r="D33" s="64" t="s">
        <v>712</v>
      </c>
      <c r="E33" t="s">
        <v>2827</v>
      </c>
      <c r="F33">
        <v>472882.84</v>
      </c>
      <c r="G33">
        <v>50</v>
      </c>
      <c r="H33">
        <v>98196.78</v>
      </c>
      <c r="J33">
        <v>226030.14</v>
      </c>
      <c r="K33">
        <v>100494.91</v>
      </c>
      <c r="P33">
        <v>0</v>
      </c>
      <c r="Q33">
        <v>145.6</v>
      </c>
      <c r="S33">
        <v>103809.81</v>
      </c>
      <c r="U33">
        <v>-877002.78</v>
      </c>
      <c r="V33">
        <v>1634028.2</v>
      </c>
      <c r="W33">
        <v>34830.89</v>
      </c>
      <c r="AA33">
        <v>113369</v>
      </c>
      <c r="AB33">
        <v>35500</v>
      </c>
      <c r="AC33">
        <v>122099</v>
      </c>
      <c r="AF33">
        <v>21130.93</v>
      </c>
      <c r="AG33">
        <v>5289.33</v>
      </c>
      <c r="AH33">
        <v>2</v>
      </c>
      <c r="AJ33" s="72">
        <f t="shared" si="1"/>
        <v>571129.62</v>
      </c>
      <c r="AK33" s="50">
        <f t="shared" si="2"/>
        <v>145.6</v>
      </c>
      <c r="AL33" s="51">
        <f t="shared" si="3"/>
        <v>570984.02</v>
      </c>
      <c r="AM33" s="48">
        <f t="shared" si="4"/>
        <v>183699.89</v>
      </c>
      <c r="AN33" s="47">
        <f t="shared" si="6"/>
        <v>148521.25999999998</v>
      </c>
      <c r="AO33" s="56">
        <f t="shared" si="5"/>
        <v>35178.630000000034</v>
      </c>
    </row>
    <row r="34" spans="1:41" ht="14.4" thickBot="1" x14ac:dyDescent="0.3">
      <c r="A34" s="38" t="s">
        <v>371</v>
      </c>
      <c r="B34" s="38" t="s">
        <v>372</v>
      </c>
      <c r="C34" s="63">
        <v>2622</v>
      </c>
      <c r="D34" s="64" t="s">
        <v>713</v>
      </c>
      <c r="E34" t="s">
        <v>2828</v>
      </c>
      <c r="F34">
        <v>301932.24</v>
      </c>
      <c r="G34">
        <v>415</v>
      </c>
      <c r="H34">
        <v>5723.83</v>
      </c>
      <c r="J34">
        <v>493671.02</v>
      </c>
      <c r="K34">
        <v>356600.11</v>
      </c>
      <c r="N34">
        <v>0</v>
      </c>
      <c r="Q34">
        <v>161.91</v>
      </c>
      <c r="S34">
        <v>0</v>
      </c>
      <c r="U34">
        <v>821546.76</v>
      </c>
      <c r="V34">
        <v>391756.52</v>
      </c>
      <c r="W34">
        <v>12230</v>
      </c>
      <c r="Y34">
        <v>0</v>
      </c>
      <c r="AA34">
        <v>298696.81</v>
      </c>
      <c r="AB34">
        <v>4500</v>
      </c>
      <c r="AC34">
        <v>310836.81</v>
      </c>
      <c r="AF34">
        <v>19913.59</v>
      </c>
      <c r="AG34">
        <v>13549.4</v>
      </c>
      <c r="AJ34" s="72">
        <f t="shared" si="1"/>
        <v>308071.07</v>
      </c>
      <c r="AK34" s="50">
        <f t="shared" si="2"/>
        <v>161.91</v>
      </c>
      <c r="AL34" s="51">
        <f t="shared" si="3"/>
        <v>307909.16000000003</v>
      </c>
      <c r="AM34" s="48">
        <f t="shared" si="4"/>
        <v>315426.81</v>
      </c>
      <c r="AN34" s="47">
        <f t="shared" si="6"/>
        <v>344299.80000000005</v>
      </c>
      <c r="AO34" s="56">
        <f t="shared" si="5"/>
        <v>-28872.990000000049</v>
      </c>
    </row>
    <row r="35" spans="1:41" ht="14.4" thickBot="1" x14ac:dyDescent="0.3">
      <c r="A35" s="38" t="s">
        <v>371</v>
      </c>
      <c r="B35" s="38" t="s">
        <v>372</v>
      </c>
      <c r="C35" s="63">
        <v>2397</v>
      </c>
      <c r="D35" s="64" t="s">
        <v>714</v>
      </c>
      <c r="E35" t="s">
        <v>2829</v>
      </c>
      <c r="F35">
        <v>500047.01</v>
      </c>
      <c r="G35">
        <v>614</v>
      </c>
      <c r="H35">
        <v>77433.460000000006</v>
      </c>
      <c r="J35">
        <v>390988.38</v>
      </c>
      <c r="K35">
        <v>296975.14</v>
      </c>
      <c r="N35">
        <v>17400</v>
      </c>
      <c r="Q35">
        <v>1269.58</v>
      </c>
      <c r="S35">
        <v>200475</v>
      </c>
      <c r="U35">
        <v>622461.21</v>
      </c>
      <c r="V35">
        <v>459399.49</v>
      </c>
      <c r="W35">
        <v>13343.21</v>
      </c>
      <c r="Y35">
        <v>760.84</v>
      </c>
      <c r="AA35">
        <v>77731.5</v>
      </c>
      <c r="AB35">
        <v>1500</v>
      </c>
      <c r="AC35">
        <v>86731.5</v>
      </c>
      <c r="AF35">
        <v>21009.919999999998</v>
      </c>
      <c r="AG35">
        <v>7652.35</v>
      </c>
      <c r="AJ35" s="72">
        <f t="shared" si="1"/>
        <v>578094.47</v>
      </c>
      <c r="AK35" s="50">
        <f t="shared" si="2"/>
        <v>18669.580000000002</v>
      </c>
      <c r="AL35" s="51">
        <f t="shared" si="3"/>
        <v>559424.89</v>
      </c>
      <c r="AM35" s="48">
        <f t="shared" si="4"/>
        <v>93335.55</v>
      </c>
      <c r="AN35" s="47">
        <f t="shared" si="6"/>
        <v>115393.77</v>
      </c>
      <c r="AO35" s="56">
        <f t="shared" si="5"/>
        <v>-22058.22</v>
      </c>
    </row>
    <row r="36" spans="1:41" ht="14.4" thickBot="1" x14ac:dyDescent="0.3">
      <c r="A36" s="38" t="s">
        <v>371</v>
      </c>
      <c r="B36" s="38" t="s">
        <v>372</v>
      </c>
      <c r="C36" s="63">
        <v>1711</v>
      </c>
      <c r="D36" s="64" t="s">
        <v>715</v>
      </c>
      <c r="E36" t="s">
        <v>2830</v>
      </c>
      <c r="F36">
        <v>397544.2</v>
      </c>
      <c r="G36">
        <v>578.70000000000005</v>
      </c>
      <c r="H36">
        <v>52662.48</v>
      </c>
      <c r="J36">
        <v>698595.49</v>
      </c>
      <c r="K36">
        <v>313522.28999999998</v>
      </c>
      <c r="Q36">
        <v>147.30000000000001</v>
      </c>
      <c r="S36">
        <v>59036.1</v>
      </c>
      <c r="U36">
        <v>1141408.6200000001</v>
      </c>
      <c r="V36">
        <v>556569.79</v>
      </c>
      <c r="W36">
        <v>15308.58</v>
      </c>
      <c r="AA36">
        <v>129810</v>
      </c>
      <c r="AB36">
        <v>1000</v>
      </c>
      <c r="AC36">
        <v>138510</v>
      </c>
      <c r="AF36">
        <v>18508.080000000002</v>
      </c>
      <c r="AG36">
        <v>270782.15000000002</v>
      </c>
      <c r="AH36">
        <v>2</v>
      </c>
      <c r="AJ36" s="72">
        <f t="shared" si="1"/>
        <v>450785.38</v>
      </c>
      <c r="AK36" s="50">
        <f t="shared" si="2"/>
        <v>147.30000000000001</v>
      </c>
      <c r="AL36" s="51">
        <f t="shared" si="3"/>
        <v>450638.08000000002</v>
      </c>
      <c r="AM36" s="48">
        <f t="shared" si="4"/>
        <v>146118.57999999999</v>
      </c>
      <c r="AN36" s="47">
        <f t="shared" si="6"/>
        <v>427802.23000000004</v>
      </c>
      <c r="AO36" s="56">
        <f t="shared" si="5"/>
        <v>-281683.65000000002</v>
      </c>
    </row>
    <row r="37" spans="1:41" ht="14.4" thickBot="1" x14ac:dyDescent="0.3">
      <c r="A37" s="38" t="s">
        <v>371</v>
      </c>
      <c r="B37" s="38" t="s">
        <v>372</v>
      </c>
      <c r="C37" s="63">
        <v>2477</v>
      </c>
      <c r="D37" s="64" t="s">
        <v>716</v>
      </c>
      <c r="E37" t="s">
        <v>2831</v>
      </c>
      <c r="F37">
        <v>485846.8</v>
      </c>
      <c r="G37">
        <v>0</v>
      </c>
      <c r="H37">
        <v>143426.20000000001</v>
      </c>
      <c r="J37">
        <v>348480.91</v>
      </c>
      <c r="K37">
        <v>190464.24</v>
      </c>
      <c r="Q37">
        <v>158.1</v>
      </c>
      <c r="S37">
        <v>101071.98</v>
      </c>
      <c r="U37">
        <v>-584756.04</v>
      </c>
      <c r="V37">
        <v>1714982.69</v>
      </c>
      <c r="W37">
        <v>11200</v>
      </c>
      <c r="AB37">
        <v>28900</v>
      </c>
      <c r="AC37">
        <v>8070</v>
      </c>
      <c r="AF37">
        <v>18045.37</v>
      </c>
      <c r="AG37">
        <v>78775.23</v>
      </c>
      <c r="AJ37" s="72">
        <f t="shared" si="1"/>
        <v>629273</v>
      </c>
      <c r="AK37" s="50">
        <f t="shared" si="2"/>
        <v>158.1</v>
      </c>
      <c r="AL37" s="51">
        <f t="shared" si="3"/>
        <v>629114.9</v>
      </c>
      <c r="AM37" s="48">
        <f t="shared" si="4"/>
        <v>40100</v>
      </c>
      <c r="AN37" s="47">
        <f t="shared" si="6"/>
        <v>104890.59999999999</v>
      </c>
      <c r="AO37" s="56">
        <f t="shared" si="5"/>
        <v>-64790.599999999991</v>
      </c>
    </row>
    <row r="38" spans="1:41" ht="14.4" thickBot="1" x14ac:dyDescent="0.3">
      <c r="A38" s="38" t="s">
        <v>371</v>
      </c>
      <c r="B38" s="38" t="s">
        <v>372</v>
      </c>
      <c r="C38" s="63">
        <v>1987</v>
      </c>
      <c r="D38" s="64" t="s">
        <v>717</v>
      </c>
      <c r="E38" t="s">
        <v>2832</v>
      </c>
      <c r="F38">
        <v>156389.23000000001</v>
      </c>
      <c r="G38">
        <v>0</v>
      </c>
      <c r="H38">
        <v>64120.67</v>
      </c>
      <c r="J38">
        <v>673273.49</v>
      </c>
      <c r="K38">
        <v>336316.09</v>
      </c>
      <c r="Q38">
        <v>162</v>
      </c>
      <c r="S38">
        <v>92900</v>
      </c>
      <c r="U38">
        <v>-979977.08</v>
      </c>
      <c r="V38">
        <v>2179663.7000000002</v>
      </c>
      <c r="W38">
        <v>13209.69</v>
      </c>
      <c r="AA38">
        <v>81088.5</v>
      </c>
      <c r="AB38">
        <v>28900</v>
      </c>
      <c r="AC38">
        <v>106023.5</v>
      </c>
      <c r="AF38">
        <v>38947.26</v>
      </c>
      <c r="AG38">
        <v>34876.57</v>
      </c>
      <c r="AJ38" s="72">
        <f t="shared" si="1"/>
        <v>220509.90000000002</v>
      </c>
      <c r="AK38" s="50">
        <f t="shared" si="2"/>
        <v>162</v>
      </c>
      <c r="AL38" s="51">
        <f t="shared" si="3"/>
        <v>220347.90000000002</v>
      </c>
      <c r="AM38" s="48">
        <f t="shared" si="4"/>
        <v>123198.19</v>
      </c>
      <c r="AN38" s="47">
        <f t="shared" si="6"/>
        <v>179847.33000000002</v>
      </c>
      <c r="AO38" s="56">
        <f t="shared" si="5"/>
        <v>-56649.140000000014</v>
      </c>
    </row>
    <row r="39" spans="1:41" ht="14.4" thickBot="1" x14ac:dyDescent="0.3">
      <c r="A39" s="38" t="s">
        <v>371</v>
      </c>
      <c r="B39" s="38" t="s">
        <v>372</v>
      </c>
      <c r="C39" s="63">
        <v>3047</v>
      </c>
      <c r="D39" s="64" t="s">
        <v>718</v>
      </c>
      <c r="E39" t="s">
        <v>2833</v>
      </c>
      <c r="F39">
        <v>867292.8</v>
      </c>
      <c r="G39">
        <v>0</v>
      </c>
      <c r="H39">
        <v>29322.11</v>
      </c>
      <c r="J39">
        <v>278395.68</v>
      </c>
      <c r="K39">
        <v>604311.18000000005</v>
      </c>
      <c r="Q39">
        <v>145.6</v>
      </c>
      <c r="S39">
        <v>13160</v>
      </c>
      <c r="U39">
        <v>-189210.18</v>
      </c>
      <c r="V39">
        <v>1994257.35</v>
      </c>
      <c r="W39">
        <v>48196.85</v>
      </c>
      <c r="AA39">
        <v>131676</v>
      </c>
      <c r="AB39">
        <v>1500</v>
      </c>
      <c r="AC39">
        <v>140456</v>
      </c>
      <c r="AF39">
        <v>38304.629999999997</v>
      </c>
      <c r="AG39">
        <v>17793.22</v>
      </c>
      <c r="AJ39" s="72">
        <f t="shared" si="1"/>
        <v>896614.91</v>
      </c>
      <c r="AK39" s="50">
        <f t="shared" si="2"/>
        <v>145.6</v>
      </c>
      <c r="AL39" s="51">
        <f t="shared" si="3"/>
        <v>896469.31</v>
      </c>
      <c r="AM39" s="48">
        <f t="shared" si="4"/>
        <v>181372.85</v>
      </c>
      <c r="AN39" s="47">
        <f t="shared" si="6"/>
        <v>196553.85</v>
      </c>
      <c r="AO39" s="56">
        <f t="shared" si="5"/>
        <v>-15181</v>
      </c>
    </row>
    <row r="40" spans="1:41" ht="14.4" thickBot="1" x14ac:dyDescent="0.3">
      <c r="A40" s="38" t="s">
        <v>371</v>
      </c>
      <c r="B40" s="38" t="s">
        <v>372</v>
      </c>
      <c r="C40" s="63">
        <v>2101</v>
      </c>
      <c r="D40" s="64" t="s">
        <v>719</v>
      </c>
      <c r="E40" t="s">
        <v>2834</v>
      </c>
      <c r="F40">
        <v>523807.8</v>
      </c>
      <c r="G40">
        <v>218</v>
      </c>
      <c r="H40">
        <v>61694.39</v>
      </c>
      <c r="J40">
        <v>516472.27</v>
      </c>
      <c r="K40">
        <v>514346.11</v>
      </c>
      <c r="P40">
        <v>310540</v>
      </c>
      <c r="Q40">
        <v>163.93</v>
      </c>
      <c r="S40">
        <v>276910</v>
      </c>
      <c r="U40">
        <v>-531562.12</v>
      </c>
      <c r="V40">
        <v>1560653.49</v>
      </c>
      <c r="W40">
        <v>15924.04</v>
      </c>
      <c r="AA40">
        <v>224467</v>
      </c>
      <c r="AB40">
        <v>67100</v>
      </c>
      <c r="AC40">
        <v>237267</v>
      </c>
      <c r="AF40">
        <v>38883.86</v>
      </c>
      <c r="AG40">
        <v>34031.040000000001</v>
      </c>
      <c r="AJ40" s="72">
        <f t="shared" si="1"/>
        <v>585720.18999999994</v>
      </c>
      <c r="AK40" s="50">
        <f t="shared" si="2"/>
        <v>310703.93</v>
      </c>
      <c r="AL40" s="51">
        <f t="shared" si="3"/>
        <v>275016.25999999995</v>
      </c>
      <c r="AM40" s="48">
        <f t="shared" si="4"/>
        <v>307491.04000000004</v>
      </c>
      <c r="AN40" s="47">
        <f t="shared" si="6"/>
        <v>310181.89999999997</v>
      </c>
      <c r="AO40" s="56">
        <f t="shared" si="5"/>
        <v>-2690.8599999999278</v>
      </c>
    </row>
    <row r="41" spans="1:41" ht="14.4" thickBot="1" x14ac:dyDescent="0.3">
      <c r="A41" s="38" t="s">
        <v>371</v>
      </c>
      <c r="B41" s="38" t="s">
        <v>372</v>
      </c>
      <c r="C41" s="63">
        <v>1995</v>
      </c>
      <c r="D41" s="64" t="s">
        <v>720</v>
      </c>
      <c r="E41" t="s">
        <v>2913</v>
      </c>
      <c r="F41">
        <v>399396.7</v>
      </c>
      <c r="G41">
        <v>0</v>
      </c>
      <c r="H41">
        <v>23893.43</v>
      </c>
      <c r="J41">
        <v>405954.89</v>
      </c>
      <c r="K41">
        <v>445016.9</v>
      </c>
      <c r="P41">
        <v>35000</v>
      </c>
      <c r="Q41">
        <v>4309.8999999999996</v>
      </c>
      <c r="S41">
        <v>72600</v>
      </c>
      <c r="U41">
        <v>-79435.34</v>
      </c>
      <c r="V41">
        <v>1367149.29</v>
      </c>
      <c r="W41">
        <v>12575.16</v>
      </c>
      <c r="AA41">
        <v>229635</v>
      </c>
      <c r="AB41">
        <v>2500</v>
      </c>
      <c r="AC41">
        <v>239935</v>
      </c>
      <c r="AF41">
        <v>105048.81</v>
      </c>
      <c r="AG41">
        <v>22393.279999999999</v>
      </c>
      <c r="AJ41" s="72">
        <f t="shared" si="1"/>
        <v>423290.13</v>
      </c>
      <c r="AK41" s="50">
        <f t="shared" si="2"/>
        <v>39309.9</v>
      </c>
      <c r="AL41" s="51">
        <f t="shared" si="3"/>
        <v>383980.23</v>
      </c>
      <c r="AM41" s="48">
        <f t="shared" si="4"/>
        <v>244710.16</v>
      </c>
      <c r="AN41" s="47">
        <f t="shared" si="6"/>
        <v>367377.08999999997</v>
      </c>
      <c r="AO41" s="56">
        <f t="shared" si="5"/>
        <v>-122666.92999999996</v>
      </c>
    </row>
    <row r="42" spans="1:41" ht="14.4" thickBot="1" x14ac:dyDescent="0.3">
      <c r="A42" s="38" t="s">
        <v>375</v>
      </c>
      <c r="B42" s="38" t="s">
        <v>376</v>
      </c>
      <c r="C42" s="63">
        <v>3634</v>
      </c>
      <c r="D42" s="64" t="s">
        <v>721</v>
      </c>
      <c r="E42" t="s">
        <v>2835</v>
      </c>
      <c r="F42">
        <v>273802.89</v>
      </c>
      <c r="G42">
        <v>0</v>
      </c>
      <c r="H42">
        <v>58426.76</v>
      </c>
      <c r="J42">
        <v>718456.78</v>
      </c>
      <c r="K42">
        <v>323667.17</v>
      </c>
      <c r="Q42">
        <v>8552.8700000000008</v>
      </c>
      <c r="S42">
        <v>191225.63</v>
      </c>
      <c r="U42">
        <v>-437313.98</v>
      </c>
      <c r="V42">
        <v>1747176.74</v>
      </c>
      <c r="W42">
        <v>31508.61</v>
      </c>
      <c r="X42">
        <v>2901.82</v>
      </c>
      <c r="AA42">
        <v>107362.5</v>
      </c>
      <c r="AB42">
        <v>1104</v>
      </c>
      <c r="AC42">
        <v>172487.5</v>
      </c>
      <c r="AD42">
        <v>720</v>
      </c>
      <c r="AE42">
        <v>1112</v>
      </c>
      <c r="AF42">
        <v>42982.19</v>
      </c>
      <c r="AG42">
        <v>13577.9</v>
      </c>
      <c r="AI42">
        <v>485</v>
      </c>
      <c r="AJ42" s="72">
        <f t="shared" si="1"/>
        <v>332229.65000000002</v>
      </c>
      <c r="AK42" s="50">
        <f t="shared" si="2"/>
        <v>8552.8700000000008</v>
      </c>
      <c r="AL42" s="51">
        <f t="shared" si="3"/>
        <v>323676.78000000003</v>
      </c>
      <c r="AM42" s="48">
        <f t="shared" si="4"/>
        <v>142876.93</v>
      </c>
      <c r="AN42" s="47">
        <f t="shared" si="6"/>
        <v>231364.59</v>
      </c>
      <c r="AO42" s="56">
        <f t="shared" si="5"/>
        <v>-88487.66</v>
      </c>
    </row>
    <row r="43" spans="1:41" ht="14.4" thickBot="1" x14ac:dyDescent="0.3">
      <c r="A43" s="38" t="s">
        <v>375</v>
      </c>
      <c r="B43" s="38" t="s">
        <v>376</v>
      </c>
      <c r="C43" s="63">
        <v>4970</v>
      </c>
      <c r="D43" s="64" t="s">
        <v>722</v>
      </c>
      <c r="E43" t="s">
        <v>2836</v>
      </c>
      <c r="F43">
        <v>557134.31999999995</v>
      </c>
      <c r="G43">
        <v>0</v>
      </c>
      <c r="H43">
        <v>329413.84000000003</v>
      </c>
      <c r="J43">
        <v>321829.61</v>
      </c>
      <c r="K43">
        <v>308447.73</v>
      </c>
      <c r="N43">
        <v>0</v>
      </c>
      <c r="Q43">
        <v>120</v>
      </c>
      <c r="S43">
        <v>129200</v>
      </c>
      <c r="U43">
        <v>-966236.08</v>
      </c>
      <c r="V43">
        <v>2580473.12</v>
      </c>
      <c r="W43">
        <v>96923.64</v>
      </c>
      <c r="AA43">
        <v>149325.20000000001</v>
      </c>
      <c r="AB43">
        <v>360</v>
      </c>
      <c r="AC43">
        <v>185754.2</v>
      </c>
      <c r="AF43">
        <v>148484.06</v>
      </c>
      <c r="AG43">
        <v>12070.67</v>
      </c>
      <c r="AI43">
        <v>5459</v>
      </c>
      <c r="AJ43" s="72">
        <f t="shared" si="1"/>
        <v>886548.15999999992</v>
      </c>
      <c r="AK43" s="50">
        <f t="shared" si="2"/>
        <v>120</v>
      </c>
      <c r="AL43" s="51">
        <f t="shared" si="3"/>
        <v>886428.15999999992</v>
      </c>
      <c r="AM43" s="48">
        <f t="shared" si="4"/>
        <v>246608.84000000003</v>
      </c>
      <c r="AN43" s="47">
        <f t="shared" si="6"/>
        <v>351767.93</v>
      </c>
      <c r="AO43" s="56">
        <f t="shared" si="5"/>
        <v>-105159.08999999997</v>
      </c>
    </row>
    <row r="44" spans="1:41" ht="14.4" thickBot="1" x14ac:dyDescent="0.3">
      <c r="A44" s="38" t="s">
        <v>375</v>
      </c>
      <c r="B44" s="38" t="s">
        <v>376</v>
      </c>
      <c r="C44" s="63">
        <v>3463</v>
      </c>
      <c r="D44" s="64" t="s">
        <v>723</v>
      </c>
      <c r="E44" t="s">
        <v>2837</v>
      </c>
      <c r="F44">
        <v>608332.24</v>
      </c>
      <c r="G44">
        <v>0</v>
      </c>
      <c r="H44">
        <v>92719.45</v>
      </c>
      <c r="J44">
        <v>107230.56</v>
      </c>
      <c r="K44">
        <v>250867.02</v>
      </c>
      <c r="N44">
        <v>0</v>
      </c>
      <c r="Q44">
        <v>1189</v>
      </c>
      <c r="U44">
        <v>-506113.58</v>
      </c>
      <c r="V44">
        <v>1682922.85</v>
      </c>
      <c r="W44">
        <v>15292.71</v>
      </c>
      <c r="AA44">
        <v>96012</v>
      </c>
      <c r="AB44">
        <v>120</v>
      </c>
      <c r="AC44">
        <v>146382</v>
      </c>
      <c r="AF44">
        <v>24474.98</v>
      </c>
      <c r="AG44">
        <v>9366.3799999999992</v>
      </c>
      <c r="AI44">
        <v>3332</v>
      </c>
      <c r="AJ44" s="72">
        <f t="shared" si="1"/>
        <v>701051.69</v>
      </c>
      <c r="AK44" s="50">
        <f t="shared" si="2"/>
        <v>1189</v>
      </c>
      <c r="AL44" s="51">
        <f t="shared" si="3"/>
        <v>699862.69</v>
      </c>
      <c r="AM44" s="48">
        <f t="shared" si="4"/>
        <v>111424.70999999999</v>
      </c>
      <c r="AN44" s="47">
        <f t="shared" si="6"/>
        <v>183555.36000000002</v>
      </c>
      <c r="AO44" s="56">
        <f t="shared" si="5"/>
        <v>-72130.650000000023</v>
      </c>
    </row>
    <row r="45" spans="1:41" ht="14.4" thickBot="1" x14ac:dyDescent="0.3">
      <c r="A45" s="38" t="s">
        <v>375</v>
      </c>
      <c r="B45" s="38" t="s">
        <v>376</v>
      </c>
      <c r="C45" s="63">
        <v>1364</v>
      </c>
      <c r="D45" s="64" t="s">
        <v>724</v>
      </c>
      <c r="E45" t="s">
        <v>2838</v>
      </c>
      <c r="F45">
        <v>419964.11</v>
      </c>
      <c r="G45">
        <v>21840</v>
      </c>
      <c r="H45">
        <v>145729.4</v>
      </c>
      <c r="J45">
        <v>549404.15</v>
      </c>
      <c r="K45">
        <v>187371.56</v>
      </c>
      <c r="Q45">
        <v>45</v>
      </c>
      <c r="U45">
        <v>-274834.58</v>
      </c>
      <c r="V45">
        <v>1664645.88</v>
      </c>
      <c r="W45">
        <v>32498.799999999999</v>
      </c>
      <c r="AA45">
        <v>76156.5</v>
      </c>
      <c r="AB45">
        <v>1100</v>
      </c>
      <c r="AC45">
        <v>96283.5</v>
      </c>
      <c r="AF45">
        <v>18351.8</v>
      </c>
      <c r="AG45">
        <v>11595.08</v>
      </c>
      <c r="AI45">
        <v>112</v>
      </c>
      <c r="AJ45" s="72">
        <f t="shared" si="1"/>
        <v>587533.51</v>
      </c>
      <c r="AK45" s="50">
        <f t="shared" si="2"/>
        <v>45</v>
      </c>
      <c r="AL45" s="51">
        <f t="shared" si="3"/>
        <v>587488.51</v>
      </c>
      <c r="AM45" s="48">
        <f t="shared" si="4"/>
        <v>109755.3</v>
      </c>
      <c r="AN45" s="47">
        <f t="shared" si="6"/>
        <v>126342.38</v>
      </c>
      <c r="AO45" s="56">
        <f t="shared" si="5"/>
        <v>-16587.080000000002</v>
      </c>
    </row>
    <row r="46" spans="1:41" ht="14.4" thickBot="1" x14ac:dyDescent="0.3">
      <c r="A46" s="38" t="s">
        <v>375</v>
      </c>
      <c r="B46" s="38" t="s">
        <v>376</v>
      </c>
      <c r="C46" s="63">
        <v>4858</v>
      </c>
      <c r="D46" s="64" t="s">
        <v>725</v>
      </c>
      <c r="E46" t="s">
        <v>2839</v>
      </c>
      <c r="F46">
        <v>290208.26</v>
      </c>
      <c r="G46">
        <v>0</v>
      </c>
      <c r="H46">
        <v>65772.52</v>
      </c>
      <c r="J46">
        <v>2731989.07</v>
      </c>
      <c r="K46">
        <v>550136.06000000006</v>
      </c>
      <c r="P46">
        <v>258000</v>
      </c>
      <c r="Q46">
        <v>691.19</v>
      </c>
      <c r="U46">
        <v>3513098.18</v>
      </c>
      <c r="W46">
        <v>68778.13</v>
      </c>
      <c r="AA46">
        <v>112049</v>
      </c>
      <c r="AC46">
        <v>143828</v>
      </c>
      <c r="AF46">
        <v>100712</v>
      </c>
      <c r="AG46">
        <v>30507.52</v>
      </c>
      <c r="AJ46" s="72">
        <f t="shared" si="1"/>
        <v>355980.78</v>
      </c>
      <c r="AK46" s="50">
        <f t="shared" si="2"/>
        <v>258691.19</v>
      </c>
      <c r="AL46" s="51">
        <f t="shared" si="3"/>
        <v>97289.590000000026</v>
      </c>
      <c r="AM46" s="48">
        <f t="shared" si="4"/>
        <v>180827.13</v>
      </c>
      <c r="AN46" s="47">
        <f t="shared" si="6"/>
        <v>275047.52</v>
      </c>
      <c r="AO46" s="56">
        <f t="shared" si="5"/>
        <v>-94220.390000000014</v>
      </c>
    </row>
    <row r="47" spans="1:41" ht="14.4" thickBot="1" x14ac:dyDescent="0.3">
      <c r="A47" s="38" t="s">
        <v>375</v>
      </c>
      <c r="B47" s="38" t="s">
        <v>376</v>
      </c>
      <c r="C47" s="63">
        <v>3450</v>
      </c>
      <c r="D47" s="64" t="s">
        <v>726</v>
      </c>
      <c r="E47" t="s">
        <v>2840</v>
      </c>
      <c r="F47">
        <v>576581.76</v>
      </c>
      <c r="G47">
        <v>0</v>
      </c>
      <c r="H47">
        <v>84025.94</v>
      </c>
      <c r="J47">
        <v>944023.84</v>
      </c>
      <c r="K47">
        <v>166585.97</v>
      </c>
      <c r="Q47">
        <v>0</v>
      </c>
      <c r="U47">
        <v>268877.73</v>
      </c>
      <c r="V47">
        <v>1610762.41</v>
      </c>
      <c r="W47">
        <v>35587.760000000002</v>
      </c>
      <c r="AA47">
        <v>118774.5</v>
      </c>
      <c r="AB47">
        <v>30</v>
      </c>
      <c r="AC47">
        <v>135549.5</v>
      </c>
      <c r="AD47">
        <v>160</v>
      </c>
      <c r="AE47">
        <v>200</v>
      </c>
      <c r="AF47">
        <v>38524.980000000003</v>
      </c>
      <c r="AG47">
        <v>18306.41</v>
      </c>
      <c r="AI47">
        <v>954</v>
      </c>
      <c r="AJ47" s="72">
        <f t="shared" si="1"/>
        <v>660607.69999999995</v>
      </c>
      <c r="AK47" s="50">
        <f t="shared" si="2"/>
        <v>0</v>
      </c>
      <c r="AL47" s="51">
        <f t="shared" si="3"/>
        <v>660607.69999999995</v>
      </c>
      <c r="AM47" s="48">
        <f t="shared" si="4"/>
        <v>154392.26</v>
      </c>
      <c r="AN47" s="47">
        <f t="shared" si="6"/>
        <v>193694.89</v>
      </c>
      <c r="AO47" s="56">
        <f t="shared" si="5"/>
        <v>-39302.630000000005</v>
      </c>
    </row>
    <row r="48" spans="1:41" ht="14.4" thickBot="1" x14ac:dyDescent="0.3">
      <c r="A48" s="38" t="s">
        <v>375</v>
      </c>
      <c r="B48" s="38" t="s">
        <v>376</v>
      </c>
      <c r="C48" s="63">
        <v>2633</v>
      </c>
      <c r="D48" s="64" t="s">
        <v>727</v>
      </c>
      <c r="E48" t="s">
        <v>2841</v>
      </c>
      <c r="F48">
        <v>604228.68000000005</v>
      </c>
      <c r="G48">
        <v>0</v>
      </c>
      <c r="H48">
        <v>71631.38</v>
      </c>
      <c r="J48">
        <v>466236.97</v>
      </c>
      <c r="K48">
        <v>197627.93</v>
      </c>
      <c r="Q48">
        <v>60</v>
      </c>
      <c r="U48">
        <v>-1235898.1100000001</v>
      </c>
      <c r="V48">
        <v>2707380.46</v>
      </c>
      <c r="W48">
        <v>10256.33</v>
      </c>
      <c r="AA48">
        <v>126035</v>
      </c>
      <c r="AB48">
        <v>2880</v>
      </c>
      <c r="AC48">
        <v>175464</v>
      </c>
      <c r="AD48">
        <v>720</v>
      </c>
      <c r="AE48">
        <v>800</v>
      </c>
      <c r="AF48">
        <v>41550.629999999997</v>
      </c>
      <c r="AG48">
        <v>10263.59</v>
      </c>
      <c r="AI48">
        <v>832.5</v>
      </c>
      <c r="AJ48" s="72">
        <f t="shared" si="1"/>
        <v>675860.06</v>
      </c>
      <c r="AK48" s="50">
        <f t="shared" si="2"/>
        <v>60</v>
      </c>
      <c r="AL48" s="51">
        <f t="shared" si="3"/>
        <v>675800.06</v>
      </c>
      <c r="AM48" s="48">
        <f t="shared" si="4"/>
        <v>139171.32999999999</v>
      </c>
      <c r="AN48" s="47">
        <f t="shared" si="6"/>
        <v>229630.72</v>
      </c>
      <c r="AO48" s="56">
        <f t="shared" si="5"/>
        <v>-90459.390000000014</v>
      </c>
    </row>
    <row r="49" spans="1:41" ht="14.4" thickBot="1" x14ac:dyDescent="0.3">
      <c r="A49" s="38" t="s">
        <v>375</v>
      </c>
      <c r="B49" s="38" t="s">
        <v>376</v>
      </c>
      <c r="C49" s="63">
        <v>1642</v>
      </c>
      <c r="D49" s="64" t="s">
        <v>728</v>
      </c>
      <c r="E49" t="s">
        <v>2914</v>
      </c>
      <c r="F49">
        <v>487249.35</v>
      </c>
      <c r="G49">
        <v>0</v>
      </c>
      <c r="H49">
        <v>12714.37</v>
      </c>
      <c r="J49">
        <v>341503.4</v>
      </c>
      <c r="K49">
        <v>215281.02</v>
      </c>
      <c r="Q49">
        <v>45</v>
      </c>
      <c r="S49">
        <v>121415</v>
      </c>
      <c r="U49">
        <v>-1327479.58</v>
      </c>
      <c r="V49">
        <v>2321309.19</v>
      </c>
      <c r="W49">
        <v>18742.98</v>
      </c>
      <c r="AA49">
        <v>46231.5</v>
      </c>
      <c r="AB49">
        <v>1110</v>
      </c>
      <c r="AC49">
        <v>64169.5</v>
      </c>
      <c r="AF49">
        <v>16206.09</v>
      </c>
      <c r="AG49">
        <v>18450.36</v>
      </c>
      <c r="AJ49" s="72">
        <f t="shared" si="1"/>
        <v>499963.72</v>
      </c>
      <c r="AK49" s="50">
        <f t="shared" si="2"/>
        <v>45</v>
      </c>
      <c r="AL49" s="51">
        <f t="shared" si="3"/>
        <v>499918.72</v>
      </c>
      <c r="AM49" s="48">
        <f t="shared" si="4"/>
        <v>66084.479999999996</v>
      </c>
      <c r="AN49" s="47">
        <f t="shared" si="6"/>
        <v>98825.95</v>
      </c>
      <c r="AO49" s="56">
        <f t="shared" si="5"/>
        <v>-32741.47</v>
      </c>
    </row>
    <row r="50" spans="1:41" ht="14.4" thickBot="1" x14ac:dyDescent="0.3">
      <c r="A50" s="38" t="s">
        <v>375</v>
      </c>
      <c r="B50" s="38" t="s">
        <v>376</v>
      </c>
      <c r="C50" s="63">
        <v>2100</v>
      </c>
      <c r="D50" s="64" t="s">
        <v>729</v>
      </c>
      <c r="E50" t="s">
        <v>2923</v>
      </c>
      <c r="F50">
        <v>658540.92000000004</v>
      </c>
      <c r="G50">
        <v>0</v>
      </c>
      <c r="H50">
        <v>129658.96</v>
      </c>
      <c r="J50">
        <v>1253341.49</v>
      </c>
      <c r="K50">
        <v>226308.44</v>
      </c>
      <c r="Q50">
        <v>0</v>
      </c>
      <c r="U50">
        <v>1275044.26</v>
      </c>
      <c r="V50">
        <v>991778.49</v>
      </c>
      <c r="W50">
        <v>38439.9</v>
      </c>
      <c r="AA50">
        <v>20150</v>
      </c>
      <c r="AB50">
        <v>150</v>
      </c>
      <c r="AC50">
        <v>37193</v>
      </c>
      <c r="AF50">
        <v>5138</v>
      </c>
      <c r="AG50">
        <v>15877.77</v>
      </c>
      <c r="AI50">
        <v>1658</v>
      </c>
      <c r="AJ50" s="72">
        <f t="shared" si="1"/>
        <v>788199.88</v>
      </c>
      <c r="AK50" s="50">
        <f t="shared" si="2"/>
        <v>0</v>
      </c>
      <c r="AL50" s="51">
        <f t="shared" si="3"/>
        <v>788199.88</v>
      </c>
      <c r="AM50" s="48">
        <f t="shared" si="4"/>
        <v>58739.9</v>
      </c>
      <c r="AN50" s="47">
        <f t="shared" si="6"/>
        <v>59866.770000000004</v>
      </c>
      <c r="AO50" s="56">
        <f t="shared" si="5"/>
        <v>-1126.8700000000026</v>
      </c>
    </row>
    <row r="51" spans="1:41" ht="14.4" thickBot="1" x14ac:dyDescent="0.3">
      <c r="A51" s="38" t="s">
        <v>375</v>
      </c>
      <c r="B51" s="38" t="s">
        <v>376</v>
      </c>
      <c r="C51" s="63">
        <v>1785</v>
      </c>
      <c r="D51" s="64" t="s">
        <v>730</v>
      </c>
      <c r="E51" t="s">
        <v>2924</v>
      </c>
      <c r="F51">
        <v>530922.61</v>
      </c>
      <c r="H51">
        <v>91981.68</v>
      </c>
      <c r="J51">
        <v>2580002.23</v>
      </c>
      <c r="K51">
        <v>134981.31</v>
      </c>
      <c r="Q51">
        <v>233.64</v>
      </c>
      <c r="S51">
        <v>88630</v>
      </c>
      <c r="U51">
        <v>2543646.48</v>
      </c>
      <c r="V51">
        <v>667821.93000000005</v>
      </c>
      <c r="W51">
        <v>38439.9</v>
      </c>
      <c r="AF51">
        <v>5138</v>
      </c>
      <c r="AG51">
        <v>15877.77</v>
      </c>
      <c r="AJ51" s="72">
        <f t="shared" si="1"/>
        <v>622904.29</v>
      </c>
      <c r="AK51" s="50">
        <f t="shared" si="2"/>
        <v>233.64</v>
      </c>
      <c r="AL51" s="51">
        <f t="shared" si="3"/>
        <v>622670.65</v>
      </c>
      <c r="AM51" s="48">
        <f t="shared" si="4"/>
        <v>38439.9</v>
      </c>
      <c r="AN51" s="47">
        <f t="shared" si="6"/>
        <v>21015.77</v>
      </c>
      <c r="AO51" s="56">
        <f t="shared" si="5"/>
        <v>17424.13</v>
      </c>
    </row>
    <row r="52" spans="1:41" ht="14.4" thickBot="1" x14ac:dyDescent="0.3">
      <c r="A52" s="38" t="s">
        <v>367</v>
      </c>
      <c r="B52" s="38" t="s">
        <v>380</v>
      </c>
      <c r="C52" s="63">
        <v>1114</v>
      </c>
      <c r="D52" s="64" t="s">
        <v>731</v>
      </c>
      <c r="E52" t="s">
        <v>2842</v>
      </c>
      <c r="F52">
        <v>504478.45</v>
      </c>
      <c r="G52">
        <v>41233</v>
      </c>
      <c r="H52">
        <v>32091.98</v>
      </c>
      <c r="J52">
        <v>640754.65</v>
      </c>
      <c r="K52">
        <v>126834.71</v>
      </c>
      <c r="N52">
        <v>12600</v>
      </c>
      <c r="Q52">
        <v>2508.79</v>
      </c>
      <c r="U52">
        <v>-776367.8</v>
      </c>
      <c r="V52">
        <v>2139773.89</v>
      </c>
      <c r="W52">
        <v>13599.23</v>
      </c>
      <c r="AF52">
        <v>19234.919999999998</v>
      </c>
      <c r="AG52">
        <v>19174.07</v>
      </c>
      <c r="AI52">
        <v>690</v>
      </c>
      <c r="AJ52" s="72">
        <f t="shared" si="1"/>
        <v>577803.42999999993</v>
      </c>
      <c r="AK52" s="50">
        <f t="shared" si="2"/>
        <v>15108.79</v>
      </c>
      <c r="AL52" s="51">
        <f t="shared" si="3"/>
        <v>562694.6399999999</v>
      </c>
      <c r="AM52" s="48">
        <f t="shared" si="4"/>
        <v>13599.23</v>
      </c>
      <c r="AN52" s="47">
        <f t="shared" si="6"/>
        <v>39098.99</v>
      </c>
      <c r="AO52" s="56">
        <f t="shared" si="5"/>
        <v>-25499.759999999998</v>
      </c>
    </row>
    <row r="53" spans="1:41" ht="14.4" thickBot="1" x14ac:dyDescent="0.3">
      <c r="A53" s="38" t="s">
        <v>367</v>
      </c>
      <c r="B53" s="38" t="s">
        <v>380</v>
      </c>
      <c r="C53" s="63">
        <v>595</v>
      </c>
      <c r="D53" s="64" t="s">
        <v>732</v>
      </c>
      <c r="E53" t="s">
        <v>2843</v>
      </c>
      <c r="F53">
        <v>481185.03</v>
      </c>
      <c r="G53">
        <v>75108</v>
      </c>
      <c r="H53">
        <v>10496</v>
      </c>
      <c r="J53">
        <v>340898.52</v>
      </c>
      <c r="K53">
        <v>40412.879999999997</v>
      </c>
      <c r="N53">
        <v>6800</v>
      </c>
      <c r="Q53">
        <v>972</v>
      </c>
      <c r="U53">
        <v>672515</v>
      </c>
      <c r="V53">
        <v>293207.49</v>
      </c>
      <c r="W53">
        <v>3683.45</v>
      </c>
      <c r="AF53">
        <v>15823.64</v>
      </c>
      <c r="AG53">
        <v>7248.06</v>
      </c>
      <c r="AI53">
        <v>626</v>
      </c>
      <c r="AJ53" s="72">
        <f t="shared" si="1"/>
        <v>566789.03</v>
      </c>
      <c r="AK53" s="50">
        <f t="shared" si="2"/>
        <v>7772</v>
      </c>
      <c r="AL53" s="51">
        <f t="shared" si="3"/>
        <v>559017.03</v>
      </c>
      <c r="AM53" s="48">
        <f t="shared" si="4"/>
        <v>3683.45</v>
      </c>
      <c r="AN53" s="47">
        <f t="shared" si="6"/>
        <v>23697.7</v>
      </c>
      <c r="AO53" s="56">
        <f t="shared" si="5"/>
        <v>-20014.25</v>
      </c>
    </row>
    <row r="54" spans="1:41" ht="14.4" thickBot="1" x14ac:dyDescent="0.3">
      <c r="A54" s="38" t="s">
        <v>367</v>
      </c>
      <c r="B54" s="38" t="s">
        <v>380</v>
      </c>
      <c r="C54" s="63">
        <v>1925</v>
      </c>
      <c r="D54" s="64" t="s">
        <v>733</v>
      </c>
      <c r="E54" t="s">
        <v>2844</v>
      </c>
      <c r="F54">
        <v>305116.77</v>
      </c>
      <c r="G54">
        <v>77609</v>
      </c>
      <c r="H54">
        <v>39148.57</v>
      </c>
      <c r="J54">
        <v>5845670.8300000001</v>
      </c>
      <c r="K54">
        <v>112502.55</v>
      </c>
      <c r="N54">
        <v>12161</v>
      </c>
      <c r="Q54">
        <v>8829</v>
      </c>
      <c r="U54">
        <v>4466394.12</v>
      </c>
      <c r="V54">
        <v>1946315.03</v>
      </c>
      <c r="W54">
        <v>21435.54</v>
      </c>
      <c r="AC54">
        <v>16335</v>
      </c>
      <c r="AF54">
        <v>32281.61</v>
      </c>
      <c r="AG54">
        <v>18832.93</v>
      </c>
      <c r="AI54">
        <v>1671</v>
      </c>
      <c r="AJ54" s="72">
        <f t="shared" si="1"/>
        <v>421874.34</v>
      </c>
      <c r="AK54" s="50">
        <f t="shared" si="2"/>
        <v>20990</v>
      </c>
      <c r="AL54" s="51">
        <f t="shared" si="3"/>
        <v>400884.34</v>
      </c>
      <c r="AM54" s="48">
        <f t="shared" si="4"/>
        <v>21435.54</v>
      </c>
      <c r="AN54" s="47">
        <f t="shared" si="6"/>
        <v>69120.540000000008</v>
      </c>
      <c r="AO54" s="56">
        <f t="shared" si="5"/>
        <v>-47685.000000000007</v>
      </c>
    </row>
    <row r="55" spans="1:41" ht="14.4" thickBot="1" x14ac:dyDescent="0.3">
      <c r="A55" s="38" t="s">
        <v>367</v>
      </c>
      <c r="B55" s="38" t="s">
        <v>380</v>
      </c>
      <c r="C55" s="63">
        <v>3610</v>
      </c>
      <c r="D55" s="64" t="s">
        <v>734</v>
      </c>
      <c r="E55" t="s">
        <v>2845</v>
      </c>
      <c r="F55">
        <v>733103.93</v>
      </c>
      <c r="G55">
        <v>80969.5</v>
      </c>
      <c r="H55">
        <v>92156.42</v>
      </c>
      <c r="J55">
        <v>746134.33</v>
      </c>
      <c r="K55">
        <v>255292.03</v>
      </c>
      <c r="N55">
        <v>11900</v>
      </c>
      <c r="Q55">
        <v>6227</v>
      </c>
      <c r="U55">
        <v>-299734.24</v>
      </c>
      <c r="V55">
        <v>2217512.62</v>
      </c>
      <c r="W55">
        <v>37144.629999999997</v>
      </c>
      <c r="AF55">
        <v>36443.050000000003</v>
      </c>
      <c r="AG55">
        <v>16210.15</v>
      </c>
      <c r="AJ55" s="72">
        <f t="shared" si="1"/>
        <v>906229.85000000009</v>
      </c>
      <c r="AK55" s="50">
        <f t="shared" si="2"/>
        <v>18127</v>
      </c>
      <c r="AL55" s="51">
        <f t="shared" si="3"/>
        <v>888102.85000000009</v>
      </c>
      <c r="AM55" s="48">
        <f t="shared" si="4"/>
        <v>37144.629999999997</v>
      </c>
      <c r="AN55" s="47">
        <f t="shared" si="6"/>
        <v>52653.200000000004</v>
      </c>
      <c r="AO55" s="56">
        <f t="shared" si="5"/>
        <v>-15508.570000000007</v>
      </c>
    </row>
    <row r="56" spans="1:41" ht="14.4" thickBot="1" x14ac:dyDescent="0.3">
      <c r="A56" s="38" t="s">
        <v>367</v>
      </c>
      <c r="B56" s="38" t="s">
        <v>380</v>
      </c>
      <c r="C56" s="63">
        <v>4226</v>
      </c>
      <c r="D56" s="64" t="s">
        <v>735</v>
      </c>
      <c r="E56" t="s">
        <v>2846</v>
      </c>
      <c r="F56">
        <v>599157.1</v>
      </c>
      <c r="G56">
        <v>18282</v>
      </c>
      <c r="H56">
        <v>58354.78</v>
      </c>
      <c r="J56">
        <v>555610.92000000004</v>
      </c>
      <c r="K56">
        <v>82639.039999999994</v>
      </c>
      <c r="N56">
        <v>13200</v>
      </c>
      <c r="Q56">
        <v>6441</v>
      </c>
      <c r="U56">
        <v>-578833.22</v>
      </c>
      <c r="V56">
        <v>1921030.3</v>
      </c>
      <c r="W56">
        <v>21763.439999999999</v>
      </c>
      <c r="AC56">
        <v>6300</v>
      </c>
      <c r="AF56">
        <v>35573.96</v>
      </c>
      <c r="AG56">
        <v>18182.63</v>
      </c>
      <c r="AJ56" s="72">
        <f t="shared" si="1"/>
        <v>675793.88</v>
      </c>
      <c r="AK56" s="50">
        <f t="shared" si="2"/>
        <v>19641</v>
      </c>
      <c r="AL56" s="51">
        <f t="shared" si="3"/>
        <v>656152.88</v>
      </c>
      <c r="AM56" s="48">
        <f t="shared" si="4"/>
        <v>21763.439999999999</v>
      </c>
      <c r="AN56" s="47">
        <f t="shared" si="6"/>
        <v>60056.59</v>
      </c>
      <c r="AO56" s="56">
        <f t="shared" si="5"/>
        <v>-38293.149999999994</v>
      </c>
    </row>
    <row r="57" spans="1:41" ht="14.4" thickBot="1" x14ac:dyDescent="0.3">
      <c r="A57" s="38" t="s">
        <v>367</v>
      </c>
      <c r="B57" s="38" t="s">
        <v>380</v>
      </c>
      <c r="C57" s="63">
        <v>2265</v>
      </c>
      <c r="D57" s="64" t="s">
        <v>736</v>
      </c>
      <c r="E57" t="s">
        <v>2847</v>
      </c>
      <c r="F57">
        <v>336276.97</v>
      </c>
      <c r="G57">
        <v>4662</v>
      </c>
      <c r="H57">
        <v>64691.53</v>
      </c>
      <c r="J57">
        <v>556656.92000000004</v>
      </c>
      <c r="K57">
        <v>94185.5</v>
      </c>
      <c r="N57">
        <v>12370</v>
      </c>
      <c r="Q57">
        <v>1218</v>
      </c>
      <c r="U57">
        <v>-803164.5</v>
      </c>
      <c r="V57">
        <v>1915444.77</v>
      </c>
      <c r="W57">
        <v>16922.11</v>
      </c>
      <c r="AC57">
        <v>33110</v>
      </c>
      <c r="AF57">
        <v>27794.18</v>
      </c>
      <c r="AG57">
        <v>10068.280000000001</v>
      </c>
      <c r="AI57">
        <v>3520</v>
      </c>
      <c r="AJ57" s="72">
        <f t="shared" si="1"/>
        <v>405630.5</v>
      </c>
      <c r="AK57" s="50">
        <f t="shared" si="2"/>
        <v>13588</v>
      </c>
      <c r="AL57" s="51">
        <f t="shared" si="3"/>
        <v>392042.5</v>
      </c>
      <c r="AM57" s="48">
        <f t="shared" si="4"/>
        <v>16922.11</v>
      </c>
      <c r="AN57" s="47">
        <f t="shared" si="6"/>
        <v>74492.460000000006</v>
      </c>
      <c r="AO57" s="56">
        <f t="shared" si="5"/>
        <v>-57570.350000000006</v>
      </c>
    </row>
    <row r="58" spans="1:41" ht="14.4" thickBot="1" x14ac:dyDescent="0.3">
      <c r="A58" s="38" t="s">
        <v>367</v>
      </c>
      <c r="B58" s="38" t="s">
        <v>380</v>
      </c>
      <c r="C58" s="63">
        <v>1848</v>
      </c>
      <c r="D58" s="64" t="s">
        <v>737</v>
      </c>
      <c r="E58" t="s">
        <v>2848</v>
      </c>
      <c r="F58">
        <v>320457.58</v>
      </c>
      <c r="G58">
        <v>51884</v>
      </c>
      <c r="H58">
        <v>24646.32</v>
      </c>
      <c r="J58">
        <v>506184.53</v>
      </c>
      <c r="K58">
        <v>67286.92</v>
      </c>
      <c r="N58">
        <v>13060</v>
      </c>
      <c r="Q58">
        <v>1809</v>
      </c>
      <c r="U58">
        <v>-643187.91</v>
      </c>
      <c r="V58">
        <v>1650781.62</v>
      </c>
      <c r="W58">
        <v>15567.18</v>
      </c>
      <c r="AC58">
        <v>13433</v>
      </c>
      <c r="AF58">
        <v>32589.59</v>
      </c>
      <c r="AG58">
        <v>9094.9500000000007</v>
      </c>
      <c r="AI58">
        <v>333</v>
      </c>
      <c r="AJ58" s="72">
        <f t="shared" si="1"/>
        <v>396987.9</v>
      </c>
      <c r="AK58" s="50">
        <f t="shared" si="2"/>
        <v>14869</v>
      </c>
      <c r="AL58" s="51">
        <f t="shared" si="3"/>
        <v>382118.9</v>
      </c>
      <c r="AM58" s="48">
        <f t="shared" si="4"/>
        <v>15567.18</v>
      </c>
      <c r="AN58" s="47">
        <f t="shared" si="6"/>
        <v>55450.539999999994</v>
      </c>
      <c r="AO58" s="56">
        <f t="shared" si="5"/>
        <v>-39883.359999999993</v>
      </c>
    </row>
    <row r="59" spans="1:41" ht="14.4" thickBot="1" x14ac:dyDescent="0.3">
      <c r="A59" s="38" t="s">
        <v>367</v>
      </c>
      <c r="B59" s="38" t="s">
        <v>380</v>
      </c>
      <c r="C59" s="63">
        <v>1945</v>
      </c>
      <c r="D59" s="64" t="s">
        <v>738</v>
      </c>
      <c r="E59" t="s">
        <v>2849</v>
      </c>
      <c r="F59">
        <v>453117.83</v>
      </c>
      <c r="G59">
        <v>35216</v>
      </c>
      <c r="H59">
        <v>51667.15</v>
      </c>
      <c r="J59">
        <v>687246.34</v>
      </c>
      <c r="K59">
        <v>105258.67</v>
      </c>
      <c r="N59">
        <v>7891</v>
      </c>
      <c r="Q59">
        <v>1456</v>
      </c>
      <c r="U59">
        <v>-670490.56999999995</v>
      </c>
      <c r="V59">
        <v>2032099.69</v>
      </c>
      <c r="W59">
        <v>19117.740000000002</v>
      </c>
      <c r="AC59">
        <v>5700</v>
      </c>
      <c r="AF59">
        <v>26401.26</v>
      </c>
      <c r="AG59">
        <v>17777.7</v>
      </c>
      <c r="AI59">
        <v>674.4</v>
      </c>
      <c r="AJ59" s="72">
        <f t="shared" si="1"/>
        <v>540000.98</v>
      </c>
      <c r="AK59" s="50">
        <f t="shared" si="2"/>
        <v>9347</v>
      </c>
      <c r="AL59" s="51">
        <f t="shared" si="3"/>
        <v>530653.98</v>
      </c>
      <c r="AM59" s="48">
        <f t="shared" si="4"/>
        <v>19117.740000000002</v>
      </c>
      <c r="AN59" s="47">
        <f t="shared" si="6"/>
        <v>50553.36</v>
      </c>
      <c r="AO59" s="56">
        <f t="shared" si="5"/>
        <v>-31435.62</v>
      </c>
    </row>
    <row r="60" spans="1:41" ht="14.4" thickBot="1" x14ac:dyDescent="0.3">
      <c r="A60" s="38" t="s">
        <v>367</v>
      </c>
      <c r="B60" s="38" t="s">
        <v>380</v>
      </c>
      <c r="C60" s="63">
        <v>4776</v>
      </c>
      <c r="D60" s="64" t="s">
        <v>739</v>
      </c>
      <c r="E60" t="s">
        <v>2850</v>
      </c>
      <c r="F60">
        <v>264900.5</v>
      </c>
      <c r="G60">
        <v>138890</v>
      </c>
      <c r="H60">
        <v>51300</v>
      </c>
      <c r="J60">
        <v>1343987.09</v>
      </c>
      <c r="K60">
        <v>179075.37</v>
      </c>
      <c r="N60">
        <v>24900</v>
      </c>
      <c r="Q60">
        <v>7383</v>
      </c>
      <c r="U60">
        <v>918987.67</v>
      </c>
      <c r="V60">
        <v>1174038.5</v>
      </c>
      <c r="W60">
        <v>45076.54</v>
      </c>
      <c r="AC60">
        <v>16335</v>
      </c>
      <c r="AD60">
        <v>3500</v>
      </c>
      <c r="AE60">
        <v>500</v>
      </c>
      <c r="AF60">
        <v>47680.44</v>
      </c>
      <c r="AG60">
        <v>15664.47</v>
      </c>
      <c r="AI60">
        <v>3121</v>
      </c>
      <c r="AJ60" s="72">
        <f t="shared" si="1"/>
        <v>455090.5</v>
      </c>
      <c r="AK60" s="50">
        <f t="shared" si="2"/>
        <v>32283</v>
      </c>
      <c r="AL60" s="51">
        <f t="shared" si="3"/>
        <v>422807.5</v>
      </c>
      <c r="AM60" s="48">
        <f t="shared" si="4"/>
        <v>45076.54</v>
      </c>
      <c r="AN60" s="47">
        <f t="shared" si="6"/>
        <v>86800.91</v>
      </c>
      <c r="AO60" s="56">
        <f t="shared" si="5"/>
        <v>-41724.370000000003</v>
      </c>
    </row>
    <row r="61" spans="1:41" ht="14.4" thickBot="1" x14ac:dyDescent="0.3">
      <c r="A61" s="38" t="s">
        <v>367</v>
      </c>
      <c r="B61" s="38" t="s">
        <v>380</v>
      </c>
      <c r="C61" s="63">
        <v>5154</v>
      </c>
      <c r="D61" s="64" t="s">
        <v>740</v>
      </c>
      <c r="E61" t="s">
        <v>2851</v>
      </c>
      <c r="F61">
        <v>886542.4</v>
      </c>
      <c r="G61">
        <v>380375.7</v>
      </c>
      <c r="H61">
        <v>72904.2</v>
      </c>
      <c r="J61">
        <v>696984.21</v>
      </c>
      <c r="K61">
        <v>397331.20000000001</v>
      </c>
      <c r="N61">
        <v>14400</v>
      </c>
      <c r="Q61">
        <v>8203</v>
      </c>
      <c r="U61">
        <v>-1301265.95</v>
      </c>
      <c r="V61">
        <v>3795531.45</v>
      </c>
      <c r="W61">
        <v>51280.2</v>
      </c>
      <c r="AC61">
        <v>24406</v>
      </c>
      <c r="AF61">
        <v>58541.87</v>
      </c>
      <c r="AG61">
        <v>33849.199999999997</v>
      </c>
      <c r="AI61">
        <v>1668</v>
      </c>
      <c r="AJ61" s="72">
        <f t="shared" si="1"/>
        <v>1339822.3</v>
      </c>
      <c r="AK61" s="50">
        <f t="shared" si="2"/>
        <v>22603</v>
      </c>
      <c r="AL61" s="51">
        <f t="shared" si="3"/>
        <v>1317219.3</v>
      </c>
      <c r="AM61" s="48">
        <f t="shared" si="4"/>
        <v>51280.2</v>
      </c>
      <c r="AN61" s="47">
        <f t="shared" si="6"/>
        <v>118465.06999999999</v>
      </c>
      <c r="AO61" s="56">
        <f t="shared" si="5"/>
        <v>-67184.87</v>
      </c>
    </row>
    <row r="62" spans="1:41" ht="14.4" thickBot="1" x14ac:dyDescent="0.3">
      <c r="A62" s="38" t="s">
        <v>367</v>
      </c>
      <c r="B62" s="38" t="s">
        <v>380</v>
      </c>
      <c r="C62" s="63">
        <v>3300</v>
      </c>
      <c r="D62" s="64" t="s">
        <v>741</v>
      </c>
      <c r="E62" t="s">
        <v>2852</v>
      </c>
      <c r="F62">
        <v>274612.81</v>
      </c>
      <c r="G62">
        <v>116050</v>
      </c>
      <c r="H62">
        <v>57369</v>
      </c>
      <c r="J62">
        <v>360858.43</v>
      </c>
      <c r="K62">
        <v>227463.26</v>
      </c>
      <c r="N62">
        <v>7960</v>
      </c>
      <c r="Q62">
        <v>4537</v>
      </c>
      <c r="U62">
        <v>-546930.31999999995</v>
      </c>
      <c r="V62">
        <v>1606269.64</v>
      </c>
      <c r="W62">
        <v>33789.370000000003</v>
      </c>
      <c r="AC62">
        <v>3300</v>
      </c>
      <c r="AF62">
        <v>39652.230000000003</v>
      </c>
      <c r="AG62">
        <v>14640.96</v>
      </c>
      <c r="AJ62" s="72">
        <f t="shared" si="1"/>
        <v>448031.81</v>
      </c>
      <c r="AK62" s="50">
        <f t="shared" si="2"/>
        <v>12497</v>
      </c>
      <c r="AL62" s="51">
        <f t="shared" si="3"/>
        <v>435534.81</v>
      </c>
      <c r="AM62" s="48">
        <f t="shared" si="4"/>
        <v>33789.370000000003</v>
      </c>
      <c r="AN62" s="47">
        <f t="shared" si="6"/>
        <v>57593.19</v>
      </c>
      <c r="AO62" s="56">
        <f t="shared" si="5"/>
        <v>-23803.82</v>
      </c>
    </row>
    <row r="63" spans="1:41" ht="14.4" thickBot="1" x14ac:dyDescent="0.3">
      <c r="A63" s="38" t="s">
        <v>367</v>
      </c>
      <c r="B63" s="38" t="s">
        <v>380</v>
      </c>
      <c r="C63" s="63">
        <v>2046</v>
      </c>
      <c r="D63" s="64" t="s">
        <v>742</v>
      </c>
      <c r="E63" t="s">
        <v>2853</v>
      </c>
      <c r="F63">
        <v>208695.73</v>
      </c>
      <c r="G63">
        <v>122691</v>
      </c>
      <c r="H63">
        <v>33021.800000000003</v>
      </c>
      <c r="J63">
        <v>449984.64</v>
      </c>
      <c r="K63">
        <v>188278.45</v>
      </c>
      <c r="N63">
        <v>12300</v>
      </c>
      <c r="Q63">
        <v>11156.91</v>
      </c>
      <c r="U63">
        <v>-1629671.85</v>
      </c>
      <c r="V63">
        <v>2640334.33</v>
      </c>
      <c r="W63">
        <v>27862.400000000001</v>
      </c>
      <c r="AF63">
        <v>40701.85</v>
      </c>
      <c r="AG63">
        <v>10940.46</v>
      </c>
      <c r="AI63">
        <v>1771</v>
      </c>
      <c r="AJ63" s="72">
        <f t="shared" si="1"/>
        <v>364408.52999999997</v>
      </c>
      <c r="AK63" s="50">
        <f t="shared" si="2"/>
        <v>23456.91</v>
      </c>
      <c r="AL63" s="51">
        <f t="shared" si="3"/>
        <v>340951.62</v>
      </c>
      <c r="AM63" s="48">
        <f t="shared" si="4"/>
        <v>27862.400000000001</v>
      </c>
      <c r="AN63" s="47">
        <f t="shared" si="6"/>
        <v>53413.31</v>
      </c>
      <c r="AO63" s="56">
        <f t="shared" si="5"/>
        <v>-25550.909999999996</v>
      </c>
    </row>
    <row r="64" spans="1:41" ht="14.4" thickBot="1" x14ac:dyDescent="0.3">
      <c r="A64" s="38" t="s">
        <v>367</v>
      </c>
      <c r="B64" s="38" t="s">
        <v>380</v>
      </c>
      <c r="C64" s="63">
        <v>1475</v>
      </c>
      <c r="D64" s="64" t="s">
        <v>743</v>
      </c>
      <c r="E64" t="s">
        <v>2915</v>
      </c>
      <c r="F64">
        <v>392096.95</v>
      </c>
      <c r="G64">
        <v>65202</v>
      </c>
      <c r="H64">
        <v>11354.76</v>
      </c>
      <c r="J64">
        <v>1315998.42</v>
      </c>
      <c r="K64">
        <v>34488.35</v>
      </c>
      <c r="N64">
        <v>8000</v>
      </c>
      <c r="Q64">
        <v>2288</v>
      </c>
      <c r="U64">
        <v>-161653.20000000001</v>
      </c>
      <c r="V64">
        <v>2029021.21</v>
      </c>
      <c r="W64">
        <v>11354.76</v>
      </c>
      <c r="AC64">
        <v>16965</v>
      </c>
      <c r="AF64">
        <v>25688.94</v>
      </c>
      <c r="AG64">
        <v>20021.13</v>
      </c>
      <c r="AJ64" s="72">
        <f t="shared" si="1"/>
        <v>468653.71</v>
      </c>
      <c r="AK64" s="50">
        <f t="shared" si="2"/>
        <v>10288</v>
      </c>
      <c r="AL64" s="51">
        <f t="shared" si="3"/>
        <v>458365.71</v>
      </c>
      <c r="AM64" s="48">
        <f t="shared" si="4"/>
        <v>11354.76</v>
      </c>
      <c r="AN64" s="47">
        <f t="shared" si="6"/>
        <v>62675.070000000007</v>
      </c>
      <c r="AO64" s="56">
        <f t="shared" si="5"/>
        <v>-51320.310000000005</v>
      </c>
    </row>
    <row r="65" spans="1:41" ht="14.4" thickBot="1" x14ac:dyDescent="0.3">
      <c r="A65" s="38" t="s">
        <v>383</v>
      </c>
      <c r="B65" s="38" t="s">
        <v>384</v>
      </c>
      <c r="C65" s="63">
        <v>1295</v>
      </c>
      <c r="D65" s="64" t="s">
        <v>744</v>
      </c>
      <c r="E65" t="s">
        <v>2854</v>
      </c>
      <c r="F65">
        <v>537152.54</v>
      </c>
      <c r="G65">
        <v>0</v>
      </c>
      <c r="H65">
        <v>33824.089999999997</v>
      </c>
      <c r="J65">
        <v>2145804.0099999998</v>
      </c>
      <c r="K65">
        <v>17028</v>
      </c>
      <c r="N65">
        <v>13858</v>
      </c>
      <c r="Q65">
        <v>0</v>
      </c>
      <c r="U65">
        <v>1872854.15</v>
      </c>
      <c r="V65">
        <v>849648.43</v>
      </c>
      <c r="W65">
        <v>31553.8</v>
      </c>
      <c r="AA65">
        <v>73069.5</v>
      </c>
      <c r="AC65">
        <v>73213.5</v>
      </c>
      <c r="AF65">
        <v>21875.3</v>
      </c>
      <c r="AG65">
        <v>12086.44</v>
      </c>
      <c r="AJ65" s="72">
        <f t="shared" si="1"/>
        <v>570976.63</v>
      </c>
      <c r="AK65" s="50">
        <f t="shared" si="2"/>
        <v>13858</v>
      </c>
      <c r="AL65" s="51">
        <f t="shared" si="3"/>
        <v>557118.63</v>
      </c>
      <c r="AM65" s="48">
        <f t="shared" si="4"/>
        <v>104623.3</v>
      </c>
      <c r="AN65" s="47">
        <f t="shared" si="6"/>
        <v>107175.24</v>
      </c>
      <c r="AO65" s="56">
        <f t="shared" si="5"/>
        <v>-2551.9400000000023</v>
      </c>
    </row>
    <row r="66" spans="1:41" ht="14.4" thickBot="1" x14ac:dyDescent="0.3">
      <c r="A66" s="38" t="s">
        <v>383</v>
      </c>
      <c r="B66" s="38" t="s">
        <v>384</v>
      </c>
      <c r="C66" s="63">
        <v>1368</v>
      </c>
      <c r="D66" s="64" t="s">
        <v>745</v>
      </c>
      <c r="E66" t="s">
        <v>2855</v>
      </c>
      <c r="F66">
        <v>607327.06000000006</v>
      </c>
      <c r="G66">
        <v>0</v>
      </c>
      <c r="H66">
        <v>15005.38</v>
      </c>
      <c r="J66">
        <v>355638.88</v>
      </c>
      <c r="K66">
        <v>12408.75</v>
      </c>
      <c r="U66">
        <v>792179.88</v>
      </c>
      <c r="V66">
        <v>236925.61</v>
      </c>
      <c r="W66">
        <v>25128.94</v>
      </c>
      <c r="AA66">
        <v>115699.6</v>
      </c>
      <c r="AC66">
        <v>115699.6</v>
      </c>
      <c r="AF66">
        <v>4297.88</v>
      </c>
      <c r="AG66">
        <v>15476.8</v>
      </c>
      <c r="AJ66" s="72">
        <f t="shared" si="1"/>
        <v>622332.44000000006</v>
      </c>
      <c r="AK66" s="50">
        <f t="shared" si="2"/>
        <v>0</v>
      </c>
      <c r="AL66" s="51">
        <f t="shared" si="3"/>
        <v>622332.44000000006</v>
      </c>
      <c r="AM66" s="48">
        <f t="shared" si="4"/>
        <v>140828.54</v>
      </c>
      <c r="AN66" s="47">
        <f t="shared" si="6"/>
        <v>135474.28</v>
      </c>
      <c r="AO66" s="56">
        <f t="shared" si="5"/>
        <v>5354.2600000000093</v>
      </c>
    </row>
    <row r="67" spans="1:41" ht="14.4" thickBot="1" x14ac:dyDescent="0.3">
      <c r="A67" s="38" t="s">
        <v>383</v>
      </c>
      <c r="B67" s="38" t="s">
        <v>384</v>
      </c>
      <c r="C67" s="63">
        <v>2588</v>
      </c>
      <c r="D67" s="64" t="s">
        <v>746</v>
      </c>
      <c r="E67" t="s">
        <v>2856</v>
      </c>
      <c r="F67">
        <v>579033.42000000004</v>
      </c>
      <c r="G67">
        <v>0</v>
      </c>
      <c r="H67">
        <v>118547.65</v>
      </c>
      <c r="J67">
        <v>451878.22</v>
      </c>
      <c r="K67">
        <v>-840720.45</v>
      </c>
      <c r="N67">
        <v>13920</v>
      </c>
      <c r="Q67">
        <v>-136</v>
      </c>
      <c r="U67">
        <v>-1691912.62</v>
      </c>
      <c r="V67">
        <v>1982889.72</v>
      </c>
      <c r="W67">
        <v>41816.089999999997</v>
      </c>
      <c r="AA67">
        <v>129053</v>
      </c>
      <c r="AC67">
        <v>129189</v>
      </c>
      <c r="AF67">
        <v>29790.17</v>
      </c>
      <c r="AG67">
        <v>10316</v>
      </c>
      <c r="AJ67" s="72">
        <f t="shared" si="1"/>
        <v>697581.07000000007</v>
      </c>
      <c r="AK67" s="50">
        <f t="shared" si="2"/>
        <v>13784</v>
      </c>
      <c r="AL67" s="51">
        <f t="shared" si="3"/>
        <v>683797.07000000007</v>
      </c>
      <c r="AM67" s="48">
        <f t="shared" si="4"/>
        <v>170869.09</v>
      </c>
      <c r="AN67" s="47">
        <f t="shared" si="6"/>
        <v>169295.16999999998</v>
      </c>
      <c r="AO67" s="56">
        <f t="shared" si="5"/>
        <v>1573.9200000000128</v>
      </c>
    </row>
    <row r="68" spans="1:41" ht="14.4" thickBot="1" x14ac:dyDescent="0.3">
      <c r="A68" s="38" t="s">
        <v>383</v>
      </c>
      <c r="B68" s="38" t="s">
        <v>384</v>
      </c>
      <c r="C68" s="63">
        <v>1190</v>
      </c>
      <c r="D68" s="64" t="s">
        <v>747</v>
      </c>
      <c r="E68" t="s">
        <v>2857</v>
      </c>
      <c r="F68">
        <v>363929.48</v>
      </c>
      <c r="G68">
        <v>21840</v>
      </c>
      <c r="H68">
        <v>63449.32</v>
      </c>
      <c r="J68">
        <v>541357.29</v>
      </c>
      <c r="K68">
        <v>48602.31</v>
      </c>
      <c r="N68">
        <v>13799</v>
      </c>
      <c r="Q68">
        <v>0</v>
      </c>
      <c r="U68">
        <v>-1267931.55</v>
      </c>
      <c r="V68">
        <v>2283492.7400000002</v>
      </c>
      <c r="W68">
        <v>82456.37</v>
      </c>
      <c r="AA68">
        <v>110823</v>
      </c>
      <c r="AB68">
        <v>34000</v>
      </c>
      <c r="AC68">
        <v>146229</v>
      </c>
      <c r="AF68">
        <v>27897.4</v>
      </c>
      <c r="AG68">
        <v>14709.49</v>
      </c>
      <c r="AJ68" s="72">
        <f t="shared" si="1"/>
        <v>449218.8</v>
      </c>
      <c r="AK68" s="50">
        <f t="shared" si="2"/>
        <v>13799</v>
      </c>
      <c r="AL68" s="51">
        <f t="shared" si="3"/>
        <v>435419.8</v>
      </c>
      <c r="AM68" s="48">
        <f t="shared" si="4"/>
        <v>227279.37</v>
      </c>
      <c r="AN68" s="47">
        <f t="shared" si="6"/>
        <v>188835.88999999998</v>
      </c>
      <c r="AO68" s="56">
        <f t="shared" si="5"/>
        <v>38443.48000000001</v>
      </c>
    </row>
    <row r="69" spans="1:41" ht="14.4" thickBot="1" x14ac:dyDescent="0.3">
      <c r="A69" s="38" t="s">
        <v>383</v>
      </c>
      <c r="B69" s="38" t="s">
        <v>384</v>
      </c>
      <c r="C69" s="63">
        <v>897</v>
      </c>
      <c r="D69" s="64" t="s">
        <v>748</v>
      </c>
      <c r="E69" t="s">
        <v>2912</v>
      </c>
      <c r="F69">
        <v>359613.61</v>
      </c>
      <c r="G69">
        <v>0</v>
      </c>
      <c r="H69">
        <v>19629.71</v>
      </c>
      <c r="J69">
        <v>437357.49</v>
      </c>
      <c r="K69">
        <v>58644.41</v>
      </c>
      <c r="N69">
        <v>25233</v>
      </c>
      <c r="U69">
        <v>478762.81</v>
      </c>
      <c r="V69">
        <v>355552.49</v>
      </c>
      <c r="W69">
        <v>17738.03</v>
      </c>
      <c r="AA69">
        <v>87166</v>
      </c>
      <c r="AC69">
        <v>87166</v>
      </c>
      <c r="AF69">
        <v>19496</v>
      </c>
      <c r="AG69">
        <v>71248</v>
      </c>
      <c r="AJ69" s="72">
        <f t="shared" ref="AJ69:AJ130" si="7">SUM(F69:I69)</f>
        <v>379243.32</v>
      </c>
      <c r="AK69" s="50">
        <f t="shared" ref="AK69:AK130" si="8">SUM(N69:R69)</f>
        <v>25233</v>
      </c>
      <c r="AL69" s="51">
        <f t="shared" ref="AL69:AL130" si="9">AJ69-AK69</f>
        <v>354010.32</v>
      </c>
      <c r="AM69" s="48">
        <f t="shared" ref="AM69:AM130" si="10">SUM(W69:AB69)</f>
        <v>104904.03</v>
      </c>
      <c r="AN69" s="47">
        <f t="shared" ref="AN69:AN130" si="11">SUM(AC69:AI69)</f>
        <v>177910</v>
      </c>
      <c r="AO69" s="56">
        <f t="shared" ref="AO69:AO130" si="12">AM69-AN69</f>
        <v>-73005.97</v>
      </c>
    </row>
    <row r="70" spans="1:41" ht="14.4" thickBot="1" x14ac:dyDescent="0.3">
      <c r="A70" s="38" t="s">
        <v>387</v>
      </c>
      <c r="B70" s="38" t="s">
        <v>388</v>
      </c>
      <c r="C70" s="63">
        <v>2172</v>
      </c>
      <c r="D70" s="64" t="s">
        <v>749</v>
      </c>
      <c r="E70" t="s">
        <v>2858</v>
      </c>
      <c r="F70">
        <v>77059.25</v>
      </c>
      <c r="G70">
        <v>26796</v>
      </c>
      <c r="H70">
        <v>28406.62</v>
      </c>
      <c r="J70">
        <v>152957</v>
      </c>
      <c r="K70">
        <v>164878.43</v>
      </c>
      <c r="N70">
        <v>0</v>
      </c>
      <c r="Q70">
        <v>46.38</v>
      </c>
      <c r="U70">
        <v>-92593.26</v>
      </c>
      <c r="V70">
        <v>547255.34</v>
      </c>
      <c r="W70">
        <v>36536.239999999998</v>
      </c>
      <c r="AA70">
        <v>150212.5</v>
      </c>
      <c r="AC70">
        <v>150212.5</v>
      </c>
      <c r="AF70">
        <v>33732.199999999997</v>
      </c>
      <c r="AG70">
        <v>8944.7000000000007</v>
      </c>
      <c r="AI70">
        <v>1091</v>
      </c>
      <c r="AJ70" s="72">
        <f t="shared" si="7"/>
        <v>132261.87</v>
      </c>
      <c r="AK70" s="50">
        <f t="shared" si="8"/>
        <v>46.38</v>
      </c>
      <c r="AL70" s="51">
        <f t="shared" si="9"/>
        <v>132215.49</v>
      </c>
      <c r="AM70" s="48">
        <f t="shared" si="10"/>
        <v>186748.74</v>
      </c>
      <c r="AN70" s="47">
        <f t="shared" si="11"/>
        <v>193980.40000000002</v>
      </c>
      <c r="AO70" s="56">
        <f t="shared" si="12"/>
        <v>-7231.6600000000326</v>
      </c>
    </row>
    <row r="71" spans="1:41" ht="14.4" thickBot="1" x14ac:dyDescent="0.3">
      <c r="A71" s="38" t="s">
        <v>387</v>
      </c>
      <c r="B71" s="38" t="s">
        <v>388</v>
      </c>
      <c r="C71" s="63">
        <v>3964</v>
      </c>
      <c r="D71" s="64" t="s">
        <v>750</v>
      </c>
      <c r="E71" t="s">
        <v>2859</v>
      </c>
      <c r="F71">
        <v>557948.38</v>
      </c>
      <c r="G71">
        <v>25308</v>
      </c>
      <c r="H71">
        <v>44021.75</v>
      </c>
      <c r="J71">
        <v>706265.27</v>
      </c>
      <c r="K71">
        <v>301793.12</v>
      </c>
      <c r="N71">
        <v>170400</v>
      </c>
      <c r="P71">
        <v>23110</v>
      </c>
      <c r="Q71">
        <v>51.4</v>
      </c>
      <c r="U71">
        <v>-1628082.51</v>
      </c>
      <c r="V71">
        <v>2767861</v>
      </c>
      <c r="W71">
        <v>391803.98</v>
      </c>
      <c r="X71">
        <v>500</v>
      </c>
      <c r="AA71">
        <v>182083</v>
      </c>
      <c r="AC71">
        <v>199788</v>
      </c>
      <c r="AD71">
        <v>160</v>
      </c>
      <c r="AE71">
        <v>584</v>
      </c>
      <c r="AF71">
        <v>57118.720000000001</v>
      </c>
      <c r="AG71">
        <v>17385.669999999998</v>
      </c>
      <c r="AI71">
        <v>205</v>
      </c>
      <c r="AJ71" s="72">
        <f t="shared" si="7"/>
        <v>627278.13</v>
      </c>
      <c r="AK71" s="50">
        <f t="shared" si="8"/>
        <v>193561.4</v>
      </c>
      <c r="AL71" s="51">
        <f t="shared" si="9"/>
        <v>433716.73</v>
      </c>
      <c r="AM71" s="48">
        <f t="shared" si="10"/>
        <v>574386.98</v>
      </c>
      <c r="AN71" s="47">
        <f t="shared" si="11"/>
        <v>275241.39</v>
      </c>
      <c r="AO71" s="56">
        <f t="shared" si="12"/>
        <v>299145.58999999997</v>
      </c>
    </row>
    <row r="72" spans="1:41" ht="14.4" thickBot="1" x14ac:dyDescent="0.3">
      <c r="A72" s="38" t="s">
        <v>387</v>
      </c>
      <c r="B72" s="38" t="s">
        <v>388</v>
      </c>
      <c r="C72" s="63">
        <v>1537</v>
      </c>
      <c r="D72" s="64" t="s">
        <v>751</v>
      </c>
      <c r="E72" t="s">
        <v>2860</v>
      </c>
      <c r="F72">
        <v>170765.7</v>
      </c>
      <c r="G72">
        <v>27719</v>
      </c>
      <c r="H72">
        <v>38933.160000000003</v>
      </c>
      <c r="J72">
        <v>49871.96</v>
      </c>
      <c r="K72">
        <v>67434.11</v>
      </c>
      <c r="N72">
        <v>0</v>
      </c>
      <c r="Q72">
        <v>47.51</v>
      </c>
      <c r="U72">
        <v>-89205.8</v>
      </c>
      <c r="V72">
        <v>432862.99</v>
      </c>
      <c r="W72">
        <v>40050.67</v>
      </c>
      <c r="AA72">
        <v>53245.5</v>
      </c>
      <c r="AC72">
        <v>61545.5</v>
      </c>
      <c r="AF72">
        <v>18395.84</v>
      </c>
      <c r="AG72">
        <v>5359.18</v>
      </c>
      <c r="AJ72" s="72">
        <f t="shared" si="7"/>
        <v>237417.86000000002</v>
      </c>
      <c r="AK72" s="50">
        <f t="shared" si="8"/>
        <v>47.51</v>
      </c>
      <c r="AL72" s="51">
        <f t="shared" si="9"/>
        <v>237370.35</v>
      </c>
      <c r="AM72" s="48">
        <f t="shared" si="10"/>
        <v>93296.17</v>
      </c>
      <c r="AN72" s="47">
        <f t="shared" si="11"/>
        <v>85300.51999999999</v>
      </c>
      <c r="AO72" s="56">
        <f t="shared" si="12"/>
        <v>7995.6500000000087</v>
      </c>
    </row>
    <row r="73" spans="1:41" ht="14.4" thickBot="1" x14ac:dyDescent="0.3">
      <c r="A73" s="38" t="s">
        <v>387</v>
      </c>
      <c r="B73" s="38" t="s">
        <v>388</v>
      </c>
      <c r="C73" s="63">
        <v>1440</v>
      </c>
      <c r="D73" s="64" t="s">
        <v>752</v>
      </c>
      <c r="E73" t="s">
        <v>2861</v>
      </c>
      <c r="F73">
        <v>246938.89</v>
      </c>
      <c r="G73">
        <v>8582</v>
      </c>
      <c r="H73">
        <v>29916.13</v>
      </c>
      <c r="J73">
        <v>306560.36</v>
      </c>
      <c r="K73">
        <v>76180.36</v>
      </c>
      <c r="N73">
        <v>0</v>
      </c>
      <c r="Q73">
        <v>27.1</v>
      </c>
      <c r="U73">
        <v>-432916.41</v>
      </c>
      <c r="V73">
        <v>923490.75</v>
      </c>
      <c r="W73">
        <v>199522.96</v>
      </c>
      <c r="AA73">
        <v>110553</v>
      </c>
      <c r="AC73">
        <v>127053</v>
      </c>
      <c r="AF73">
        <v>10258.33</v>
      </c>
      <c r="AG73">
        <v>8123.07</v>
      </c>
      <c r="AI73">
        <v>80</v>
      </c>
      <c r="AJ73" s="72">
        <f t="shared" si="7"/>
        <v>285437.02</v>
      </c>
      <c r="AK73" s="50">
        <f t="shared" si="8"/>
        <v>27.1</v>
      </c>
      <c r="AL73" s="51">
        <f t="shared" si="9"/>
        <v>285409.92000000004</v>
      </c>
      <c r="AM73" s="48">
        <f t="shared" si="10"/>
        <v>310075.95999999996</v>
      </c>
      <c r="AN73" s="47">
        <f t="shared" si="11"/>
        <v>145514.4</v>
      </c>
      <c r="AO73" s="56">
        <f t="shared" si="12"/>
        <v>164561.55999999997</v>
      </c>
    </row>
    <row r="74" spans="1:41" ht="14.4" thickBot="1" x14ac:dyDescent="0.3">
      <c r="A74" s="38" t="s">
        <v>387</v>
      </c>
      <c r="B74" s="38" t="s">
        <v>388</v>
      </c>
      <c r="C74" s="63">
        <v>1880</v>
      </c>
      <c r="D74" s="64" t="s">
        <v>753</v>
      </c>
      <c r="E74" t="s">
        <v>2862</v>
      </c>
      <c r="F74">
        <v>46619.1</v>
      </c>
      <c r="G74">
        <v>10810</v>
      </c>
      <c r="H74">
        <v>18990.48</v>
      </c>
      <c r="J74">
        <v>78683.740000000005</v>
      </c>
      <c r="K74">
        <v>103823.1</v>
      </c>
      <c r="N74">
        <v>0</v>
      </c>
      <c r="P74">
        <v>21000</v>
      </c>
      <c r="Q74">
        <v>10816.72</v>
      </c>
      <c r="U74">
        <v>-364996.62</v>
      </c>
      <c r="V74">
        <v>606181.84</v>
      </c>
      <c r="W74">
        <v>20027.189999999999</v>
      </c>
      <c r="AA74">
        <v>116518.5</v>
      </c>
      <c r="AC74">
        <v>116518.5</v>
      </c>
      <c r="AF74">
        <v>30382.51</v>
      </c>
      <c r="AG74">
        <v>5992.2</v>
      </c>
      <c r="AI74">
        <v>1153</v>
      </c>
      <c r="AJ74" s="72">
        <f t="shared" si="7"/>
        <v>76419.58</v>
      </c>
      <c r="AK74" s="50">
        <f t="shared" si="8"/>
        <v>31816.720000000001</v>
      </c>
      <c r="AL74" s="51">
        <f t="shared" si="9"/>
        <v>44602.86</v>
      </c>
      <c r="AM74" s="48">
        <f t="shared" si="10"/>
        <v>136545.69</v>
      </c>
      <c r="AN74" s="47">
        <f t="shared" si="11"/>
        <v>154046.21000000002</v>
      </c>
      <c r="AO74" s="56">
        <f t="shared" si="12"/>
        <v>-17500.520000000019</v>
      </c>
    </row>
    <row r="75" spans="1:41" ht="14.4" thickBot="1" x14ac:dyDescent="0.3">
      <c r="A75" s="38" t="s">
        <v>387</v>
      </c>
      <c r="B75" s="38" t="s">
        <v>388</v>
      </c>
      <c r="C75" s="63">
        <v>2455</v>
      </c>
      <c r="D75" s="64" t="s">
        <v>754</v>
      </c>
      <c r="E75" t="s">
        <v>2863</v>
      </c>
      <c r="F75">
        <v>588343.59</v>
      </c>
      <c r="G75">
        <v>64108</v>
      </c>
      <c r="H75">
        <v>47148.72</v>
      </c>
      <c r="J75">
        <v>262133.59</v>
      </c>
      <c r="K75">
        <v>289619.53999999998</v>
      </c>
      <c r="N75">
        <v>16500</v>
      </c>
      <c r="Q75">
        <v>17651.73</v>
      </c>
      <c r="U75">
        <v>-928754.44</v>
      </c>
      <c r="V75">
        <v>1832865.74</v>
      </c>
      <c r="W75">
        <v>309884.07</v>
      </c>
      <c r="AA75">
        <v>153391.5</v>
      </c>
      <c r="AC75">
        <v>153391.5</v>
      </c>
      <c r="AF75">
        <v>30414.959999999999</v>
      </c>
      <c r="AG75">
        <v>11977.19</v>
      </c>
      <c r="AJ75" s="72">
        <f t="shared" si="7"/>
        <v>699600.30999999994</v>
      </c>
      <c r="AK75" s="50">
        <f t="shared" si="8"/>
        <v>34151.729999999996</v>
      </c>
      <c r="AL75" s="51">
        <f t="shared" si="9"/>
        <v>665448.57999999996</v>
      </c>
      <c r="AM75" s="48">
        <f t="shared" si="10"/>
        <v>463275.57</v>
      </c>
      <c r="AN75" s="47">
        <f t="shared" si="11"/>
        <v>195783.65</v>
      </c>
      <c r="AO75" s="56">
        <f t="shared" si="12"/>
        <v>267491.92000000004</v>
      </c>
    </row>
    <row r="76" spans="1:41" ht="14.4" thickBot="1" x14ac:dyDescent="0.3">
      <c r="A76" s="38" t="s">
        <v>391</v>
      </c>
      <c r="B76" s="38" t="s">
        <v>392</v>
      </c>
      <c r="C76" s="63">
        <v>1765</v>
      </c>
      <c r="D76" s="64" t="s">
        <v>755</v>
      </c>
      <c r="E76" t="s">
        <v>2864</v>
      </c>
      <c r="F76">
        <v>406823.28</v>
      </c>
      <c r="G76">
        <v>0</v>
      </c>
      <c r="H76">
        <v>51002</v>
      </c>
      <c r="J76">
        <v>662697.34</v>
      </c>
      <c r="K76">
        <v>45283.6</v>
      </c>
      <c r="P76">
        <v>120200</v>
      </c>
      <c r="Q76">
        <v>82.9</v>
      </c>
      <c r="T76">
        <v>-639100.29</v>
      </c>
      <c r="V76">
        <v>1701541.88</v>
      </c>
      <c r="W76">
        <v>3438</v>
      </c>
      <c r="X76">
        <v>8100</v>
      </c>
      <c r="AA76">
        <v>55130</v>
      </c>
      <c r="AC76">
        <v>63330</v>
      </c>
      <c r="AF76">
        <v>23224.54</v>
      </c>
      <c r="AG76">
        <v>6632.81</v>
      </c>
      <c r="AI76">
        <v>500</v>
      </c>
      <c r="AJ76" s="72">
        <f t="shared" si="7"/>
        <v>457825.28000000003</v>
      </c>
      <c r="AK76" s="50">
        <f t="shared" si="8"/>
        <v>120282.9</v>
      </c>
      <c r="AL76" s="51">
        <f t="shared" si="9"/>
        <v>337542.38</v>
      </c>
      <c r="AM76" s="48">
        <f t="shared" si="10"/>
        <v>66668</v>
      </c>
      <c r="AN76" s="47">
        <f t="shared" si="11"/>
        <v>93687.35</v>
      </c>
      <c r="AO76" s="56">
        <f t="shared" si="12"/>
        <v>-27019.350000000006</v>
      </c>
    </row>
    <row r="77" spans="1:41" ht="14.4" thickBot="1" x14ac:dyDescent="0.3">
      <c r="A77" s="38" t="s">
        <v>391</v>
      </c>
      <c r="B77" s="38" t="s">
        <v>392</v>
      </c>
      <c r="C77" s="63">
        <v>2349</v>
      </c>
      <c r="D77" s="64" t="s">
        <v>756</v>
      </c>
      <c r="E77" t="s">
        <v>2865</v>
      </c>
      <c r="F77">
        <v>585539.12</v>
      </c>
      <c r="G77">
        <v>0</v>
      </c>
      <c r="H77">
        <v>140474.57</v>
      </c>
      <c r="J77">
        <v>106383.4</v>
      </c>
      <c r="K77">
        <v>45101.01</v>
      </c>
      <c r="N77">
        <v>6000</v>
      </c>
      <c r="P77">
        <v>0</v>
      </c>
      <c r="Q77">
        <v>97.92</v>
      </c>
      <c r="T77">
        <v>-1177025.8500000001</v>
      </c>
      <c r="V77">
        <v>2052419.41</v>
      </c>
      <c r="W77">
        <v>6730</v>
      </c>
      <c r="X77">
        <v>51075</v>
      </c>
      <c r="AA77">
        <v>214730</v>
      </c>
      <c r="AC77">
        <v>221306</v>
      </c>
      <c r="AF77">
        <v>58431.37</v>
      </c>
      <c r="AG77">
        <v>1527.38</v>
      </c>
      <c r="AI77">
        <v>6520</v>
      </c>
      <c r="AJ77" s="72">
        <f t="shared" si="7"/>
        <v>726013.69</v>
      </c>
      <c r="AK77" s="50">
        <f t="shared" si="8"/>
        <v>6097.92</v>
      </c>
      <c r="AL77" s="51">
        <f t="shared" si="9"/>
        <v>719915.7699999999</v>
      </c>
      <c r="AM77" s="48">
        <f t="shared" si="10"/>
        <v>272535</v>
      </c>
      <c r="AN77" s="47">
        <f t="shared" si="11"/>
        <v>287784.75</v>
      </c>
      <c r="AO77" s="56">
        <f t="shared" si="12"/>
        <v>-15249.75</v>
      </c>
    </row>
    <row r="78" spans="1:41" ht="14.4" thickBot="1" x14ac:dyDescent="0.3">
      <c r="A78" s="38" t="s">
        <v>391</v>
      </c>
      <c r="B78" s="38" t="s">
        <v>392</v>
      </c>
      <c r="C78" s="63">
        <v>2942</v>
      </c>
      <c r="D78" s="64" t="s">
        <v>757</v>
      </c>
      <c r="E78" t="s">
        <v>2866</v>
      </c>
      <c r="F78">
        <v>585321.1</v>
      </c>
      <c r="G78">
        <v>0</v>
      </c>
      <c r="H78">
        <v>3438.5</v>
      </c>
      <c r="J78">
        <v>261284.67</v>
      </c>
      <c r="K78">
        <v>81189.63</v>
      </c>
      <c r="P78">
        <v>413050</v>
      </c>
      <c r="Q78">
        <v>7</v>
      </c>
      <c r="T78">
        <v>-1513592.42</v>
      </c>
      <c r="V78">
        <v>2038156.59</v>
      </c>
      <c r="W78">
        <v>2004</v>
      </c>
      <c r="X78">
        <v>83350</v>
      </c>
      <c r="AA78">
        <v>83400</v>
      </c>
      <c r="AC78">
        <v>102360</v>
      </c>
      <c r="AF78">
        <v>88015.83</v>
      </c>
      <c r="AG78">
        <v>6237.27</v>
      </c>
      <c r="AI78">
        <v>754</v>
      </c>
      <c r="AJ78" s="72">
        <f t="shared" si="7"/>
        <v>588759.6</v>
      </c>
      <c r="AK78" s="50">
        <f t="shared" si="8"/>
        <v>413057</v>
      </c>
      <c r="AL78" s="51">
        <f t="shared" si="9"/>
        <v>175702.59999999998</v>
      </c>
      <c r="AM78" s="48">
        <f t="shared" si="10"/>
        <v>168754</v>
      </c>
      <c r="AN78" s="47">
        <f t="shared" si="11"/>
        <v>197367.1</v>
      </c>
      <c r="AO78" s="56">
        <f t="shared" si="12"/>
        <v>-28613.100000000006</v>
      </c>
    </row>
    <row r="79" spans="1:41" ht="14.4" thickBot="1" x14ac:dyDescent="0.3">
      <c r="A79" s="38" t="s">
        <v>391</v>
      </c>
      <c r="B79" s="38" t="s">
        <v>392</v>
      </c>
      <c r="C79" s="63">
        <v>2523</v>
      </c>
      <c r="D79" s="64" t="s">
        <v>758</v>
      </c>
      <c r="E79" t="s">
        <v>2867</v>
      </c>
      <c r="F79">
        <v>675803.48</v>
      </c>
      <c r="G79">
        <v>23340</v>
      </c>
      <c r="H79">
        <v>35938.43</v>
      </c>
      <c r="J79">
        <v>651259.32999999996</v>
      </c>
      <c r="K79">
        <v>73710.53</v>
      </c>
      <c r="Q79">
        <v>397.9</v>
      </c>
      <c r="T79">
        <v>3560889.03</v>
      </c>
      <c r="U79">
        <v>-1739.37</v>
      </c>
      <c r="V79">
        <v>-2089445.48</v>
      </c>
      <c r="W79">
        <v>3702</v>
      </c>
      <c r="AA79">
        <v>112880</v>
      </c>
      <c r="AC79">
        <v>136964</v>
      </c>
      <c r="AF79">
        <v>7774.83</v>
      </c>
      <c r="AG79">
        <v>9786.7199999999993</v>
      </c>
      <c r="AI79">
        <v>1564</v>
      </c>
      <c r="AJ79" s="72">
        <f t="shared" si="7"/>
        <v>735081.91</v>
      </c>
      <c r="AK79" s="50">
        <f t="shared" si="8"/>
        <v>397.9</v>
      </c>
      <c r="AL79" s="51">
        <f t="shared" si="9"/>
        <v>734684.01</v>
      </c>
      <c r="AM79" s="48">
        <f t="shared" si="10"/>
        <v>116582</v>
      </c>
      <c r="AN79" s="47">
        <f t="shared" si="11"/>
        <v>156089.54999999999</v>
      </c>
      <c r="AO79" s="56">
        <f t="shared" si="12"/>
        <v>-39507.549999999988</v>
      </c>
    </row>
    <row r="80" spans="1:41" ht="14.4" thickBot="1" x14ac:dyDescent="0.3">
      <c r="A80" s="38" t="s">
        <v>391</v>
      </c>
      <c r="B80" s="38" t="s">
        <v>392</v>
      </c>
      <c r="C80" s="63">
        <v>4280</v>
      </c>
      <c r="D80" s="64" t="s">
        <v>759</v>
      </c>
      <c r="E80" t="s">
        <v>2868</v>
      </c>
      <c r="F80">
        <v>815774.63</v>
      </c>
      <c r="G80">
        <v>53297</v>
      </c>
      <c r="H80">
        <v>2738</v>
      </c>
      <c r="J80">
        <v>229266.66</v>
      </c>
      <c r="K80">
        <v>38485.78</v>
      </c>
      <c r="N80">
        <v>14000</v>
      </c>
      <c r="Q80">
        <v>645.58000000000004</v>
      </c>
      <c r="T80">
        <v>-548386.86</v>
      </c>
      <c r="V80">
        <v>1725194.64</v>
      </c>
      <c r="W80">
        <v>1503</v>
      </c>
      <c r="AC80">
        <v>8200</v>
      </c>
      <c r="AF80">
        <v>6986.23</v>
      </c>
      <c r="AG80">
        <v>9208.06</v>
      </c>
      <c r="AJ80" s="72">
        <f t="shared" si="7"/>
        <v>871809.63</v>
      </c>
      <c r="AK80" s="50">
        <f t="shared" si="8"/>
        <v>14645.58</v>
      </c>
      <c r="AL80" s="51">
        <f t="shared" si="9"/>
        <v>857164.05</v>
      </c>
      <c r="AM80" s="48">
        <f t="shared" si="10"/>
        <v>1503</v>
      </c>
      <c r="AN80" s="47">
        <f t="shared" si="11"/>
        <v>24394.29</v>
      </c>
      <c r="AO80" s="56">
        <f t="shared" si="12"/>
        <v>-22891.29</v>
      </c>
    </row>
    <row r="81" spans="1:41" ht="14.4" thickBot="1" x14ac:dyDescent="0.3">
      <c r="A81" s="38" t="s">
        <v>391</v>
      </c>
      <c r="B81" s="38" t="s">
        <v>392</v>
      </c>
      <c r="C81" s="63">
        <v>2682</v>
      </c>
      <c r="D81" s="64" t="s">
        <v>760</v>
      </c>
      <c r="E81" t="s">
        <v>2869</v>
      </c>
      <c r="F81">
        <v>604388.85</v>
      </c>
      <c r="G81">
        <v>0</v>
      </c>
      <c r="H81">
        <v>6423.01</v>
      </c>
      <c r="J81">
        <v>104939</v>
      </c>
      <c r="K81">
        <v>5027.45</v>
      </c>
      <c r="N81">
        <v>9500</v>
      </c>
      <c r="Q81">
        <v>535.63</v>
      </c>
      <c r="T81">
        <v>130965.84</v>
      </c>
      <c r="V81">
        <v>613262.28</v>
      </c>
      <c r="W81">
        <v>1420</v>
      </c>
      <c r="AA81">
        <v>138430</v>
      </c>
      <c r="AC81">
        <v>145326</v>
      </c>
      <c r="AD81">
        <v>750</v>
      </c>
      <c r="AF81">
        <v>35391.69</v>
      </c>
      <c r="AG81">
        <v>1739.44</v>
      </c>
      <c r="AI81">
        <v>240</v>
      </c>
      <c r="AJ81" s="72">
        <f t="shared" si="7"/>
        <v>610811.86</v>
      </c>
      <c r="AK81" s="50">
        <f t="shared" si="8"/>
        <v>10035.629999999999</v>
      </c>
      <c r="AL81" s="51">
        <f t="shared" si="9"/>
        <v>600776.23</v>
      </c>
      <c r="AM81" s="48">
        <f t="shared" si="10"/>
        <v>139850</v>
      </c>
      <c r="AN81" s="47">
        <f t="shared" si="11"/>
        <v>183447.13</v>
      </c>
      <c r="AO81" s="56">
        <f t="shared" si="12"/>
        <v>-43597.130000000005</v>
      </c>
    </row>
    <row r="82" spans="1:41" ht="14.4" thickBot="1" x14ac:dyDescent="0.3">
      <c r="A82" s="38" t="s">
        <v>391</v>
      </c>
      <c r="B82" s="38" t="s">
        <v>392</v>
      </c>
      <c r="C82" s="63">
        <v>742</v>
      </c>
      <c r="D82" s="64" t="s">
        <v>761</v>
      </c>
      <c r="E82" t="s">
        <v>2870</v>
      </c>
      <c r="F82">
        <v>481257.75</v>
      </c>
      <c r="G82">
        <v>0</v>
      </c>
      <c r="H82">
        <v>15832.24</v>
      </c>
      <c r="J82">
        <v>426029.53</v>
      </c>
      <c r="K82">
        <v>156240.71</v>
      </c>
      <c r="N82">
        <v>2000</v>
      </c>
      <c r="P82">
        <v>4000</v>
      </c>
      <c r="Q82">
        <v>447.51</v>
      </c>
      <c r="S82">
        <v>-4700</v>
      </c>
      <c r="T82">
        <v>292945.59000000003</v>
      </c>
      <c r="V82">
        <v>788047.76</v>
      </c>
      <c r="W82">
        <v>1876.8</v>
      </c>
      <c r="AA82">
        <v>79110</v>
      </c>
      <c r="AC82">
        <v>87310</v>
      </c>
      <c r="AF82">
        <v>3852.5</v>
      </c>
      <c r="AG82">
        <v>3056.78</v>
      </c>
      <c r="AJ82" s="72">
        <f t="shared" si="7"/>
        <v>497089.99</v>
      </c>
      <c r="AK82" s="50">
        <f t="shared" si="8"/>
        <v>6447.51</v>
      </c>
      <c r="AL82" s="51">
        <f t="shared" si="9"/>
        <v>490642.48</v>
      </c>
      <c r="AM82" s="48">
        <f t="shared" si="10"/>
        <v>80986.8</v>
      </c>
      <c r="AN82" s="47">
        <f t="shared" si="11"/>
        <v>94219.28</v>
      </c>
      <c r="AO82" s="56">
        <f t="shared" si="12"/>
        <v>-13232.479999999996</v>
      </c>
    </row>
    <row r="83" spans="1:41" ht="14.4" thickBot="1" x14ac:dyDescent="0.3">
      <c r="A83" s="38" t="s">
        <v>391</v>
      </c>
      <c r="B83" s="38" t="s">
        <v>392</v>
      </c>
      <c r="C83" s="63">
        <v>697</v>
      </c>
      <c r="D83" s="64" t="s">
        <v>762</v>
      </c>
      <c r="E83" t="s">
        <v>2871</v>
      </c>
      <c r="F83">
        <v>526247.6</v>
      </c>
      <c r="G83">
        <v>0</v>
      </c>
      <c r="H83">
        <v>65929.100000000006</v>
      </c>
      <c r="J83">
        <v>265992.77</v>
      </c>
      <c r="K83">
        <v>85801.26</v>
      </c>
      <c r="Q83">
        <v>3</v>
      </c>
      <c r="T83">
        <v>834631.4</v>
      </c>
      <c r="V83">
        <v>123193.16</v>
      </c>
      <c r="W83">
        <v>198</v>
      </c>
      <c r="AA83">
        <v>50970</v>
      </c>
      <c r="AC83">
        <v>59170</v>
      </c>
      <c r="AF83">
        <v>10295.35</v>
      </c>
      <c r="AG83">
        <v>5151.43</v>
      </c>
      <c r="AJ83" s="72">
        <f t="shared" si="7"/>
        <v>592176.69999999995</v>
      </c>
      <c r="AK83" s="50">
        <f t="shared" si="8"/>
        <v>3</v>
      </c>
      <c r="AL83" s="51">
        <f t="shared" si="9"/>
        <v>592173.69999999995</v>
      </c>
      <c r="AM83" s="48">
        <f t="shared" si="10"/>
        <v>51168</v>
      </c>
      <c r="AN83" s="47">
        <f t="shared" si="11"/>
        <v>74616.78</v>
      </c>
      <c r="AO83" s="56">
        <f t="shared" si="12"/>
        <v>-23448.78</v>
      </c>
    </row>
    <row r="84" spans="1:41" ht="14.4" thickBot="1" x14ac:dyDescent="0.3">
      <c r="A84" s="38" t="s">
        <v>391</v>
      </c>
      <c r="B84" s="38" t="s">
        <v>392</v>
      </c>
      <c r="C84" s="63">
        <v>783</v>
      </c>
      <c r="D84" s="64" t="s">
        <v>763</v>
      </c>
      <c r="E84" t="s">
        <v>2916</v>
      </c>
      <c r="F84">
        <v>386328.28</v>
      </c>
      <c r="G84">
        <v>0</v>
      </c>
      <c r="H84">
        <v>35650</v>
      </c>
      <c r="J84">
        <v>195147.04</v>
      </c>
      <c r="K84">
        <v>18401.12</v>
      </c>
      <c r="P84">
        <v>33515</v>
      </c>
      <c r="Q84">
        <v>7.9</v>
      </c>
      <c r="T84">
        <v>-1490094.51</v>
      </c>
      <c r="V84">
        <v>2101746.27</v>
      </c>
      <c r="W84">
        <v>30</v>
      </c>
      <c r="AA84">
        <v>94180</v>
      </c>
      <c r="AC84">
        <v>101404</v>
      </c>
      <c r="AF84">
        <v>4184.88</v>
      </c>
      <c r="AG84">
        <v>7694.22</v>
      </c>
      <c r="AJ84" s="72">
        <f t="shared" si="7"/>
        <v>421978.28</v>
      </c>
      <c r="AK84" s="50">
        <f t="shared" si="8"/>
        <v>33522.9</v>
      </c>
      <c r="AL84" s="51">
        <f t="shared" si="9"/>
        <v>388455.38</v>
      </c>
      <c r="AM84" s="48">
        <f t="shared" si="10"/>
        <v>94210</v>
      </c>
      <c r="AN84" s="47">
        <f t="shared" si="11"/>
        <v>113283.1</v>
      </c>
      <c r="AO84" s="56">
        <f t="shared" si="12"/>
        <v>-19073.100000000006</v>
      </c>
    </row>
    <row r="85" spans="1:41" ht="14.4" thickBot="1" x14ac:dyDescent="0.3">
      <c r="A85" s="38" t="s">
        <v>395</v>
      </c>
      <c r="B85" s="38" t="s">
        <v>396</v>
      </c>
      <c r="C85" s="63">
        <v>3757</v>
      </c>
      <c r="D85" s="64" t="s">
        <v>764</v>
      </c>
      <c r="E85" t="s">
        <v>2872</v>
      </c>
      <c r="F85">
        <v>305418.09999999998</v>
      </c>
      <c r="G85">
        <v>0</v>
      </c>
      <c r="H85">
        <v>35758.26</v>
      </c>
      <c r="J85">
        <v>1055004.81</v>
      </c>
      <c r="K85">
        <v>184213.84</v>
      </c>
      <c r="Q85">
        <v>-448</v>
      </c>
      <c r="T85">
        <v>1641534.04</v>
      </c>
      <c r="W85">
        <v>1200</v>
      </c>
      <c r="AA85">
        <v>133650</v>
      </c>
      <c r="AC85">
        <v>142505</v>
      </c>
      <c r="AF85">
        <v>20547.96</v>
      </c>
      <c r="AG85">
        <v>13828.07</v>
      </c>
      <c r="AJ85" s="72">
        <f t="shared" si="7"/>
        <v>341176.36</v>
      </c>
      <c r="AK85" s="50">
        <f t="shared" si="8"/>
        <v>-448</v>
      </c>
      <c r="AL85" s="51">
        <f t="shared" si="9"/>
        <v>341624.36</v>
      </c>
      <c r="AM85" s="48">
        <f t="shared" si="10"/>
        <v>134850</v>
      </c>
      <c r="AN85" s="47">
        <f t="shared" si="11"/>
        <v>176881.03</v>
      </c>
      <c r="AO85" s="56">
        <f t="shared" si="12"/>
        <v>-42031.03</v>
      </c>
    </row>
    <row r="86" spans="1:41" ht="14.4" thickBot="1" x14ac:dyDescent="0.3">
      <c r="A86" s="38" t="s">
        <v>395</v>
      </c>
      <c r="B86" s="38" t="s">
        <v>396</v>
      </c>
      <c r="C86" s="63">
        <v>7605</v>
      </c>
      <c r="D86" s="64" t="s">
        <v>765</v>
      </c>
      <c r="E86" t="s">
        <v>2873</v>
      </c>
      <c r="F86">
        <v>326687.58</v>
      </c>
      <c r="G86">
        <v>0</v>
      </c>
      <c r="H86">
        <v>97140.01</v>
      </c>
      <c r="J86">
        <v>3151495.58</v>
      </c>
      <c r="K86">
        <v>357263.09</v>
      </c>
      <c r="N86">
        <v>0</v>
      </c>
      <c r="Q86">
        <v>-2014.4</v>
      </c>
      <c r="T86">
        <v>-10064784.810000001</v>
      </c>
      <c r="V86">
        <v>14214425</v>
      </c>
      <c r="W86">
        <v>40840.080000000002</v>
      </c>
      <c r="AC86">
        <v>69146</v>
      </c>
      <c r="AF86">
        <v>119642.37</v>
      </c>
      <c r="AG86">
        <v>33311.24</v>
      </c>
      <c r="AJ86" s="72">
        <f t="shared" si="7"/>
        <v>423827.59</v>
      </c>
      <c r="AK86" s="50">
        <f t="shared" si="8"/>
        <v>-2014.4</v>
      </c>
      <c r="AL86" s="51">
        <f t="shared" si="9"/>
        <v>425841.99000000005</v>
      </c>
      <c r="AM86" s="48">
        <f t="shared" si="10"/>
        <v>40840.080000000002</v>
      </c>
      <c r="AN86" s="47">
        <f t="shared" si="11"/>
        <v>222099.61</v>
      </c>
      <c r="AO86" s="56">
        <f t="shared" si="12"/>
        <v>-181259.52999999997</v>
      </c>
    </row>
    <row r="87" spans="1:41" ht="14.4" thickBot="1" x14ac:dyDescent="0.3">
      <c r="A87" s="38" t="s">
        <v>395</v>
      </c>
      <c r="B87" s="38" t="s">
        <v>396</v>
      </c>
      <c r="C87" s="63">
        <v>7029</v>
      </c>
      <c r="D87" s="64" t="s">
        <v>766</v>
      </c>
      <c r="E87" t="s">
        <v>2874</v>
      </c>
      <c r="F87">
        <v>1219026.1599999999</v>
      </c>
      <c r="G87">
        <v>0</v>
      </c>
      <c r="H87">
        <v>66707.990000000005</v>
      </c>
      <c r="J87">
        <v>1183341.21</v>
      </c>
      <c r="K87">
        <v>332840.75</v>
      </c>
      <c r="Q87">
        <v>415.72</v>
      </c>
      <c r="T87">
        <v>1848429.78</v>
      </c>
      <c r="U87">
        <v>-67771.600000000006</v>
      </c>
      <c r="V87">
        <v>1212550.31</v>
      </c>
      <c r="W87">
        <v>15068.44</v>
      </c>
      <c r="AA87">
        <v>192003.5</v>
      </c>
      <c r="AC87">
        <v>214209.5</v>
      </c>
      <c r="AF87">
        <v>135879.99</v>
      </c>
      <c r="AG87">
        <v>2090.5500000000002</v>
      </c>
      <c r="AJ87" s="72">
        <f t="shared" si="7"/>
        <v>1285734.1499999999</v>
      </c>
      <c r="AK87" s="50">
        <f t="shared" si="8"/>
        <v>415.72</v>
      </c>
      <c r="AL87" s="51">
        <f t="shared" si="9"/>
        <v>1285318.43</v>
      </c>
      <c r="AM87" s="48">
        <f t="shared" si="10"/>
        <v>207071.94</v>
      </c>
      <c r="AN87" s="47">
        <f t="shared" si="11"/>
        <v>352180.04</v>
      </c>
      <c r="AO87" s="56">
        <f t="shared" si="12"/>
        <v>-145108.09999999998</v>
      </c>
    </row>
    <row r="88" spans="1:41" ht="14.4" thickBot="1" x14ac:dyDescent="0.3">
      <c r="A88" s="38" t="s">
        <v>395</v>
      </c>
      <c r="B88" s="38" t="s">
        <v>396</v>
      </c>
      <c r="C88" s="63">
        <v>4650</v>
      </c>
      <c r="D88" s="64" t="s">
        <v>767</v>
      </c>
      <c r="E88" t="s">
        <v>2875</v>
      </c>
      <c r="F88">
        <v>667832.17000000004</v>
      </c>
      <c r="G88">
        <v>0</v>
      </c>
      <c r="H88">
        <v>93281.94</v>
      </c>
      <c r="J88">
        <v>2955719.5</v>
      </c>
      <c r="K88">
        <v>88469.16</v>
      </c>
      <c r="T88">
        <v>1409838.15</v>
      </c>
      <c r="V88">
        <v>1047464</v>
      </c>
      <c r="W88">
        <v>0</v>
      </c>
      <c r="Y88">
        <v>58.19</v>
      </c>
      <c r="AF88">
        <v>23505.58</v>
      </c>
      <c r="AG88">
        <v>22715.33</v>
      </c>
      <c r="AJ88" s="72">
        <f t="shared" si="7"/>
        <v>761114.1100000001</v>
      </c>
      <c r="AK88" s="50">
        <f t="shared" si="8"/>
        <v>0</v>
      </c>
      <c r="AL88" s="51">
        <f t="shared" si="9"/>
        <v>761114.1100000001</v>
      </c>
      <c r="AM88" s="48">
        <f t="shared" si="10"/>
        <v>58.19</v>
      </c>
      <c r="AN88" s="47">
        <f t="shared" si="11"/>
        <v>46220.91</v>
      </c>
      <c r="AO88" s="56">
        <f t="shared" si="12"/>
        <v>-46162.720000000001</v>
      </c>
    </row>
    <row r="89" spans="1:41" ht="14.4" thickBot="1" x14ac:dyDescent="0.3">
      <c r="A89" s="38" t="s">
        <v>395</v>
      </c>
      <c r="B89" s="38" t="s">
        <v>396</v>
      </c>
      <c r="C89" s="63">
        <v>3899</v>
      </c>
      <c r="D89" s="64" t="s">
        <v>768</v>
      </c>
      <c r="E89" t="s">
        <v>2876</v>
      </c>
      <c r="F89">
        <v>390003.09</v>
      </c>
      <c r="G89">
        <v>0</v>
      </c>
      <c r="H89">
        <v>409682.2</v>
      </c>
      <c r="I89">
        <v>0</v>
      </c>
      <c r="J89">
        <v>1567495.09</v>
      </c>
      <c r="K89">
        <v>252266.79</v>
      </c>
      <c r="L89">
        <v>0</v>
      </c>
      <c r="M89">
        <v>0</v>
      </c>
      <c r="N89">
        <v>0</v>
      </c>
      <c r="O89">
        <v>0</v>
      </c>
      <c r="P89">
        <v>0</v>
      </c>
      <c r="Q89">
        <v>773</v>
      </c>
      <c r="R89">
        <v>0</v>
      </c>
      <c r="S89">
        <v>0</v>
      </c>
      <c r="T89">
        <v>149300.10999999999</v>
      </c>
      <c r="U89">
        <v>0</v>
      </c>
      <c r="V89">
        <v>2617329.11</v>
      </c>
      <c r="W89">
        <v>4591.42</v>
      </c>
      <c r="AA89">
        <v>107700</v>
      </c>
      <c r="AC89">
        <v>124605</v>
      </c>
      <c r="AF89">
        <v>93993.12</v>
      </c>
      <c r="AG89">
        <v>17598.349999999999</v>
      </c>
      <c r="AJ89" s="72">
        <f t="shared" si="7"/>
        <v>799685.29</v>
      </c>
      <c r="AK89" s="50">
        <f t="shared" si="8"/>
        <v>773</v>
      </c>
      <c r="AL89" s="51">
        <f t="shared" si="9"/>
        <v>798912.29</v>
      </c>
      <c r="AM89" s="48">
        <f t="shared" si="10"/>
        <v>112291.42</v>
      </c>
      <c r="AN89" s="47">
        <f t="shared" si="11"/>
        <v>236196.47</v>
      </c>
      <c r="AO89" s="56">
        <f t="shared" si="12"/>
        <v>-123905.05</v>
      </c>
    </row>
    <row r="90" spans="1:41" ht="14.4" thickBot="1" x14ac:dyDescent="0.3">
      <c r="A90" s="38" t="s">
        <v>395</v>
      </c>
      <c r="B90" s="38" t="s">
        <v>396</v>
      </c>
      <c r="C90" s="63">
        <v>1800</v>
      </c>
      <c r="D90" s="64" t="s">
        <v>769</v>
      </c>
      <c r="E90" t="s">
        <v>2877</v>
      </c>
      <c r="F90">
        <v>142132.87</v>
      </c>
      <c r="G90">
        <v>13001.25</v>
      </c>
      <c r="H90">
        <v>16429.330000000002</v>
      </c>
      <c r="J90">
        <v>446585.14</v>
      </c>
      <c r="K90">
        <v>48751.73</v>
      </c>
      <c r="Q90">
        <v>-385</v>
      </c>
      <c r="T90">
        <v>1808607.12</v>
      </c>
      <c r="V90">
        <v>-1047464</v>
      </c>
      <c r="W90">
        <v>1825</v>
      </c>
      <c r="AC90">
        <v>15795</v>
      </c>
      <c r="AF90">
        <v>54769.11</v>
      </c>
      <c r="AG90">
        <v>9258.69</v>
      </c>
      <c r="AJ90" s="72">
        <f t="shared" si="7"/>
        <v>171563.45</v>
      </c>
      <c r="AK90" s="50">
        <f t="shared" si="8"/>
        <v>-385</v>
      </c>
      <c r="AL90" s="51">
        <f t="shared" si="9"/>
        <v>171948.45</v>
      </c>
      <c r="AM90" s="48">
        <f t="shared" si="10"/>
        <v>1825</v>
      </c>
      <c r="AN90" s="47">
        <f t="shared" si="11"/>
        <v>79822.8</v>
      </c>
      <c r="AO90" s="56">
        <f t="shared" si="12"/>
        <v>-77997.8</v>
      </c>
    </row>
    <row r="91" spans="1:41" ht="14.4" thickBot="1" x14ac:dyDescent="0.3">
      <c r="A91" s="38" t="s">
        <v>395</v>
      </c>
      <c r="B91" s="38" t="s">
        <v>396</v>
      </c>
      <c r="C91" s="63">
        <v>5876</v>
      </c>
      <c r="D91" s="64" t="s">
        <v>770</v>
      </c>
      <c r="E91" t="s">
        <v>2878</v>
      </c>
      <c r="F91">
        <v>307725.05</v>
      </c>
      <c r="G91">
        <v>0</v>
      </c>
      <c r="H91">
        <v>698723.51</v>
      </c>
      <c r="J91">
        <v>8564670.9000000004</v>
      </c>
      <c r="K91">
        <v>297435.11</v>
      </c>
      <c r="N91">
        <v>0</v>
      </c>
      <c r="Q91">
        <v>0</v>
      </c>
      <c r="T91">
        <v>344198.76</v>
      </c>
      <c r="U91">
        <v>8363804.2199999997</v>
      </c>
      <c r="V91">
        <v>1215671.21</v>
      </c>
      <c r="W91">
        <v>6496.92</v>
      </c>
      <c r="AA91">
        <v>208220</v>
      </c>
      <c r="AC91">
        <v>208220</v>
      </c>
      <c r="AF91">
        <v>15782.29</v>
      </c>
      <c r="AG91">
        <v>17284.25</v>
      </c>
      <c r="AJ91" s="72">
        <f t="shared" si="7"/>
        <v>1006448.56</v>
      </c>
      <c r="AK91" s="50">
        <f t="shared" si="8"/>
        <v>0</v>
      </c>
      <c r="AL91" s="51">
        <f t="shared" si="9"/>
        <v>1006448.56</v>
      </c>
      <c r="AM91" s="48">
        <f t="shared" si="10"/>
        <v>214716.92</v>
      </c>
      <c r="AN91" s="47">
        <f t="shared" si="11"/>
        <v>241286.54</v>
      </c>
      <c r="AO91" s="56">
        <f t="shared" si="12"/>
        <v>-26569.619999999995</v>
      </c>
    </row>
    <row r="92" spans="1:41" ht="14.4" thickBot="1" x14ac:dyDescent="0.3">
      <c r="A92" s="38" t="s">
        <v>395</v>
      </c>
      <c r="B92" s="38" t="s">
        <v>396</v>
      </c>
      <c r="C92" s="63">
        <v>1689</v>
      </c>
      <c r="D92" s="64" t="s">
        <v>771</v>
      </c>
      <c r="E92" t="s">
        <v>2879</v>
      </c>
      <c r="F92">
        <v>290977.18</v>
      </c>
      <c r="G92">
        <v>0</v>
      </c>
      <c r="H92">
        <v>64734.36</v>
      </c>
      <c r="J92">
        <v>939233.07</v>
      </c>
      <c r="K92">
        <v>2044586.94</v>
      </c>
      <c r="N92">
        <v>7008.88</v>
      </c>
      <c r="Q92">
        <v>-977.54</v>
      </c>
      <c r="T92">
        <v>1710836.75</v>
      </c>
      <c r="U92">
        <v>-137522.31</v>
      </c>
      <c r="V92">
        <v>1849378.08</v>
      </c>
      <c r="W92">
        <v>7336.31</v>
      </c>
      <c r="AA92">
        <v>181500</v>
      </c>
      <c r="AC92">
        <v>189461</v>
      </c>
      <c r="AF92">
        <v>9744.86</v>
      </c>
      <c r="AG92">
        <v>13662.76</v>
      </c>
      <c r="AJ92" s="72">
        <f t="shared" si="7"/>
        <v>355711.54</v>
      </c>
      <c r="AK92" s="50">
        <f t="shared" si="8"/>
        <v>6031.34</v>
      </c>
      <c r="AL92" s="51">
        <f t="shared" si="9"/>
        <v>349680.19999999995</v>
      </c>
      <c r="AM92" s="48">
        <f t="shared" si="10"/>
        <v>188836.31</v>
      </c>
      <c r="AN92" s="47">
        <f t="shared" si="11"/>
        <v>212868.62</v>
      </c>
      <c r="AO92" s="56">
        <f t="shared" si="12"/>
        <v>-24032.309999999998</v>
      </c>
    </row>
    <row r="93" spans="1:41" ht="14.4" thickBot="1" x14ac:dyDescent="0.3">
      <c r="A93" s="38" t="s">
        <v>395</v>
      </c>
      <c r="B93" s="38" t="s">
        <v>396</v>
      </c>
      <c r="C93" s="63">
        <v>3572</v>
      </c>
      <c r="D93" s="64" t="s">
        <v>772</v>
      </c>
      <c r="E93" t="s">
        <v>2880</v>
      </c>
      <c r="F93">
        <v>427356.21</v>
      </c>
      <c r="G93">
        <v>0</v>
      </c>
      <c r="H93">
        <v>53243.67</v>
      </c>
      <c r="J93">
        <v>1194510</v>
      </c>
      <c r="K93">
        <v>74067</v>
      </c>
      <c r="Q93">
        <v>0</v>
      </c>
      <c r="T93">
        <v>-316370.14</v>
      </c>
      <c r="U93">
        <v>1926185.41</v>
      </c>
      <c r="V93">
        <v>281440</v>
      </c>
      <c r="W93">
        <v>7349.72</v>
      </c>
      <c r="AC93">
        <v>18836</v>
      </c>
      <c r="AF93">
        <v>16628.14</v>
      </c>
      <c r="AG93">
        <v>37133.97</v>
      </c>
      <c r="AJ93" s="72">
        <f t="shared" si="7"/>
        <v>480599.88</v>
      </c>
      <c r="AK93" s="50">
        <f t="shared" si="8"/>
        <v>0</v>
      </c>
      <c r="AL93" s="51">
        <f t="shared" si="9"/>
        <v>480599.88</v>
      </c>
      <c r="AM93" s="48">
        <f t="shared" si="10"/>
        <v>7349.72</v>
      </c>
      <c r="AN93" s="47">
        <f t="shared" si="11"/>
        <v>72598.11</v>
      </c>
      <c r="AO93" s="56">
        <f t="shared" si="12"/>
        <v>-65248.39</v>
      </c>
    </row>
    <row r="94" spans="1:41" ht="14.4" thickBot="1" x14ac:dyDescent="0.3">
      <c r="A94" s="38" t="s">
        <v>395</v>
      </c>
      <c r="B94" s="38" t="s">
        <v>396</v>
      </c>
      <c r="C94" s="63">
        <v>3222</v>
      </c>
      <c r="D94" s="64" t="s">
        <v>773</v>
      </c>
      <c r="E94" t="s">
        <v>2881</v>
      </c>
      <c r="F94">
        <v>201426.55</v>
      </c>
      <c r="G94">
        <v>40530.5</v>
      </c>
      <c r="H94">
        <v>40727.86</v>
      </c>
      <c r="J94">
        <v>3496278.66</v>
      </c>
      <c r="K94">
        <v>243027.07</v>
      </c>
      <c r="Q94">
        <v>8615.11</v>
      </c>
      <c r="T94">
        <v>1244046.8500000001</v>
      </c>
      <c r="V94">
        <v>2812906.16</v>
      </c>
      <c r="W94">
        <v>40530.5</v>
      </c>
      <c r="AA94">
        <v>103810</v>
      </c>
      <c r="AC94">
        <v>121492</v>
      </c>
      <c r="AF94">
        <v>11044.75</v>
      </c>
      <c r="AG94">
        <v>29081.23</v>
      </c>
      <c r="AJ94" s="72">
        <f t="shared" si="7"/>
        <v>282684.90999999997</v>
      </c>
      <c r="AK94" s="50">
        <f t="shared" si="8"/>
        <v>8615.11</v>
      </c>
      <c r="AL94" s="51">
        <f t="shared" si="9"/>
        <v>274069.8</v>
      </c>
      <c r="AM94" s="48">
        <f t="shared" si="10"/>
        <v>144340.5</v>
      </c>
      <c r="AN94" s="47">
        <f t="shared" si="11"/>
        <v>161617.98000000001</v>
      </c>
      <c r="AO94" s="56">
        <f t="shared" si="12"/>
        <v>-17277.48000000001</v>
      </c>
    </row>
    <row r="95" spans="1:41" ht="14.4" thickBot="1" x14ac:dyDescent="0.3">
      <c r="A95" s="38" t="s">
        <v>395</v>
      </c>
      <c r="B95" s="38" t="s">
        <v>396</v>
      </c>
      <c r="C95" s="63">
        <v>3078</v>
      </c>
      <c r="D95" s="64" t="s">
        <v>774</v>
      </c>
      <c r="E95" t="s">
        <v>2882</v>
      </c>
      <c r="F95">
        <v>319145.64</v>
      </c>
      <c r="G95">
        <v>0</v>
      </c>
      <c r="H95">
        <v>15187.91</v>
      </c>
      <c r="J95">
        <v>2806655.36</v>
      </c>
      <c r="K95">
        <v>28997.32</v>
      </c>
      <c r="Q95">
        <v>-112.15</v>
      </c>
      <c r="T95">
        <v>2175299.37</v>
      </c>
      <c r="V95">
        <v>1047464</v>
      </c>
      <c r="W95">
        <v>15098.86</v>
      </c>
      <c r="AA95">
        <v>122540</v>
      </c>
      <c r="AC95">
        <v>140222</v>
      </c>
      <c r="AF95">
        <v>6717.26</v>
      </c>
      <c r="AG95">
        <v>19064.59</v>
      </c>
      <c r="AJ95" s="72">
        <f t="shared" si="7"/>
        <v>334333.55</v>
      </c>
      <c r="AK95" s="50">
        <f t="shared" si="8"/>
        <v>-112.15</v>
      </c>
      <c r="AL95" s="51">
        <f t="shared" si="9"/>
        <v>334445.7</v>
      </c>
      <c r="AM95" s="48">
        <f t="shared" si="10"/>
        <v>137638.85999999999</v>
      </c>
      <c r="AN95" s="47">
        <f t="shared" si="11"/>
        <v>166003.85</v>
      </c>
      <c r="AO95" s="56">
        <f t="shared" si="12"/>
        <v>-28364.99000000002</v>
      </c>
    </row>
    <row r="96" spans="1:41" ht="14.4" thickBot="1" x14ac:dyDescent="0.3">
      <c r="A96" s="38" t="s">
        <v>395</v>
      </c>
      <c r="B96" s="38" t="s">
        <v>396</v>
      </c>
      <c r="C96" s="63">
        <v>4264</v>
      </c>
      <c r="D96" s="64" t="s">
        <v>775</v>
      </c>
      <c r="E96" t="s">
        <v>2883</v>
      </c>
      <c r="F96">
        <v>263199.71000000002</v>
      </c>
      <c r="G96">
        <v>0</v>
      </c>
      <c r="H96">
        <v>31264.11</v>
      </c>
      <c r="I96">
        <v>0</v>
      </c>
      <c r="J96">
        <v>785805.84</v>
      </c>
      <c r="K96">
        <v>1073514.58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913585.42</v>
      </c>
      <c r="U96">
        <v>0</v>
      </c>
      <c r="V96">
        <v>1334838.29</v>
      </c>
      <c r="W96">
        <v>7510.9</v>
      </c>
      <c r="AC96">
        <v>16722</v>
      </c>
      <c r="AF96">
        <v>23569.56</v>
      </c>
      <c r="AG96">
        <v>31008.81</v>
      </c>
      <c r="AJ96" s="72">
        <f t="shared" si="7"/>
        <v>294463.82</v>
      </c>
      <c r="AK96" s="50">
        <f t="shared" si="8"/>
        <v>0</v>
      </c>
      <c r="AL96" s="51">
        <f t="shared" si="9"/>
        <v>294463.82</v>
      </c>
      <c r="AM96" s="48">
        <f t="shared" si="10"/>
        <v>7510.9</v>
      </c>
      <c r="AN96" s="47">
        <f t="shared" si="11"/>
        <v>71300.37</v>
      </c>
      <c r="AO96" s="56">
        <f t="shared" si="12"/>
        <v>-63789.469999999994</v>
      </c>
    </row>
    <row r="97" spans="1:41" ht="14.4" thickBot="1" x14ac:dyDescent="0.3">
      <c r="A97" s="38" t="s">
        <v>395</v>
      </c>
      <c r="B97" s="38" t="s">
        <v>396</v>
      </c>
      <c r="C97" s="63">
        <v>5763</v>
      </c>
      <c r="D97" s="64" t="s">
        <v>776</v>
      </c>
      <c r="E97" t="s">
        <v>2884</v>
      </c>
      <c r="F97">
        <v>230492.65</v>
      </c>
      <c r="G97">
        <v>-166846</v>
      </c>
      <c r="H97">
        <v>30211.58</v>
      </c>
      <c r="J97">
        <v>1287001.19</v>
      </c>
      <c r="K97">
        <v>1185131.94</v>
      </c>
      <c r="N97">
        <v>0</v>
      </c>
      <c r="Q97">
        <v>-139.88</v>
      </c>
      <c r="S97">
        <v>70219</v>
      </c>
      <c r="T97">
        <v>1858090.59</v>
      </c>
      <c r="U97">
        <v>270732</v>
      </c>
      <c r="V97">
        <v>613325.81999999995</v>
      </c>
      <c r="W97">
        <v>166846</v>
      </c>
      <c r="AA97">
        <v>120670</v>
      </c>
      <c r="AC97">
        <v>136880</v>
      </c>
      <c r="AF97">
        <v>35104.17</v>
      </c>
      <c r="AJ97" s="72">
        <f t="shared" si="7"/>
        <v>93858.23</v>
      </c>
      <c r="AK97" s="50">
        <f t="shared" si="8"/>
        <v>-139.88</v>
      </c>
      <c r="AL97" s="51">
        <f t="shared" si="9"/>
        <v>93998.11</v>
      </c>
      <c r="AM97" s="48">
        <f t="shared" si="10"/>
        <v>287516</v>
      </c>
      <c r="AN97" s="47">
        <f t="shared" si="11"/>
        <v>171984.16999999998</v>
      </c>
      <c r="AO97" s="56">
        <f t="shared" si="12"/>
        <v>115531.83000000002</v>
      </c>
    </row>
    <row r="98" spans="1:41" ht="14.4" thickBot="1" x14ac:dyDescent="0.3">
      <c r="A98" s="38" t="s">
        <v>395</v>
      </c>
      <c r="B98" s="38" t="s">
        <v>396</v>
      </c>
      <c r="C98" s="63">
        <v>3934</v>
      </c>
      <c r="D98" s="64" t="s">
        <v>777</v>
      </c>
      <c r="E98" t="s">
        <v>2885</v>
      </c>
      <c r="F98">
        <v>217944.16</v>
      </c>
      <c r="G98">
        <v>0</v>
      </c>
      <c r="H98">
        <v>131133.35</v>
      </c>
      <c r="J98">
        <v>780100.46</v>
      </c>
      <c r="K98">
        <v>27053.58</v>
      </c>
      <c r="Q98">
        <v>-448</v>
      </c>
      <c r="T98">
        <v>-534474.25</v>
      </c>
      <c r="V98">
        <v>1790978.12</v>
      </c>
      <c r="W98">
        <v>6807.29</v>
      </c>
      <c r="AA98">
        <v>131267.70000000001</v>
      </c>
      <c r="AC98">
        <v>140237.70000000001</v>
      </c>
      <c r="AF98">
        <v>11088.89</v>
      </c>
      <c r="AG98">
        <v>13838.72</v>
      </c>
      <c r="AI98">
        <v>41584</v>
      </c>
      <c r="AJ98" s="72">
        <f t="shared" si="7"/>
        <v>349077.51</v>
      </c>
      <c r="AK98" s="50">
        <f t="shared" si="8"/>
        <v>-448</v>
      </c>
      <c r="AL98" s="51">
        <f t="shared" si="9"/>
        <v>349525.51</v>
      </c>
      <c r="AM98" s="48">
        <f t="shared" si="10"/>
        <v>138074.99000000002</v>
      </c>
      <c r="AN98" s="47">
        <f t="shared" si="11"/>
        <v>206749.31000000003</v>
      </c>
      <c r="AO98" s="56">
        <f t="shared" si="12"/>
        <v>-68674.320000000007</v>
      </c>
    </row>
    <row r="99" spans="1:41" ht="14.4" thickBot="1" x14ac:dyDescent="0.3">
      <c r="A99" s="38" t="s">
        <v>395</v>
      </c>
      <c r="B99" s="38" t="s">
        <v>396</v>
      </c>
      <c r="C99" s="63">
        <v>5633</v>
      </c>
      <c r="D99" s="64" t="s">
        <v>778</v>
      </c>
      <c r="E99" t="s">
        <v>2886</v>
      </c>
      <c r="F99">
        <v>801557.61</v>
      </c>
      <c r="G99">
        <v>0</v>
      </c>
      <c r="H99">
        <v>56810.04</v>
      </c>
      <c r="I99">
        <v>0</v>
      </c>
      <c r="J99">
        <v>3685274.47</v>
      </c>
      <c r="K99">
        <v>1042986.96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164284</v>
      </c>
      <c r="T99">
        <v>0</v>
      </c>
      <c r="U99">
        <v>4518425.8099999996</v>
      </c>
      <c r="V99">
        <v>1047464</v>
      </c>
      <c r="W99">
        <v>20053.82</v>
      </c>
      <c r="AA99">
        <v>294810</v>
      </c>
      <c r="AC99">
        <v>321966</v>
      </c>
      <c r="AF99">
        <v>34594.42</v>
      </c>
      <c r="AG99">
        <v>59028.13</v>
      </c>
      <c r="AJ99" s="72">
        <f t="shared" si="7"/>
        <v>858367.65</v>
      </c>
      <c r="AK99" s="50">
        <f t="shared" si="8"/>
        <v>0</v>
      </c>
      <c r="AL99" s="51">
        <f t="shared" si="9"/>
        <v>858367.65</v>
      </c>
      <c r="AM99" s="48">
        <f t="shared" si="10"/>
        <v>314863.82</v>
      </c>
      <c r="AN99" s="47">
        <f t="shared" si="11"/>
        <v>415588.55</v>
      </c>
      <c r="AO99" s="56">
        <f t="shared" si="12"/>
        <v>-100724.72999999998</v>
      </c>
    </row>
    <row r="100" spans="1:41" ht="14.4" thickBot="1" x14ac:dyDescent="0.3">
      <c r="A100" s="38" t="s">
        <v>395</v>
      </c>
      <c r="B100" s="38" t="s">
        <v>396</v>
      </c>
      <c r="C100" s="63">
        <v>3215</v>
      </c>
      <c r="D100" s="64" t="s">
        <v>779</v>
      </c>
      <c r="E100" t="s">
        <v>2887</v>
      </c>
      <c r="F100">
        <v>207942.64</v>
      </c>
      <c r="G100">
        <v>14800</v>
      </c>
      <c r="H100">
        <v>8809.7900000000009</v>
      </c>
      <c r="J100">
        <v>1017630.14</v>
      </c>
      <c r="K100">
        <v>63469.87</v>
      </c>
      <c r="P100">
        <v>24000</v>
      </c>
      <c r="Q100">
        <v>-432</v>
      </c>
      <c r="T100">
        <v>-392574.69</v>
      </c>
      <c r="V100">
        <v>1768225.65</v>
      </c>
      <c r="W100">
        <v>12983.01</v>
      </c>
      <c r="AC100">
        <v>34742</v>
      </c>
      <c r="AF100">
        <v>27036.54</v>
      </c>
      <c r="AG100">
        <v>12570.99</v>
      </c>
      <c r="AJ100" s="72">
        <f t="shared" si="7"/>
        <v>231552.43000000002</v>
      </c>
      <c r="AK100" s="50">
        <f t="shared" si="8"/>
        <v>23568</v>
      </c>
      <c r="AL100" s="51">
        <f t="shared" si="9"/>
        <v>207984.43000000002</v>
      </c>
      <c r="AM100" s="48">
        <f t="shared" si="10"/>
        <v>12983.01</v>
      </c>
      <c r="AN100" s="47">
        <f t="shared" si="11"/>
        <v>74349.53</v>
      </c>
      <c r="AO100" s="56">
        <f t="shared" si="12"/>
        <v>-61366.52</v>
      </c>
    </row>
    <row r="101" spans="1:41" ht="14.4" thickBot="1" x14ac:dyDescent="0.3">
      <c r="A101" s="38" t="s">
        <v>395</v>
      </c>
      <c r="B101" s="38" t="s">
        <v>396</v>
      </c>
      <c r="C101" s="63">
        <v>4457</v>
      </c>
      <c r="D101" s="64" t="s">
        <v>780</v>
      </c>
      <c r="E101" t="s">
        <v>2917</v>
      </c>
      <c r="F101">
        <v>31459.74</v>
      </c>
      <c r="G101">
        <v>0</v>
      </c>
      <c r="H101">
        <v>56010.1</v>
      </c>
      <c r="J101">
        <v>531918.81999999995</v>
      </c>
      <c r="K101">
        <v>132330.39000000001</v>
      </c>
      <c r="N101">
        <v>1620</v>
      </c>
      <c r="Q101">
        <v>0</v>
      </c>
      <c r="T101">
        <v>-626956.30000000005</v>
      </c>
      <c r="U101">
        <v>1100</v>
      </c>
      <c r="V101">
        <v>1440650.38</v>
      </c>
      <c r="W101">
        <v>7500.76</v>
      </c>
      <c r="AA101">
        <v>154900</v>
      </c>
      <c r="AC101">
        <v>172582</v>
      </c>
      <c r="AF101">
        <v>10224.41</v>
      </c>
      <c r="AG101">
        <v>19189.38</v>
      </c>
      <c r="AJ101" s="72">
        <f t="shared" si="7"/>
        <v>87469.84</v>
      </c>
      <c r="AK101" s="50">
        <f t="shared" si="8"/>
        <v>1620</v>
      </c>
      <c r="AL101" s="51">
        <f t="shared" si="9"/>
        <v>85849.84</v>
      </c>
      <c r="AM101" s="48">
        <f t="shared" si="10"/>
        <v>162400.76</v>
      </c>
      <c r="AN101" s="47">
        <f t="shared" si="11"/>
        <v>201995.79</v>
      </c>
      <c r="AO101" s="56">
        <f t="shared" si="12"/>
        <v>-39595.03</v>
      </c>
    </row>
    <row r="102" spans="1:41" ht="14.4" thickBot="1" x14ac:dyDescent="0.3">
      <c r="A102" s="38" t="s">
        <v>399</v>
      </c>
      <c r="B102" s="38" t="s">
        <v>400</v>
      </c>
      <c r="C102" s="63">
        <v>2578</v>
      </c>
      <c r="D102" s="64" t="s">
        <v>781</v>
      </c>
      <c r="E102" t="s">
        <v>2888</v>
      </c>
      <c r="F102">
        <v>757645.56</v>
      </c>
      <c r="G102">
        <v>0</v>
      </c>
      <c r="H102">
        <v>11818.04</v>
      </c>
      <c r="J102">
        <v>1212989.53</v>
      </c>
      <c r="K102">
        <v>397080.11</v>
      </c>
      <c r="N102">
        <v>118120</v>
      </c>
      <c r="Q102">
        <v>1581.11</v>
      </c>
      <c r="U102">
        <v>2261731.25</v>
      </c>
      <c r="W102">
        <v>366.75</v>
      </c>
      <c r="Y102">
        <v>671.32</v>
      </c>
      <c r="AA102">
        <v>123640</v>
      </c>
      <c r="AB102">
        <v>1500</v>
      </c>
      <c r="AC102">
        <v>134944</v>
      </c>
      <c r="AF102">
        <v>8475</v>
      </c>
      <c r="AG102">
        <v>11491.44</v>
      </c>
      <c r="AI102">
        <v>366.75</v>
      </c>
      <c r="AJ102" s="72">
        <f t="shared" si="7"/>
        <v>769463.60000000009</v>
      </c>
      <c r="AK102" s="50">
        <f t="shared" si="8"/>
        <v>119701.11</v>
      </c>
      <c r="AL102" s="51">
        <f t="shared" si="9"/>
        <v>649762.49000000011</v>
      </c>
      <c r="AM102" s="48">
        <f t="shared" si="10"/>
        <v>126178.07</v>
      </c>
      <c r="AN102" s="47">
        <f t="shared" si="11"/>
        <v>155277.19</v>
      </c>
      <c r="AO102" s="56">
        <f t="shared" si="12"/>
        <v>-29099.119999999995</v>
      </c>
    </row>
    <row r="103" spans="1:41" ht="14.4" thickBot="1" x14ac:dyDescent="0.3">
      <c r="A103" s="38" t="s">
        <v>399</v>
      </c>
      <c r="B103" s="38" t="s">
        <v>400</v>
      </c>
      <c r="C103" s="63">
        <v>5205</v>
      </c>
      <c r="D103" s="64" t="s">
        <v>782</v>
      </c>
      <c r="E103" t="s">
        <v>2889</v>
      </c>
      <c r="F103">
        <v>335708.65</v>
      </c>
      <c r="G103">
        <v>0</v>
      </c>
      <c r="H103">
        <v>68702.14</v>
      </c>
      <c r="J103">
        <v>857777.24</v>
      </c>
      <c r="K103">
        <v>216605.89</v>
      </c>
      <c r="Q103">
        <v>-541</v>
      </c>
      <c r="U103">
        <v>-1615344.29</v>
      </c>
      <c r="V103">
        <v>3137825</v>
      </c>
      <c r="W103">
        <v>4672.5</v>
      </c>
      <c r="AA103">
        <v>202890</v>
      </c>
      <c r="AB103">
        <v>2500</v>
      </c>
      <c r="AC103">
        <v>205795</v>
      </c>
      <c r="AF103">
        <v>20400.009999999998</v>
      </c>
      <c r="AG103">
        <v>14603.28</v>
      </c>
      <c r="AI103">
        <v>330</v>
      </c>
      <c r="AJ103" s="72">
        <f t="shared" si="7"/>
        <v>404410.79000000004</v>
      </c>
      <c r="AK103" s="50">
        <f t="shared" si="8"/>
        <v>-541</v>
      </c>
      <c r="AL103" s="51">
        <f t="shared" si="9"/>
        <v>404951.79000000004</v>
      </c>
      <c r="AM103" s="48">
        <f t="shared" si="10"/>
        <v>210062.5</v>
      </c>
      <c r="AN103" s="47">
        <f t="shared" si="11"/>
        <v>241128.29</v>
      </c>
      <c r="AO103" s="56">
        <f t="shared" si="12"/>
        <v>-31065.790000000008</v>
      </c>
    </row>
    <row r="104" spans="1:41" ht="14.4" thickBot="1" x14ac:dyDescent="0.3">
      <c r="A104" s="38" t="s">
        <v>399</v>
      </c>
      <c r="B104" s="38" t="s">
        <v>400</v>
      </c>
      <c r="C104" s="63">
        <v>2942</v>
      </c>
      <c r="D104" s="64" t="s">
        <v>783</v>
      </c>
      <c r="E104" t="s">
        <v>2892</v>
      </c>
      <c r="F104">
        <v>144369.20000000001</v>
      </c>
      <c r="G104">
        <v>0</v>
      </c>
      <c r="H104">
        <v>19959.18</v>
      </c>
      <c r="J104">
        <v>646351.76</v>
      </c>
      <c r="K104">
        <v>276807.65999999997</v>
      </c>
      <c r="Q104">
        <v>6182.77</v>
      </c>
      <c r="U104">
        <v>2121877.92</v>
      </c>
      <c r="W104">
        <v>59122.83</v>
      </c>
      <c r="AA104">
        <v>136630</v>
      </c>
      <c r="AB104">
        <v>1500</v>
      </c>
      <c r="AC104">
        <v>138130</v>
      </c>
      <c r="AF104">
        <v>10593.12</v>
      </c>
      <c r="AG104">
        <v>1063644.01</v>
      </c>
      <c r="AI104">
        <v>2919.63</v>
      </c>
      <c r="AJ104" s="72">
        <f t="shared" si="7"/>
        <v>164328.38</v>
      </c>
      <c r="AK104" s="50">
        <f t="shared" si="8"/>
        <v>6182.77</v>
      </c>
      <c r="AL104" s="51">
        <f t="shared" si="9"/>
        <v>158145.61000000002</v>
      </c>
      <c r="AM104" s="48">
        <f t="shared" si="10"/>
        <v>197252.83000000002</v>
      </c>
      <c r="AN104" s="47">
        <f t="shared" si="11"/>
        <v>1215286.7599999998</v>
      </c>
      <c r="AO104" s="56">
        <f t="shared" si="12"/>
        <v>-1018033.9299999997</v>
      </c>
    </row>
    <row r="105" spans="1:41" ht="14.4" thickBot="1" x14ac:dyDescent="0.3">
      <c r="A105" s="38" t="s">
        <v>399</v>
      </c>
      <c r="B105" s="38" t="s">
        <v>400</v>
      </c>
      <c r="C105" s="63">
        <v>3193</v>
      </c>
      <c r="D105" s="64" t="s">
        <v>784</v>
      </c>
      <c r="E105" t="s">
        <v>2893</v>
      </c>
      <c r="F105">
        <v>400186.45</v>
      </c>
      <c r="G105">
        <v>0</v>
      </c>
      <c r="H105">
        <v>223033.08</v>
      </c>
      <c r="J105">
        <v>427590.59</v>
      </c>
      <c r="K105">
        <v>317511.64</v>
      </c>
      <c r="Q105">
        <v>459.65</v>
      </c>
      <c r="U105">
        <v>-966026.35</v>
      </c>
      <c r="V105">
        <v>2219622</v>
      </c>
      <c r="W105">
        <v>173073.14</v>
      </c>
      <c r="AA105">
        <v>108720</v>
      </c>
      <c r="AB105">
        <v>1500</v>
      </c>
      <c r="AC105">
        <v>129458</v>
      </c>
      <c r="AF105">
        <v>34914.39</v>
      </c>
      <c r="AG105">
        <v>17739.04</v>
      </c>
      <c r="AI105">
        <v>5451.25</v>
      </c>
      <c r="AJ105" s="72">
        <f t="shared" si="7"/>
        <v>623219.53</v>
      </c>
      <c r="AK105" s="50">
        <f t="shared" si="8"/>
        <v>459.65</v>
      </c>
      <c r="AL105" s="51">
        <f t="shared" si="9"/>
        <v>622759.88</v>
      </c>
      <c r="AM105" s="48">
        <f t="shared" si="10"/>
        <v>283293.14</v>
      </c>
      <c r="AN105" s="47">
        <f t="shared" si="11"/>
        <v>187562.68000000002</v>
      </c>
      <c r="AO105" s="56">
        <f t="shared" si="12"/>
        <v>95730.459999999992</v>
      </c>
    </row>
    <row r="106" spans="1:41" ht="14.4" thickBot="1" x14ac:dyDescent="0.3">
      <c r="A106" s="38" t="s">
        <v>399</v>
      </c>
      <c r="B106" s="38" t="s">
        <v>400</v>
      </c>
      <c r="C106" s="63">
        <v>4152</v>
      </c>
      <c r="D106" s="64" t="s">
        <v>785</v>
      </c>
      <c r="E106" t="s">
        <v>2895</v>
      </c>
      <c r="F106">
        <v>432195.36</v>
      </c>
      <c r="G106">
        <v>0</v>
      </c>
      <c r="H106">
        <v>11604.59</v>
      </c>
      <c r="J106">
        <v>786877.42</v>
      </c>
      <c r="K106">
        <v>25185.88</v>
      </c>
      <c r="Q106">
        <v>-10957.15</v>
      </c>
      <c r="S106">
        <v>2000</v>
      </c>
      <c r="U106">
        <v>1315472.5900000001</v>
      </c>
      <c r="W106">
        <v>7073</v>
      </c>
      <c r="AA106">
        <v>109960</v>
      </c>
      <c r="AB106">
        <v>5000</v>
      </c>
      <c r="AC106">
        <v>115684</v>
      </c>
      <c r="AF106">
        <v>14990</v>
      </c>
      <c r="AG106">
        <v>42383.69</v>
      </c>
      <c r="AI106">
        <v>3585.5</v>
      </c>
      <c r="AJ106" s="72">
        <f t="shared" si="7"/>
        <v>443799.95</v>
      </c>
      <c r="AK106" s="50">
        <f t="shared" si="8"/>
        <v>-10957.15</v>
      </c>
      <c r="AL106" s="51">
        <f t="shared" si="9"/>
        <v>454757.10000000003</v>
      </c>
      <c r="AM106" s="48">
        <f t="shared" si="10"/>
        <v>122033</v>
      </c>
      <c r="AN106" s="47">
        <f t="shared" si="11"/>
        <v>176643.19</v>
      </c>
      <c r="AO106" s="56">
        <f t="shared" si="12"/>
        <v>-54610.19</v>
      </c>
    </row>
    <row r="107" spans="1:41" ht="14.4" thickBot="1" x14ac:dyDescent="0.3">
      <c r="A107" s="38" t="s">
        <v>403</v>
      </c>
      <c r="B107" s="38" t="s">
        <v>404</v>
      </c>
      <c r="C107" s="63">
        <v>4559</v>
      </c>
      <c r="D107" s="64" t="s">
        <v>786</v>
      </c>
      <c r="E107" t="s">
        <v>2897</v>
      </c>
      <c r="F107">
        <v>602184.64</v>
      </c>
      <c r="G107">
        <v>0</v>
      </c>
      <c r="H107">
        <v>121028.4</v>
      </c>
      <c r="J107">
        <v>889723.97</v>
      </c>
      <c r="K107">
        <v>1054285.54</v>
      </c>
      <c r="Q107">
        <v>150</v>
      </c>
      <c r="U107">
        <v>-1645156.83</v>
      </c>
      <c r="V107">
        <v>4303318.3099999996</v>
      </c>
      <c r="W107">
        <v>49149.32</v>
      </c>
      <c r="AA107">
        <v>201244.2</v>
      </c>
      <c r="AC107">
        <v>208244.2</v>
      </c>
      <c r="AF107">
        <v>23897.62</v>
      </c>
      <c r="AG107">
        <v>11856.65</v>
      </c>
      <c r="AJ107" s="72">
        <f t="shared" si="7"/>
        <v>723213.04</v>
      </c>
      <c r="AK107" s="50">
        <f t="shared" si="8"/>
        <v>150</v>
      </c>
      <c r="AL107" s="51">
        <f t="shared" si="9"/>
        <v>723063.04</v>
      </c>
      <c r="AM107" s="48">
        <f t="shared" si="10"/>
        <v>250393.52000000002</v>
      </c>
      <c r="AN107" s="47">
        <f t="shared" si="11"/>
        <v>243998.47</v>
      </c>
      <c r="AO107" s="56">
        <f t="shared" si="12"/>
        <v>6395.0500000000175</v>
      </c>
    </row>
    <row r="108" spans="1:41" ht="14.4" thickBot="1" x14ac:dyDescent="0.3">
      <c r="A108" s="38" t="s">
        <v>403</v>
      </c>
      <c r="B108" s="38" t="s">
        <v>404</v>
      </c>
      <c r="C108" s="63">
        <v>1402</v>
      </c>
      <c r="D108" s="64" t="s">
        <v>787</v>
      </c>
      <c r="E108" t="s">
        <v>2898</v>
      </c>
      <c r="F108">
        <v>384140.2</v>
      </c>
      <c r="G108">
        <v>0</v>
      </c>
      <c r="H108">
        <v>19006.59</v>
      </c>
      <c r="J108">
        <v>502100.61</v>
      </c>
      <c r="K108">
        <v>188203.56</v>
      </c>
      <c r="Q108">
        <v>156</v>
      </c>
      <c r="U108">
        <v>-1224278.8500000001</v>
      </c>
      <c r="V108">
        <v>2346487</v>
      </c>
      <c r="W108">
        <v>13507.61</v>
      </c>
      <c r="AA108">
        <v>129043.5</v>
      </c>
      <c r="AC108">
        <v>136643.5</v>
      </c>
      <c r="AF108">
        <v>18950.419999999998</v>
      </c>
      <c r="AG108">
        <v>16240.38</v>
      </c>
      <c r="AJ108" s="72">
        <f t="shared" si="7"/>
        <v>403146.79000000004</v>
      </c>
      <c r="AK108" s="50">
        <f t="shared" si="8"/>
        <v>156</v>
      </c>
      <c r="AL108" s="51">
        <f t="shared" si="9"/>
        <v>402990.79000000004</v>
      </c>
      <c r="AM108" s="48">
        <f t="shared" si="10"/>
        <v>142551.10999999999</v>
      </c>
      <c r="AN108" s="47">
        <f t="shared" si="11"/>
        <v>171834.3</v>
      </c>
      <c r="AO108" s="56">
        <f t="shared" si="12"/>
        <v>-29283.190000000002</v>
      </c>
    </row>
    <row r="109" spans="1:41" ht="14.4" thickBot="1" x14ac:dyDescent="0.3">
      <c r="A109" s="38" t="s">
        <v>403</v>
      </c>
      <c r="B109" s="38" t="s">
        <v>404</v>
      </c>
      <c r="C109" s="63">
        <v>4041</v>
      </c>
      <c r="D109" s="64" t="s">
        <v>788</v>
      </c>
      <c r="E109" t="s">
        <v>2899</v>
      </c>
      <c r="F109">
        <v>737800.17</v>
      </c>
      <c r="G109">
        <v>2159</v>
      </c>
      <c r="H109">
        <v>78554.710000000006</v>
      </c>
      <c r="J109">
        <v>802483.86</v>
      </c>
      <c r="K109">
        <v>223224.35</v>
      </c>
      <c r="N109">
        <v>0</v>
      </c>
      <c r="Q109">
        <v>173.04</v>
      </c>
      <c r="U109">
        <v>-243953.84</v>
      </c>
      <c r="V109">
        <v>2125037.4300000002</v>
      </c>
      <c r="W109">
        <v>64905.23</v>
      </c>
      <c r="AA109">
        <v>191432.5</v>
      </c>
      <c r="AC109">
        <v>199032.5</v>
      </c>
      <c r="AF109">
        <v>79434.31</v>
      </c>
      <c r="AG109">
        <v>15960.99</v>
      </c>
      <c r="AJ109" s="72">
        <f t="shared" si="7"/>
        <v>818513.88</v>
      </c>
      <c r="AK109" s="50">
        <f t="shared" si="8"/>
        <v>173.04</v>
      </c>
      <c r="AL109" s="51">
        <f t="shared" si="9"/>
        <v>818340.84</v>
      </c>
      <c r="AM109" s="48">
        <f t="shared" si="10"/>
        <v>256337.73</v>
      </c>
      <c r="AN109" s="47">
        <f t="shared" si="11"/>
        <v>294427.8</v>
      </c>
      <c r="AO109" s="56">
        <f t="shared" si="12"/>
        <v>-38090.069999999978</v>
      </c>
    </row>
    <row r="110" spans="1:41" ht="14.4" thickBot="1" x14ac:dyDescent="0.3">
      <c r="A110" s="38" t="s">
        <v>403</v>
      </c>
      <c r="B110" s="38" t="s">
        <v>404</v>
      </c>
      <c r="C110" s="63">
        <v>3664</v>
      </c>
      <c r="D110" s="64" t="s">
        <v>789</v>
      </c>
      <c r="E110" t="s">
        <v>2900</v>
      </c>
      <c r="F110">
        <v>667627.65</v>
      </c>
      <c r="G110">
        <v>21840</v>
      </c>
      <c r="H110">
        <v>18045</v>
      </c>
      <c r="J110">
        <v>2890540.66</v>
      </c>
      <c r="K110">
        <v>508501.7</v>
      </c>
      <c r="N110">
        <v>0</v>
      </c>
      <c r="P110">
        <v>12000</v>
      </c>
      <c r="Q110">
        <v>185</v>
      </c>
      <c r="U110">
        <v>2963666.5</v>
      </c>
      <c r="V110">
        <v>1196485.3400000001</v>
      </c>
      <c r="W110">
        <v>32870.089999999997</v>
      </c>
      <c r="AA110">
        <v>154523</v>
      </c>
      <c r="AC110">
        <v>173819</v>
      </c>
      <c r="AF110">
        <v>60769.42</v>
      </c>
      <c r="AG110">
        <v>24484.959999999999</v>
      </c>
      <c r="AJ110" s="72">
        <f t="shared" si="7"/>
        <v>707512.65</v>
      </c>
      <c r="AK110" s="50">
        <f t="shared" si="8"/>
        <v>12185</v>
      </c>
      <c r="AL110" s="51">
        <f t="shared" si="9"/>
        <v>695327.65</v>
      </c>
      <c r="AM110" s="48">
        <f t="shared" si="10"/>
        <v>187393.09</v>
      </c>
      <c r="AN110" s="47">
        <f t="shared" si="11"/>
        <v>259073.37999999998</v>
      </c>
      <c r="AO110" s="56">
        <f t="shared" si="12"/>
        <v>-71680.289999999979</v>
      </c>
    </row>
    <row r="111" spans="1:41" ht="14.4" thickBot="1" x14ac:dyDescent="0.3">
      <c r="A111" s="38" t="s">
        <v>403</v>
      </c>
      <c r="B111" s="38" t="s">
        <v>404</v>
      </c>
      <c r="C111" s="63">
        <v>1748</v>
      </c>
      <c r="D111" s="64" t="s">
        <v>790</v>
      </c>
      <c r="E111" t="s">
        <v>2918</v>
      </c>
      <c r="F111">
        <v>329242.61</v>
      </c>
      <c r="G111">
        <v>23340</v>
      </c>
      <c r="H111">
        <v>24415.91</v>
      </c>
      <c r="J111">
        <v>372058.5</v>
      </c>
      <c r="K111">
        <v>162266.49</v>
      </c>
      <c r="Q111">
        <v>156</v>
      </c>
      <c r="U111">
        <v>-206657.87</v>
      </c>
      <c r="V111">
        <v>1169693.49</v>
      </c>
      <c r="W111">
        <v>7965.25</v>
      </c>
      <c r="AA111">
        <v>65957</v>
      </c>
      <c r="AC111">
        <v>90522</v>
      </c>
      <c r="AF111">
        <v>20272.490000000002</v>
      </c>
      <c r="AG111">
        <v>16051.4</v>
      </c>
      <c r="AJ111" s="72">
        <f t="shared" si="7"/>
        <v>376998.51999999996</v>
      </c>
      <c r="AK111" s="50">
        <f t="shared" si="8"/>
        <v>156</v>
      </c>
      <c r="AL111" s="51">
        <f t="shared" si="9"/>
        <v>376842.51999999996</v>
      </c>
      <c r="AM111" s="48">
        <f t="shared" si="10"/>
        <v>73922.25</v>
      </c>
      <c r="AN111" s="47">
        <f t="shared" si="11"/>
        <v>126845.89</v>
      </c>
      <c r="AO111" s="56">
        <f t="shared" si="12"/>
        <v>-52923.64</v>
      </c>
    </row>
    <row r="112" spans="1:41" ht="14.4" thickBot="1" x14ac:dyDescent="0.3">
      <c r="A112" s="38" t="s">
        <v>407</v>
      </c>
      <c r="B112" s="38" t="s">
        <v>408</v>
      </c>
      <c r="C112" s="63">
        <v>5082</v>
      </c>
      <c r="D112" s="64" t="s">
        <v>791</v>
      </c>
      <c r="E112" t="s">
        <v>2901</v>
      </c>
      <c r="F112">
        <v>370001.11</v>
      </c>
      <c r="G112">
        <v>428.03</v>
      </c>
      <c r="H112">
        <v>75265.77</v>
      </c>
      <c r="J112">
        <v>1439186.9</v>
      </c>
      <c r="K112">
        <v>1225428.51</v>
      </c>
      <c r="N112">
        <v>0</v>
      </c>
      <c r="P112">
        <v>116400</v>
      </c>
      <c r="Q112">
        <v>38.32</v>
      </c>
      <c r="U112">
        <v>2500678.94</v>
      </c>
      <c r="V112">
        <v>620039.24</v>
      </c>
      <c r="W112">
        <v>53958.13</v>
      </c>
      <c r="AA112">
        <v>242126.2</v>
      </c>
      <c r="AB112">
        <v>3000</v>
      </c>
      <c r="AC112">
        <v>274737.2</v>
      </c>
      <c r="AF112">
        <v>34510.550000000003</v>
      </c>
      <c r="AG112">
        <v>47995.19</v>
      </c>
      <c r="AI112">
        <v>10979.57</v>
      </c>
      <c r="AJ112" s="72">
        <f t="shared" si="7"/>
        <v>445694.91000000003</v>
      </c>
      <c r="AK112" s="50">
        <f t="shared" si="8"/>
        <v>116438.32</v>
      </c>
      <c r="AL112" s="51">
        <f t="shared" si="9"/>
        <v>329256.59000000003</v>
      </c>
      <c r="AM112" s="48">
        <f t="shared" si="10"/>
        <v>299084.33</v>
      </c>
      <c r="AN112" s="47">
        <f t="shared" si="11"/>
        <v>368222.51</v>
      </c>
      <c r="AO112" s="56">
        <f t="shared" si="12"/>
        <v>-69138.179999999993</v>
      </c>
    </row>
    <row r="113" spans="1:41" ht="14.4" thickBot="1" x14ac:dyDescent="0.3">
      <c r="A113" s="38" t="s">
        <v>407</v>
      </c>
      <c r="B113" s="38" t="s">
        <v>408</v>
      </c>
      <c r="C113" s="63">
        <v>5235</v>
      </c>
      <c r="D113" s="64" t="s">
        <v>792</v>
      </c>
      <c r="E113" t="s">
        <v>2902</v>
      </c>
      <c r="F113">
        <v>1308860.28</v>
      </c>
      <c r="G113">
        <v>0</v>
      </c>
      <c r="H113">
        <v>47855.7</v>
      </c>
      <c r="J113">
        <v>1421414.89</v>
      </c>
      <c r="K113">
        <v>71783.350000000006</v>
      </c>
      <c r="P113">
        <v>648255</v>
      </c>
      <c r="Q113">
        <v>1223.2</v>
      </c>
      <c r="U113">
        <v>-1015293.51</v>
      </c>
      <c r="V113">
        <v>3271774.09</v>
      </c>
      <c r="W113">
        <v>122892.83</v>
      </c>
      <c r="X113">
        <v>6400</v>
      </c>
      <c r="AC113">
        <v>49237</v>
      </c>
      <c r="AF113">
        <v>48293.04</v>
      </c>
      <c r="AG113">
        <v>24407.35</v>
      </c>
      <c r="AJ113" s="72">
        <f t="shared" si="7"/>
        <v>1356715.98</v>
      </c>
      <c r="AK113" s="50">
        <f t="shared" si="8"/>
        <v>649478.19999999995</v>
      </c>
      <c r="AL113" s="51">
        <f t="shared" si="9"/>
        <v>707237.78</v>
      </c>
      <c r="AM113" s="48">
        <f t="shared" si="10"/>
        <v>129292.83</v>
      </c>
      <c r="AN113" s="47">
        <f t="shared" si="11"/>
        <v>121937.39000000001</v>
      </c>
      <c r="AO113" s="56">
        <f t="shared" si="12"/>
        <v>7355.4399999999878</v>
      </c>
    </row>
    <row r="114" spans="1:41" ht="14.4" thickBot="1" x14ac:dyDescent="0.3">
      <c r="A114" s="38" t="s">
        <v>407</v>
      </c>
      <c r="B114" s="38" t="s">
        <v>408</v>
      </c>
      <c r="C114" s="63">
        <v>2707</v>
      </c>
      <c r="D114" s="64" t="s">
        <v>793</v>
      </c>
      <c r="E114" t="s">
        <v>2903</v>
      </c>
      <c r="F114">
        <v>805869.69</v>
      </c>
      <c r="G114">
        <v>0</v>
      </c>
      <c r="H114">
        <v>21764</v>
      </c>
      <c r="J114">
        <v>730060.95</v>
      </c>
      <c r="K114">
        <v>462604.83</v>
      </c>
      <c r="P114">
        <v>65000</v>
      </c>
      <c r="Q114">
        <v>-763</v>
      </c>
      <c r="U114">
        <v>938883.77</v>
      </c>
      <c r="V114">
        <v>1131001.29</v>
      </c>
      <c r="W114">
        <v>15500</v>
      </c>
      <c r="AA114">
        <v>76850</v>
      </c>
      <c r="AC114">
        <v>109283</v>
      </c>
      <c r="AF114">
        <v>27730</v>
      </c>
      <c r="AG114">
        <v>9835.59</v>
      </c>
      <c r="AJ114" s="72">
        <f t="shared" si="7"/>
        <v>827633.69</v>
      </c>
      <c r="AK114" s="50">
        <f t="shared" si="8"/>
        <v>64237</v>
      </c>
      <c r="AL114" s="51">
        <f t="shared" si="9"/>
        <v>763396.69</v>
      </c>
      <c r="AM114" s="48">
        <f t="shared" si="10"/>
        <v>92350</v>
      </c>
      <c r="AN114" s="47">
        <f t="shared" si="11"/>
        <v>146848.59</v>
      </c>
      <c r="AO114" s="56">
        <f t="shared" si="12"/>
        <v>-54498.59</v>
      </c>
    </row>
    <row r="115" spans="1:41" ht="14.4" thickBot="1" x14ac:dyDescent="0.3">
      <c r="A115" s="38" t="s">
        <v>407</v>
      </c>
      <c r="B115" s="38" t="s">
        <v>408</v>
      </c>
      <c r="C115" s="63">
        <v>4472</v>
      </c>
      <c r="D115" s="64" t="s">
        <v>794</v>
      </c>
      <c r="E115" t="s">
        <v>2904</v>
      </c>
      <c r="F115">
        <v>36432.83</v>
      </c>
      <c r="G115">
        <v>33394.47</v>
      </c>
      <c r="H115">
        <v>14586.86</v>
      </c>
      <c r="J115">
        <v>756858.75</v>
      </c>
      <c r="K115">
        <v>1153187.71</v>
      </c>
      <c r="P115">
        <v>81260</v>
      </c>
      <c r="U115">
        <v>456572.29</v>
      </c>
      <c r="V115">
        <v>1731639.01</v>
      </c>
      <c r="W115">
        <v>9959</v>
      </c>
      <c r="AA115">
        <v>155900</v>
      </c>
      <c r="AC115">
        <v>224000</v>
      </c>
      <c r="AF115">
        <v>95830</v>
      </c>
      <c r="AG115">
        <v>36069.68</v>
      </c>
      <c r="AJ115" s="72">
        <f t="shared" si="7"/>
        <v>84414.16</v>
      </c>
      <c r="AK115" s="50">
        <f t="shared" si="8"/>
        <v>81260</v>
      </c>
      <c r="AL115" s="51">
        <f t="shared" si="9"/>
        <v>3154.1600000000035</v>
      </c>
      <c r="AM115" s="48">
        <f t="shared" si="10"/>
        <v>165859</v>
      </c>
      <c r="AN115" s="47">
        <f t="shared" si="11"/>
        <v>355899.68</v>
      </c>
      <c r="AO115" s="56">
        <f t="shared" si="12"/>
        <v>-190040.68</v>
      </c>
    </row>
    <row r="116" spans="1:41" ht="14.4" thickBot="1" x14ac:dyDescent="0.3">
      <c r="A116" s="38" t="s">
        <v>407</v>
      </c>
      <c r="B116" s="38" t="s">
        <v>408</v>
      </c>
      <c r="C116" s="63">
        <v>1392</v>
      </c>
      <c r="D116" s="64" t="s">
        <v>795</v>
      </c>
      <c r="E116" t="s">
        <v>2905</v>
      </c>
      <c r="F116">
        <v>367514.51</v>
      </c>
      <c r="G116">
        <v>0</v>
      </c>
      <c r="H116">
        <v>8146.61</v>
      </c>
      <c r="J116">
        <v>472117.54</v>
      </c>
      <c r="K116">
        <v>283174.28000000003</v>
      </c>
      <c r="N116">
        <v>0</v>
      </c>
      <c r="U116">
        <v>-1177744.47</v>
      </c>
      <c r="V116">
        <v>2359915.73</v>
      </c>
      <c r="W116">
        <v>100</v>
      </c>
      <c r="AA116">
        <v>65930</v>
      </c>
      <c r="AC116">
        <v>65930</v>
      </c>
      <c r="AF116">
        <v>15577.76</v>
      </c>
      <c r="AG116">
        <v>18040.560000000001</v>
      </c>
      <c r="AJ116" s="72">
        <f t="shared" si="7"/>
        <v>375661.12</v>
      </c>
      <c r="AK116" s="50">
        <f t="shared" si="8"/>
        <v>0</v>
      </c>
      <c r="AL116" s="51">
        <f t="shared" si="9"/>
        <v>375661.12</v>
      </c>
      <c r="AM116" s="48">
        <f t="shared" si="10"/>
        <v>66030</v>
      </c>
      <c r="AN116" s="47">
        <f t="shared" si="11"/>
        <v>99548.319999999992</v>
      </c>
      <c r="AO116" s="56">
        <f t="shared" si="12"/>
        <v>-33518.319999999992</v>
      </c>
    </row>
    <row r="117" spans="1:41" ht="14.4" thickBot="1" x14ac:dyDescent="0.3">
      <c r="A117" s="38" t="s">
        <v>407</v>
      </c>
      <c r="B117" s="38" t="s">
        <v>408</v>
      </c>
      <c r="C117" s="63">
        <v>4729</v>
      </c>
      <c r="D117" s="64" t="s">
        <v>796</v>
      </c>
      <c r="E117" t="s">
        <v>2906</v>
      </c>
      <c r="F117">
        <v>598891.74</v>
      </c>
      <c r="G117">
        <v>29687.29</v>
      </c>
      <c r="H117">
        <v>89161.7</v>
      </c>
      <c r="J117">
        <v>106695.05</v>
      </c>
      <c r="K117">
        <v>516923.66</v>
      </c>
      <c r="P117">
        <v>180686.5</v>
      </c>
      <c r="Q117">
        <v>162.71</v>
      </c>
      <c r="U117">
        <v>46728.81</v>
      </c>
      <c r="V117">
        <v>1221990.08</v>
      </c>
      <c r="W117">
        <v>82732.009999999995</v>
      </c>
      <c r="X117">
        <v>43470</v>
      </c>
      <c r="AA117">
        <v>154700</v>
      </c>
      <c r="AC117">
        <v>199129</v>
      </c>
      <c r="AF117">
        <v>81811</v>
      </c>
      <c r="AG117">
        <v>12320.67</v>
      </c>
      <c r="AJ117" s="72">
        <f t="shared" si="7"/>
        <v>717740.73</v>
      </c>
      <c r="AK117" s="50">
        <f t="shared" si="8"/>
        <v>180849.21</v>
      </c>
      <c r="AL117" s="51">
        <f t="shared" si="9"/>
        <v>536891.52</v>
      </c>
      <c r="AM117" s="48">
        <f t="shared" si="10"/>
        <v>280902.01</v>
      </c>
      <c r="AN117" s="47">
        <f t="shared" si="11"/>
        <v>293260.67</v>
      </c>
      <c r="AO117" s="56">
        <f t="shared" si="12"/>
        <v>-12358.659999999974</v>
      </c>
    </row>
    <row r="118" spans="1:41" ht="14.4" thickBot="1" x14ac:dyDescent="0.3">
      <c r="A118" s="38" t="s">
        <v>411</v>
      </c>
      <c r="B118" s="38" t="s">
        <v>412</v>
      </c>
      <c r="C118" s="63">
        <v>3571</v>
      </c>
      <c r="D118" s="64" t="s">
        <v>797</v>
      </c>
      <c r="E118" t="s">
        <v>2907</v>
      </c>
      <c r="F118">
        <v>768742.01</v>
      </c>
      <c r="G118">
        <v>21840</v>
      </c>
      <c r="H118">
        <v>147899.67000000001</v>
      </c>
      <c r="J118">
        <v>778442.3</v>
      </c>
      <c r="K118">
        <v>66052.06</v>
      </c>
      <c r="O118">
        <v>14400</v>
      </c>
      <c r="P118">
        <v>142417</v>
      </c>
      <c r="Q118">
        <v>5671</v>
      </c>
      <c r="S118">
        <v>54451</v>
      </c>
      <c r="U118">
        <v>97645.05</v>
      </c>
      <c r="V118">
        <v>1488507.55</v>
      </c>
      <c r="W118">
        <v>14871.58</v>
      </c>
      <c r="AC118">
        <v>14600</v>
      </c>
      <c r="AF118">
        <v>12047.91</v>
      </c>
      <c r="AG118">
        <v>13046.6</v>
      </c>
      <c r="AJ118" s="72">
        <f t="shared" si="7"/>
        <v>938481.68</v>
      </c>
      <c r="AK118" s="50">
        <f t="shared" si="8"/>
        <v>162488</v>
      </c>
      <c r="AL118" s="51">
        <f t="shared" si="9"/>
        <v>775993.68</v>
      </c>
      <c r="AM118" s="48">
        <f t="shared" si="10"/>
        <v>14871.58</v>
      </c>
      <c r="AN118" s="47">
        <f t="shared" si="11"/>
        <v>39694.51</v>
      </c>
      <c r="AO118" s="56">
        <f t="shared" si="12"/>
        <v>-24822.93</v>
      </c>
    </row>
    <row r="119" spans="1:41" ht="14.4" thickBot="1" x14ac:dyDescent="0.3">
      <c r="A119" s="38" t="s">
        <v>411</v>
      </c>
      <c r="B119" s="38" t="s">
        <v>412</v>
      </c>
      <c r="C119" s="63">
        <v>3383</v>
      </c>
      <c r="D119" s="64" t="s">
        <v>798</v>
      </c>
      <c r="E119" t="s">
        <v>2908</v>
      </c>
      <c r="F119">
        <v>1015574.76</v>
      </c>
      <c r="G119">
        <v>0</v>
      </c>
      <c r="H119">
        <v>98517.91</v>
      </c>
      <c r="J119">
        <v>602559.39</v>
      </c>
      <c r="K119">
        <v>53470.41</v>
      </c>
      <c r="O119">
        <v>13000</v>
      </c>
      <c r="Q119">
        <v>0</v>
      </c>
      <c r="S119">
        <v>119800</v>
      </c>
      <c r="U119">
        <v>1700498.4</v>
      </c>
      <c r="W119">
        <v>8530.77</v>
      </c>
      <c r="AA119">
        <v>193340</v>
      </c>
      <c r="AC119">
        <v>212840</v>
      </c>
      <c r="AF119">
        <v>15300</v>
      </c>
      <c r="AG119">
        <v>9906.7000000000007</v>
      </c>
      <c r="AJ119" s="72">
        <f t="shared" si="7"/>
        <v>1114092.67</v>
      </c>
      <c r="AK119" s="50">
        <f t="shared" si="8"/>
        <v>13000</v>
      </c>
      <c r="AL119" s="51">
        <f t="shared" si="9"/>
        <v>1101092.67</v>
      </c>
      <c r="AM119" s="48">
        <f t="shared" si="10"/>
        <v>201870.77</v>
      </c>
      <c r="AN119" s="47">
        <f t="shared" si="11"/>
        <v>238046.7</v>
      </c>
      <c r="AO119" s="56">
        <f t="shared" si="12"/>
        <v>-36175.930000000022</v>
      </c>
    </row>
    <row r="120" spans="1:41" ht="14.4" thickBot="1" x14ac:dyDescent="0.3">
      <c r="A120" s="38" t="s">
        <v>411</v>
      </c>
      <c r="B120" s="38" t="s">
        <v>412</v>
      </c>
      <c r="C120" s="63">
        <v>3666</v>
      </c>
      <c r="D120" s="64" t="s">
        <v>799</v>
      </c>
      <c r="E120" t="s">
        <v>2909</v>
      </c>
      <c r="F120">
        <v>713648.61</v>
      </c>
      <c r="G120">
        <v>0</v>
      </c>
      <c r="H120">
        <v>14719.62</v>
      </c>
      <c r="J120">
        <v>494180.83</v>
      </c>
      <c r="K120">
        <v>93870.85</v>
      </c>
      <c r="O120">
        <v>14600</v>
      </c>
      <c r="P120">
        <v>12000</v>
      </c>
      <c r="Q120">
        <v>6340.4</v>
      </c>
      <c r="S120">
        <v>112518.9</v>
      </c>
      <c r="U120">
        <v>-514276.04</v>
      </c>
      <c r="V120">
        <v>1693308.65</v>
      </c>
      <c r="W120">
        <v>7751.03</v>
      </c>
      <c r="AA120">
        <v>160513</v>
      </c>
      <c r="AC120">
        <v>175113</v>
      </c>
      <c r="AF120">
        <v>7223.78</v>
      </c>
      <c r="AG120">
        <v>9081.3799999999992</v>
      </c>
      <c r="AI120">
        <v>1539</v>
      </c>
      <c r="AJ120" s="72">
        <f t="shared" si="7"/>
        <v>728368.23</v>
      </c>
      <c r="AK120" s="50">
        <f t="shared" si="8"/>
        <v>32940.400000000001</v>
      </c>
      <c r="AL120" s="51">
        <f t="shared" si="9"/>
        <v>695427.83</v>
      </c>
      <c r="AM120" s="48">
        <f t="shared" si="10"/>
        <v>168264.03</v>
      </c>
      <c r="AN120" s="47">
        <f t="shared" si="11"/>
        <v>192957.16</v>
      </c>
      <c r="AO120" s="56">
        <f t="shared" si="12"/>
        <v>-24693.130000000005</v>
      </c>
    </row>
    <row r="121" spans="1:41" ht="14.4" thickBot="1" x14ac:dyDescent="0.3">
      <c r="A121" s="38" t="s">
        <v>411</v>
      </c>
      <c r="B121" s="38" t="s">
        <v>412</v>
      </c>
      <c r="C121" s="63">
        <v>4139</v>
      </c>
      <c r="D121" s="64" t="s">
        <v>800</v>
      </c>
      <c r="E121" t="s">
        <v>2910</v>
      </c>
      <c r="F121">
        <v>728886.9</v>
      </c>
      <c r="G121">
        <v>0</v>
      </c>
      <c r="H121">
        <v>222580.08</v>
      </c>
      <c r="J121">
        <v>789045.14</v>
      </c>
      <c r="K121">
        <v>174355.16</v>
      </c>
      <c r="O121">
        <v>21700</v>
      </c>
      <c r="P121">
        <v>51444</v>
      </c>
      <c r="Q121">
        <v>0</v>
      </c>
      <c r="S121">
        <v>28860</v>
      </c>
      <c r="U121">
        <v>-210785.79</v>
      </c>
      <c r="V121">
        <v>2084116.46</v>
      </c>
      <c r="W121">
        <v>10730.65</v>
      </c>
      <c r="AA121">
        <v>170460.4</v>
      </c>
      <c r="AC121">
        <v>217355.4</v>
      </c>
      <c r="AF121">
        <v>5352.01</v>
      </c>
      <c r="AG121">
        <v>25451.03</v>
      </c>
      <c r="AI121">
        <v>1900</v>
      </c>
      <c r="AJ121" s="72">
        <f t="shared" si="7"/>
        <v>951466.98</v>
      </c>
      <c r="AK121" s="50">
        <f t="shared" si="8"/>
        <v>73144</v>
      </c>
      <c r="AL121" s="51">
        <f t="shared" si="9"/>
        <v>878322.98</v>
      </c>
      <c r="AM121" s="48">
        <f t="shared" si="10"/>
        <v>181191.05</v>
      </c>
      <c r="AN121" s="47">
        <f t="shared" si="11"/>
        <v>250058.44</v>
      </c>
      <c r="AO121" s="56">
        <f t="shared" si="12"/>
        <v>-68867.390000000014</v>
      </c>
    </row>
    <row r="122" spans="1:41" ht="14.4" thickBot="1" x14ac:dyDescent="0.3">
      <c r="A122" s="38" t="s">
        <v>411</v>
      </c>
      <c r="B122" s="38" t="s">
        <v>412</v>
      </c>
      <c r="C122" s="63">
        <v>1457</v>
      </c>
      <c r="D122" s="64" t="s">
        <v>801</v>
      </c>
      <c r="E122" t="s">
        <v>2911</v>
      </c>
      <c r="F122">
        <v>374721.31</v>
      </c>
      <c r="G122">
        <v>0</v>
      </c>
      <c r="H122">
        <v>129682.67</v>
      </c>
      <c r="J122">
        <v>298949.98</v>
      </c>
      <c r="K122">
        <v>87850.98</v>
      </c>
      <c r="N122">
        <v>0</v>
      </c>
      <c r="O122">
        <v>14500</v>
      </c>
      <c r="P122">
        <v>27000</v>
      </c>
      <c r="Q122">
        <v>2449</v>
      </c>
      <c r="S122">
        <v>81000</v>
      </c>
      <c r="U122">
        <v>453312.21</v>
      </c>
      <c r="V122">
        <v>345503.07</v>
      </c>
      <c r="W122">
        <v>4589.24</v>
      </c>
      <c r="AA122">
        <v>70473</v>
      </c>
      <c r="AC122">
        <v>102227</v>
      </c>
      <c r="AF122">
        <v>11025.88</v>
      </c>
      <c r="AG122">
        <v>5822.69</v>
      </c>
      <c r="AJ122" s="72">
        <f t="shared" si="7"/>
        <v>504403.98</v>
      </c>
      <c r="AK122" s="50">
        <f t="shared" si="8"/>
        <v>43949</v>
      </c>
      <c r="AL122" s="51">
        <f t="shared" si="9"/>
        <v>460454.98</v>
      </c>
      <c r="AM122" s="48">
        <f t="shared" si="10"/>
        <v>75062.240000000005</v>
      </c>
      <c r="AN122" s="47">
        <f t="shared" si="11"/>
        <v>119075.57</v>
      </c>
      <c r="AO122" s="56">
        <f t="shared" si="12"/>
        <v>-44013.33</v>
      </c>
    </row>
    <row r="123" spans="1:41" ht="14.4" thickBot="1" x14ac:dyDescent="0.3">
      <c r="A123" s="38" t="s">
        <v>411</v>
      </c>
      <c r="B123" s="38" t="s">
        <v>412</v>
      </c>
      <c r="C123" s="63">
        <v>2356</v>
      </c>
      <c r="D123" s="64" t="s">
        <v>802</v>
      </c>
      <c r="E123" t="s">
        <v>2919</v>
      </c>
      <c r="F123">
        <v>409365.63</v>
      </c>
      <c r="G123">
        <v>0</v>
      </c>
      <c r="H123">
        <v>114230.03</v>
      </c>
      <c r="J123">
        <v>456625.79</v>
      </c>
      <c r="K123">
        <v>110940.93</v>
      </c>
      <c r="O123">
        <v>14300</v>
      </c>
      <c r="Q123">
        <v>0</v>
      </c>
      <c r="U123">
        <v>-1326086.2</v>
      </c>
      <c r="V123">
        <v>2439641.09</v>
      </c>
      <c r="W123">
        <v>11292.82</v>
      </c>
      <c r="AA123">
        <v>86530</v>
      </c>
      <c r="AC123">
        <v>100830</v>
      </c>
      <c r="AF123">
        <v>9776.11</v>
      </c>
      <c r="AG123">
        <v>25709.22</v>
      </c>
      <c r="AJ123" s="72">
        <f t="shared" si="7"/>
        <v>523595.66000000003</v>
      </c>
      <c r="AK123" s="50">
        <f t="shared" si="8"/>
        <v>14300</v>
      </c>
      <c r="AL123" s="51">
        <f t="shared" si="9"/>
        <v>509295.66000000003</v>
      </c>
      <c r="AM123" s="48">
        <f t="shared" si="10"/>
        <v>97822.82</v>
      </c>
      <c r="AN123" s="47">
        <f t="shared" si="11"/>
        <v>136315.33000000002</v>
      </c>
      <c r="AO123" s="56">
        <f t="shared" si="12"/>
        <v>-38492.510000000009</v>
      </c>
    </row>
    <row r="124" spans="1:41" ht="14.4" thickBot="1" x14ac:dyDescent="0.3">
      <c r="A124" s="38" t="s">
        <v>411</v>
      </c>
      <c r="B124" s="38" t="s">
        <v>412</v>
      </c>
      <c r="C124" s="63">
        <v>3094</v>
      </c>
      <c r="D124" s="64" t="s">
        <v>803</v>
      </c>
      <c r="E124" t="s">
        <v>2920</v>
      </c>
      <c r="F124">
        <v>598029.89</v>
      </c>
      <c r="G124">
        <v>0</v>
      </c>
      <c r="H124">
        <v>246595.54</v>
      </c>
      <c r="J124">
        <v>521844.73</v>
      </c>
      <c r="K124">
        <v>104664.83</v>
      </c>
      <c r="O124">
        <v>13800</v>
      </c>
      <c r="P124">
        <v>26050</v>
      </c>
      <c r="Q124">
        <v>3868.01</v>
      </c>
      <c r="S124">
        <v>108000</v>
      </c>
      <c r="U124">
        <v>-1670537.71</v>
      </c>
      <c r="V124">
        <v>3028722.67</v>
      </c>
      <c r="W124">
        <v>12008.11</v>
      </c>
      <c r="AA124">
        <v>97858.3</v>
      </c>
      <c r="AC124">
        <v>111658.3</v>
      </c>
      <c r="AF124">
        <v>5695</v>
      </c>
      <c r="AG124">
        <v>19021.59</v>
      </c>
      <c r="AI124">
        <v>3059.5</v>
      </c>
      <c r="AJ124" s="72">
        <f t="shared" si="7"/>
        <v>844625.43</v>
      </c>
      <c r="AK124" s="50">
        <f t="shared" si="8"/>
        <v>43718.01</v>
      </c>
      <c r="AL124" s="51">
        <f t="shared" si="9"/>
        <v>800907.42</v>
      </c>
      <c r="AM124" s="48">
        <f t="shared" si="10"/>
        <v>109866.41</v>
      </c>
      <c r="AN124" s="47">
        <f t="shared" si="11"/>
        <v>139434.39000000001</v>
      </c>
      <c r="AO124" s="56">
        <f t="shared" si="12"/>
        <v>-29567.98000000001</v>
      </c>
    </row>
    <row r="125" spans="1:41" ht="14.4" thickBot="1" x14ac:dyDescent="0.3">
      <c r="A125" s="38" t="s">
        <v>411</v>
      </c>
      <c r="B125" s="38" t="s">
        <v>412</v>
      </c>
      <c r="C125" s="63">
        <v>2499</v>
      </c>
      <c r="D125" s="64" t="s">
        <v>804</v>
      </c>
      <c r="E125" t="s">
        <v>2922</v>
      </c>
      <c r="F125">
        <v>312804.98</v>
      </c>
      <c r="G125">
        <v>0</v>
      </c>
      <c r="H125">
        <v>34244.53</v>
      </c>
      <c r="J125">
        <v>1017656.54</v>
      </c>
      <c r="K125">
        <v>121297.39</v>
      </c>
      <c r="O125">
        <v>13500</v>
      </c>
      <c r="Q125">
        <v>0</v>
      </c>
      <c r="S125">
        <v>31000</v>
      </c>
      <c r="U125">
        <v>-1643766.67</v>
      </c>
      <c r="V125">
        <v>3118920.11</v>
      </c>
      <c r="W125">
        <v>4207.2299999999996</v>
      </c>
      <c r="AA125">
        <v>95856.2</v>
      </c>
      <c r="AC125">
        <v>109356.2</v>
      </c>
      <c r="AF125">
        <v>8508.33</v>
      </c>
      <c r="AG125">
        <v>28557.23</v>
      </c>
      <c r="AJ125" s="72">
        <f t="shared" si="7"/>
        <v>347049.51</v>
      </c>
      <c r="AK125" s="50">
        <f t="shared" si="8"/>
        <v>13500</v>
      </c>
      <c r="AL125" s="51">
        <f t="shared" si="9"/>
        <v>333549.51</v>
      </c>
      <c r="AM125" s="48">
        <f t="shared" si="10"/>
        <v>100063.43</v>
      </c>
      <c r="AN125" s="47">
        <f t="shared" si="11"/>
        <v>146421.76000000001</v>
      </c>
      <c r="AO125" s="56">
        <f t="shared" si="12"/>
        <v>-46358.330000000016</v>
      </c>
    </row>
    <row r="126" spans="1:41" ht="14.4" thickBot="1" x14ac:dyDescent="0.3">
      <c r="A126" s="38" t="s">
        <v>415</v>
      </c>
      <c r="B126" s="38" t="s">
        <v>416</v>
      </c>
      <c r="C126" s="63">
        <v>5132</v>
      </c>
      <c r="D126" s="64" t="s">
        <v>805</v>
      </c>
      <c r="E126" t="s">
        <v>2890</v>
      </c>
      <c r="F126">
        <v>391867.46</v>
      </c>
      <c r="G126">
        <v>0</v>
      </c>
      <c r="H126">
        <v>432.98</v>
      </c>
      <c r="J126">
        <v>685605.93</v>
      </c>
      <c r="K126">
        <v>313367.40000000002</v>
      </c>
      <c r="Q126">
        <v>2060</v>
      </c>
      <c r="S126">
        <v>85640</v>
      </c>
      <c r="U126">
        <v>-1415446.02</v>
      </c>
      <c r="V126">
        <v>2656385</v>
      </c>
      <c r="W126">
        <v>154770.75</v>
      </c>
      <c r="AA126">
        <v>136609.5</v>
      </c>
      <c r="AC126">
        <v>195766.5</v>
      </c>
      <c r="AF126">
        <v>33461.47</v>
      </c>
      <c r="AG126">
        <v>23354.99</v>
      </c>
      <c r="AI126">
        <v>726.5</v>
      </c>
      <c r="AJ126" s="72">
        <f t="shared" si="7"/>
        <v>392300.44</v>
      </c>
      <c r="AK126" s="50">
        <f t="shared" si="8"/>
        <v>2060</v>
      </c>
      <c r="AL126" s="51">
        <f t="shared" si="9"/>
        <v>390240.44</v>
      </c>
      <c r="AM126" s="48">
        <f t="shared" si="10"/>
        <v>291380.25</v>
      </c>
      <c r="AN126" s="47">
        <f t="shared" si="11"/>
        <v>253309.46</v>
      </c>
      <c r="AO126" s="56">
        <f t="shared" si="12"/>
        <v>38070.790000000008</v>
      </c>
    </row>
    <row r="127" spans="1:41" ht="14.4" thickBot="1" x14ac:dyDescent="0.3">
      <c r="A127" s="38" t="s">
        <v>415</v>
      </c>
      <c r="B127" s="38" t="s">
        <v>416</v>
      </c>
      <c r="C127" s="63">
        <v>2779</v>
      </c>
      <c r="D127" s="64" t="s">
        <v>806</v>
      </c>
      <c r="E127" t="s">
        <v>2891</v>
      </c>
      <c r="F127">
        <v>647055.69999999995</v>
      </c>
      <c r="G127">
        <v>0</v>
      </c>
      <c r="H127">
        <v>12346.25</v>
      </c>
      <c r="J127">
        <v>213335.61</v>
      </c>
      <c r="K127">
        <v>248183</v>
      </c>
      <c r="Q127">
        <v>390</v>
      </c>
      <c r="U127">
        <v>-1503724.52</v>
      </c>
      <c r="V127">
        <v>2668500</v>
      </c>
      <c r="W127">
        <v>920</v>
      </c>
      <c r="AA127">
        <v>164986.5</v>
      </c>
      <c r="AC127">
        <v>197185.5</v>
      </c>
      <c r="AF127">
        <v>13305.77</v>
      </c>
      <c r="AG127">
        <v>13624.15</v>
      </c>
      <c r="AI127">
        <v>520</v>
      </c>
      <c r="AJ127" s="72">
        <f t="shared" si="7"/>
        <v>659401.94999999995</v>
      </c>
      <c r="AK127" s="50">
        <f t="shared" si="8"/>
        <v>390</v>
      </c>
      <c r="AL127" s="51">
        <f t="shared" si="9"/>
        <v>659011.94999999995</v>
      </c>
      <c r="AM127" s="48">
        <f t="shared" si="10"/>
        <v>165906.5</v>
      </c>
      <c r="AN127" s="47">
        <f t="shared" si="11"/>
        <v>224635.41999999998</v>
      </c>
      <c r="AO127" s="56">
        <f t="shared" si="12"/>
        <v>-58728.919999999984</v>
      </c>
    </row>
    <row r="128" spans="1:41" ht="14.4" thickBot="1" x14ac:dyDescent="0.3">
      <c r="A128" s="38" t="s">
        <v>415</v>
      </c>
      <c r="B128" s="38" t="s">
        <v>416</v>
      </c>
      <c r="C128" s="63">
        <v>5936</v>
      </c>
      <c r="D128" s="64" t="s">
        <v>807</v>
      </c>
      <c r="E128" t="s">
        <v>2896</v>
      </c>
      <c r="F128">
        <v>662693.36</v>
      </c>
      <c r="G128">
        <v>0</v>
      </c>
      <c r="H128">
        <v>0</v>
      </c>
      <c r="J128">
        <v>341147.98</v>
      </c>
      <c r="K128">
        <v>206852.76</v>
      </c>
      <c r="Q128">
        <v>0</v>
      </c>
      <c r="S128">
        <v>155940</v>
      </c>
      <c r="U128">
        <v>-1578687.82</v>
      </c>
      <c r="V128">
        <v>2647000</v>
      </c>
      <c r="W128">
        <v>18434.900000000001</v>
      </c>
      <c r="AA128">
        <v>159929.5</v>
      </c>
      <c r="AC128">
        <v>177648.5</v>
      </c>
      <c r="AF128">
        <v>16003.33</v>
      </c>
      <c r="AG128">
        <v>13244.08</v>
      </c>
      <c r="AI128">
        <v>4852.5</v>
      </c>
      <c r="AJ128" s="72">
        <f t="shared" si="7"/>
        <v>662693.36</v>
      </c>
      <c r="AK128" s="50">
        <f t="shared" si="8"/>
        <v>0</v>
      </c>
      <c r="AL128" s="51">
        <f t="shared" si="9"/>
        <v>662693.36</v>
      </c>
      <c r="AM128" s="48">
        <f t="shared" si="10"/>
        <v>178364.4</v>
      </c>
      <c r="AN128" s="47">
        <f t="shared" si="11"/>
        <v>211748.40999999997</v>
      </c>
      <c r="AO128" s="56">
        <f t="shared" si="12"/>
        <v>-33384.00999999998</v>
      </c>
    </row>
    <row r="129" spans="1:41" ht="14.4" thickBot="1" x14ac:dyDescent="0.3">
      <c r="A129" s="38" t="s">
        <v>415</v>
      </c>
      <c r="B129" s="38" t="s">
        <v>416</v>
      </c>
      <c r="C129" s="63">
        <v>2905</v>
      </c>
      <c r="D129" s="64" t="s">
        <v>808</v>
      </c>
      <c r="E129" t="s">
        <v>2894</v>
      </c>
      <c r="F129">
        <v>1016995.56</v>
      </c>
      <c r="G129">
        <v>0</v>
      </c>
      <c r="H129">
        <v>19632.189999999999</v>
      </c>
      <c r="J129">
        <v>4344464.17</v>
      </c>
      <c r="K129">
        <v>483578.28</v>
      </c>
      <c r="Q129">
        <v>762.7</v>
      </c>
      <c r="U129">
        <v>-3534114.45</v>
      </c>
      <c r="V129">
        <v>9526566.6699999999</v>
      </c>
      <c r="W129">
        <v>30838.82</v>
      </c>
      <c r="AA129">
        <v>309483.5</v>
      </c>
      <c r="AC129">
        <v>357804.5</v>
      </c>
      <c r="AF129">
        <v>69470.09</v>
      </c>
      <c r="AG129">
        <v>51021.45</v>
      </c>
      <c r="AI129">
        <v>5984</v>
      </c>
      <c r="AJ129" s="72">
        <f t="shared" si="7"/>
        <v>1036627.75</v>
      </c>
      <c r="AK129" s="50">
        <f t="shared" si="8"/>
        <v>762.7</v>
      </c>
      <c r="AL129" s="51">
        <f t="shared" si="9"/>
        <v>1035865.05</v>
      </c>
      <c r="AM129" s="48">
        <f t="shared" si="10"/>
        <v>340322.32</v>
      </c>
      <c r="AN129" s="47">
        <f t="shared" si="11"/>
        <v>484280.04</v>
      </c>
      <c r="AO129" s="56">
        <f t="shared" si="12"/>
        <v>-143957.71999999997</v>
      </c>
    </row>
    <row r="130" spans="1:41" ht="14.4" thickBot="1" x14ac:dyDescent="0.3">
      <c r="A130" s="38" t="s">
        <v>415</v>
      </c>
      <c r="B130" s="38" t="s">
        <v>416</v>
      </c>
      <c r="C130" s="63">
        <v>2680</v>
      </c>
      <c r="D130" s="64" t="s">
        <v>809</v>
      </c>
      <c r="E130" t="s">
        <v>2921</v>
      </c>
      <c r="F130">
        <v>239598.62</v>
      </c>
      <c r="G130">
        <v>0</v>
      </c>
      <c r="H130">
        <v>3792.27</v>
      </c>
      <c r="J130">
        <v>280567.34000000003</v>
      </c>
      <c r="K130">
        <v>171031.34</v>
      </c>
      <c r="Q130">
        <v>15</v>
      </c>
      <c r="U130">
        <v>-1202961.83</v>
      </c>
      <c r="V130">
        <v>1913700</v>
      </c>
      <c r="W130">
        <v>20524.53</v>
      </c>
      <c r="AA130">
        <v>46400</v>
      </c>
      <c r="AC130">
        <v>63178</v>
      </c>
      <c r="AF130">
        <v>20075.599999999999</v>
      </c>
      <c r="AG130">
        <v>15696.53</v>
      </c>
      <c r="AI130">
        <v>114</v>
      </c>
      <c r="AJ130" s="72">
        <f t="shared" si="7"/>
        <v>243390.88999999998</v>
      </c>
      <c r="AK130" s="50">
        <f t="shared" si="8"/>
        <v>15</v>
      </c>
      <c r="AL130" s="51">
        <f t="shared" si="9"/>
        <v>243375.88999999998</v>
      </c>
      <c r="AM130" s="48">
        <f t="shared" si="10"/>
        <v>66924.53</v>
      </c>
      <c r="AN130" s="47">
        <f t="shared" si="11"/>
        <v>99064.13</v>
      </c>
      <c r="AO130" s="56">
        <f t="shared" si="12"/>
        <v>-32139.600000000006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opLeftCell="O1" zoomScaleNormal="100" workbookViewId="0">
      <selection sqref="A1:AB1048576"/>
    </sheetView>
  </sheetViews>
  <sheetFormatPr defaultRowHeight="13.8" x14ac:dyDescent="0.25"/>
  <cols>
    <col min="1" max="1" width="38.296875" bestFit="1" customWidth="1"/>
  </cols>
  <sheetData>
    <row r="1" spans="1:28" x14ac:dyDescent="0.25">
      <c r="A1" t="s">
        <v>2456</v>
      </c>
      <c r="B1" t="s">
        <v>2457</v>
      </c>
      <c r="C1" t="s">
        <v>2458</v>
      </c>
      <c r="D1" t="s">
        <v>2459</v>
      </c>
      <c r="E1" t="s">
        <v>2460</v>
      </c>
      <c r="F1" t="s">
        <v>2461</v>
      </c>
      <c r="G1" t="s">
        <v>2462</v>
      </c>
      <c r="H1" t="s">
        <v>2464</v>
      </c>
      <c r="I1" t="s">
        <v>2465</v>
      </c>
      <c r="J1" t="s">
        <v>2468</v>
      </c>
      <c r="K1" t="s">
        <v>2469</v>
      </c>
      <c r="L1" t="s">
        <v>2470</v>
      </c>
      <c r="M1" t="s">
        <v>2471</v>
      </c>
      <c r="N1" t="s">
        <v>2472</v>
      </c>
      <c r="O1" t="s">
        <v>2473</v>
      </c>
      <c r="P1" t="s">
        <v>2475</v>
      </c>
      <c r="Q1" t="s">
        <v>2476</v>
      </c>
      <c r="R1" t="s">
        <v>2477</v>
      </c>
      <c r="S1" t="s">
        <v>2479</v>
      </c>
      <c r="T1" t="s">
        <v>2480</v>
      </c>
      <c r="U1" t="s">
        <v>2481</v>
      </c>
      <c r="V1" t="s">
        <v>2482</v>
      </c>
      <c r="W1" t="s">
        <v>2483</v>
      </c>
      <c r="X1" t="s">
        <v>2484</v>
      </c>
      <c r="Y1" t="s">
        <v>2485</v>
      </c>
      <c r="Z1" t="s">
        <v>2486</v>
      </c>
      <c r="AA1" t="s">
        <v>2488</v>
      </c>
      <c r="AB1" t="s">
        <v>2614</v>
      </c>
    </row>
    <row r="2" spans="1:28" x14ac:dyDescent="0.25">
      <c r="A2" t="s">
        <v>2489</v>
      </c>
      <c r="B2" t="s">
        <v>2490</v>
      </c>
      <c r="C2" t="s">
        <v>2491</v>
      </c>
      <c r="D2" t="s">
        <v>2492</v>
      </c>
      <c r="E2" t="s">
        <v>2493</v>
      </c>
      <c r="F2" t="s">
        <v>2494</v>
      </c>
      <c r="G2" t="s">
        <v>2495</v>
      </c>
      <c r="H2" t="s">
        <v>2497</v>
      </c>
      <c r="I2" t="s">
        <v>2498</v>
      </c>
      <c r="J2" t="s">
        <v>2501</v>
      </c>
      <c r="K2" t="s">
        <v>2502</v>
      </c>
      <c r="L2" t="s">
        <v>2503</v>
      </c>
      <c r="M2" t="s">
        <v>2504</v>
      </c>
      <c r="N2" t="s">
        <v>2505</v>
      </c>
      <c r="O2" t="s">
        <v>2506</v>
      </c>
      <c r="P2" t="s">
        <v>2508</v>
      </c>
      <c r="Q2" t="s">
        <v>2509</v>
      </c>
      <c r="R2" t="s">
        <v>2510</v>
      </c>
      <c r="S2" t="s">
        <v>2512</v>
      </c>
      <c r="T2" t="s">
        <v>2513</v>
      </c>
      <c r="U2" t="s">
        <v>2514</v>
      </c>
      <c r="V2" t="s">
        <v>2515</v>
      </c>
      <c r="W2" t="s">
        <v>2516</v>
      </c>
      <c r="X2" t="s">
        <v>2517</v>
      </c>
      <c r="Y2" t="s">
        <v>2518</v>
      </c>
      <c r="Z2" t="s">
        <v>2519</v>
      </c>
      <c r="AA2" t="s">
        <v>2521</v>
      </c>
      <c r="AB2" t="s">
        <v>2618</v>
      </c>
    </row>
    <row r="3" spans="1:28" x14ac:dyDescent="0.25">
      <c r="A3" t="s">
        <v>2522</v>
      </c>
      <c r="B3">
        <v>46913850.950000003</v>
      </c>
      <c r="C3">
        <v>5252970.45</v>
      </c>
      <c r="D3">
        <v>2901457.83</v>
      </c>
      <c r="E3">
        <v>0</v>
      </c>
      <c r="F3">
        <v>83341041.930000007</v>
      </c>
      <c r="G3">
        <v>50551975.280000001</v>
      </c>
      <c r="H3">
        <v>454583.96</v>
      </c>
      <c r="I3">
        <v>46247.73</v>
      </c>
      <c r="J3">
        <v>275980</v>
      </c>
      <c r="K3">
        <v>1144829.72</v>
      </c>
      <c r="L3">
        <v>841416.14</v>
      </c>
      <c r="M3">
        <v>-613397.63</v>
      </c>
      <c r="N3">
        <v>79802013.319999993</v>
      </c>
      <c r="O3">
        <v>111772175.73999999</v>
      </c>
      <c r="P3">
        <v>6432244.8499999996</v>
      </c>
      <c r="Q3">
        <v>655055.79</v>
      </c>
      <c r="R3">
        <v>1292.5999999999999</v>
      </c>
      <c r="S3">
        <v>15782173.66</v>
      </c>
      <c r="T3">
        <v>1384284.18</v>
      </c>
      <c r="U3">
        <v>18228579.66</v>
      </c>
      <c r="V3">
        <v>1660</v>
      </c>
      <c r="W3">
        <v>12496</v>
      </c>
      <c r="X3">
        <v>4325707.18</v>
      </c>
      <c r="Y3">
        <v>2362945.42</v>
      </c>
      <c r="Z3">
        <v>691600</v>
      </c>
      <c r="AA3">
        <v>220234.77</v>
      </c>
      <c r="AB3">
        <v>41236</v>
      </c>
    </row>
    <row r="4" spans="1:28" x14ac:dyDescent="0.25">
      <c r="A4" t="s">
        <v>2925</v>
      </c>
      <c r="B4">
        <v>1043824.13</v>
      </c>
      <c r="D4">
        <v>58023</v>
      </c>
      <c r="F4">
        <v>8</v>
      </c>
      <c r="G4">
        <v>345715.84</v>
      </c>
      <c r="H4">
        <v>0</v>
      </c>
      <c r="I4">
        <v>5949.98</v>
      </c>
      <c r="J4">
        <v>25500</v>
      </c>
      <c r="K4">
        <v>55000</v>
      </c>
      <c r="N4">
        <v>824418.46</v>
      </c>
      <c r="O4">
        <v>560321.12</v>
      </c>
      <c r="S4">
        <v>379531</v>
      </c>
      <c r="T4">
        <v>14693.64</v>
      </c>
      <c r="U4">
        <v>379531</v>
      </c>
      <c r="X4">
        <v>9565.98</v>
      </c>
      <c r="Y4">
        <v>18746.25</v>
      </c>
      <c r="Z4">
        <v>10000</v>
      </c>
    </row>
    <row r="5" spans="1:28" x14ac:dyDescent="0.25">
      <c r="A5" t="s">
        <v>2926</v>
      </c>
      <c r="B5">
        <v>191000</v>
      </c>
      <c r="D5">
        <v>18920</v>
      </c>
      <c r="E5">
        <v>0</v>
      </c>
      <c r="F5">
        <v>248740.44</v>
      </c>
      <c r="G5">
        <v>170486.38</v>
      </c>
      <c r="H5">
        <v>0</v>
      </c>
      <c r="I5">
        <v>14224.89</v>
      </c>
      <c r="K5">
        <v>191000</v>
      </c>
      <c r="N5">
        <v>-1571973.08</v>
      </c>
      <c r="O5">
        <v>2026803.02</v>
      </c>
      <c r="S5">
        <v>143038</v>
      </c>
      <c r="U5">
        <v>143038</v>
      </c>
      <c r="X5">
        <v>16487.25</v>
      </c>
      <c r="Y5">
        <v>14420.76</v>
      </c>
    </row>
    <row r="6" spans="1:28" x14ac:dyDescent="0.25">
      <c r="A6" t="s">
        <v>2927</v>
      </c>
      <c r="B6">
        <v>526651.68999999994</v>
      </c>
      <c r="D6">
        <v>45767</v>
      </c>
      <c r="E6">
        <v>0</v>
      </c>
      <c r="F6">
        <v>2427993.7200000002</v>
      </c>
      <c r="G6">
        <v>6935.67</v>
      </c>
      <c r="H6">
        <v>0</v>
      </c>
      <c r="I6">
        <v>0</v>
      </c>
      <c r="J6">
        <v>8000</v>
      </c>
      <c r="K6">
        <v>442000</v>
      </c>
      <c r="N6">
        <v>1813384.41</v>
      </c>
      <c r="O6">
        <v>716949.66</v>
      </c>
      <c r="S6">
        <v>186825.5</v>
      </c>
      <c r="T6">
        <v>230940</v>
      </c>
      <c r="U6">
        <v>188825.5</v>
      </c>
      <c r="X6">
        <v>36926</v>
      </c>
      <c r="Y6">
        <v>12559.99</v>
      </c>
      <c r="Z6">
        <v>152440</v>
      </c>
    </row>
    <row r="7" spans="1:28" x14ac:dyDescent="0.25">
      <c r="A7" t="s">
        <v>2928</v>
      </c>
      <c r="B7">
        <v>69.239999999999995</v>
      </c>
      <c r="D7">
        <v>70954.75</v>
      </c>
      <c r="E7">
        <v>0</v>
      </c>
      <c r="F7">
        <v>3093484.99</v>
      </c>
      <c r="G7">
        <v>163105.78</v>
      </c>
      <c r="H7">
        <v>0</v>
      </c>
      <c r="I7">
        <v>4550.6899999999996</v>
      </c>
      <c r="J7">
        <v>0</v>
      </c>
      <c r="K7">
        <v>0</v>
      </c>
      <c r="N7">
        <v>2795348.73</v>
      </c>
      <c r="O7">
        <v>550717.67000000004</v>
      </c>
      <c r="P7">
        <v>9600</v>
      </c>
      <c r="S7">
        <v>149040.5</v>
      </c>
      <c r="T7">
        <v>94120</v>
      </c>
      <c r="U7">
        <v>149040.5</v>
      </c>
      <c r="X7">
        <v>17690.689999999999</v>
      </c>
      <c r="Y7">
        <v>24911.64</v>
      </c>
      <c r="Z7">
        <v>92120</v>
      </c>
    </row>
    <row r="8" spans="1:28" x14ac:dyDescent="0.25">
      <c r="A8" t="s">
        <v>2929</v>
      </c>
      <c r="B8">
        <v>226125.78</v>
      </c>
      <c r="C8">
        <v>38750</v>
      </c>
      <c r="D8">
        <v>11670</v>
      </c>
      <c r="E8">
        <v>0</v>
      </c>
      <c r="F8">
        <v>1872632.22</v>
      </c>
      <c r="G8">
        <v>43531.46</v>
      </c>
      <c r="H8">
        <v>19935</v>
      </c>
      <c r="I8">
        <v>7243.12</v>
      </c>
      <c r="J8">
        <v>8000</v>
      </c>
      <c r="K8">
        <v>48650</v>
      </c>
      <c r="N8">
        <v>-263913.87</v>
      </c>
      <c r="O8">
        <v>2257089.6800000002</v>
      </c>
      <c r="S8">
        <v>166041</v>
      </c>
      <c r="T8">
        <v>205973.89</v>
      </c>
      <c r="U8">
        <v>166041</v>
      </c>
      <c r="W8">
        <v>9028</v>
      </c>
      <c r="X8">
        <v>66830.42</v>
      </c>
      <c r="Y8">
        <v>14409.94</v>
      </c>
    </row>
    <row r="9" spans="1:28" x14ac:dyDescent="0.25">
      <c r="A9" t="s">
        <v>2930</v>
      </c>
      <c r="B9">
        <v>8053.5</v>
      </c>
      <c r="D9">
        <v>0</v>
      </c>
      <c r="E9">
        <v>0</v>
      </c>
      <c r="F9">
        <v>3631614.75</v>
      </c>
      <c r="G9">
        <v>74559.98</v>
      </c>
      <c r="H9">
        <v>4000</v>
      </c>
      <c r="I9">
        <v>1967.95</v>
      </c>
      <c r="J9">
        <v>1540</v>
      </c>
      <c r="K9">
        <v>0</v>
      </c>
      <c r="N9">
        <v>3488019.75</v>
      </c>
      <c r="O9">
        <v>253201</v>
      </c>
      <c r="S9">
        <v>86720</v>
      </c>
      <c r="T9">
        <v>164579.22</v>
      </c>
      <c r="U9">
        <v>86720</v>
      </c>
      <c r="X9">
        <v>5967.95</v>
      </c>
      <c r="Y9">
        <v>30101.74</v>
      </c>
      <c r="Z9">
        <v>163010</v>
      </c>
    </row>
    <row r="10" spans="1:28" x14ac:dyDescent="0.25">
      <c r="A10" t="s">
        <v>2931</v>
      </c>
      <c r="B10">
        <v>121660.07</v>
      </c>
      <c r="D10">
        <v>10831</v>
      </c>
      <c r="F10">
        <v>3168798.86</v>
      </c>
      <c r="G10">
        <v>3</v>
      </c>
      <c r="H10">
        <v>24131</v>
      </c>
      <c r="I10">
        <v>7804.1</v>
      </c>
      <c r="J10">
        <v>3940</v>
      </c>
      <c r="K10">
        <v>19950</v>
      </c>
      <c r="N10">
        <v>3178171.87</v>
      </c>
      <c r="S10">
        <v>120953</v>
      </c>
      <c r="T10">
        <v>122077.43</v>
      </c>
      <c r="U10">
        <v>136953</v>
      </c>
      <c r="X10">
        <v>24355.81</v>
      </c>
      <c r="Y10">
        <v>14425.66</v>
      </c>
    </row>
    <row r="11" spans="1:28" x14ac:dyDescent="0.25">
      <c r="A11" t="s">
        <v>2932</v>
      </c>
      <c r="B11">
        <v>174625</v>
      </c>
      <c r="E11">
        <v>0</v>
      </c>
      <c r="F11">
        <v>3469858.65</v>
      </c>
      <c r="G11">
        <v>15634.21</v>
      </c>
      <c r="H11">
        <v>0</v>
      </c>
      <c r="I11">
        <v>0</v>
      </c>
      <c r="K11">
        <v>174625</v>
      </c>
      <c r="N11">
        <v>3401160.77</v>
      </c>
      <c r="O11">
        <v>99610.62</v>
      </c>
      <c r="S11">
        <v>60700.5</v>
      </c>
      <c r="T11">
        <v>15900</v>
      </c>
      <c r="U11">
        <v>60700.5</v>
      </c>
      <c r="X11">
        <v>15900</v>
      </c>
      <c r="Y11">
        <v>15278.53</v>
      </c>
    </row>
    <row r="12" spans="1:28" x14ac:dyDescent="0.25">
      <c r="A12" t="s">
        <v>2933</v>
      </c>
      <c r="B12">
        <v>616821.49</v>
      </c>
      <c r="C12">
        <v>0</v>
      </c>
      <c r="D12">
        <v>33212.629999999997</v>
      </c>
      <c r="F12">
        <v>1125462.1200000001</v>
      </c>
      <c r="G12">
        <v>334837.74</v>
      </c>
      <c r="H12">
        <v>7500</v>
      </c>
      <c r="N12">
        <v>1236423.92</v>
      </c>
      <c r="O12">
        <v>685585.33</v>
      </c>
      <c r="P12">
        <v>11771</v>
      </c>
      <c r="Q12">
        <v>228000</v>
      </c>
      <c r="S12">
        <v>278170.5</v>
      </c>
      <c r="U12">
        <v>288502.5</v>
      </c>
      <c r="X12">
        <v>22713.15</v>
      </c>
      <c r="Y12">
        <v>25901.119999999999</v>
      </c>
    </row>
    <row r="13" spans="1:28" x14ac:dyDescent="0.25">
      <c r="A13" t="s">
        <v>2934</v>
      </c>
      <c r="B13">
        <v>240694.15</v>
      </c>
      <c r="C13">
        <v>58864.800000000003</v>
      </c>
      <c r="D13">
        <v>22885.57</v>
      </c>
      <c r="F13">
        <v>231060.06</v>
      </c>
      <c r="G13">
        <v>344758.07</v>
      </c>
      <c r="N13">
        <v>-582695.5</v>
      </c>
      <c r="O13">
        <v>1517319.83</v>
      </c>
      <c r="P13">
        <v>16957.03</v>
      </c>
      <c r="S13">
        <v>255339</v>
      </c>
      <c r="U13">
        <v>255339</v>
      </c>
      <c r="X13">
        <v>26716.57</v>
      </c>
      <c r="Y13">
        <v>21202.14</v>
      </c>
    </row>
    <row r="14" spans="1:28" x14ac:dyDescent="0.25">
      <c r="A14" t="s">
        <v>2935</v>
      </c>
      <c r="B14">
        <v>5808.78</v>
      </c>
      <c r="C14">
        <v>0</v>
      </c>
      <c r="D14">
        <v>52414.49</v>
      </c>
      <c r="F14">
        <v>837408.92</v>
      </c>
      <c r="G14">
        <v>384858.71</v>
      </c>
      <c r="N14">
        <v>-25933.439999999999</v>
      </c>
      <c r="O14">
        <v>1326846.8</v>
      </c>
      <c r="P14">
        <v>10302.57</v>
      </c>
      <c r="S14">
        <v>158541.5</v>
      </c>
      <c r="U14">
        <v>159501.5</v>
      </c>
      <c r="X14">
        <v>5906.5</v>
      </c>
      <c r="Y14">
        <v>23858.53</v>
      </c>
    </row>
    <row r="15" spans="1:28" x14ac:dyDescent="0.25">
      <c r="A15" t="s">
        <v>2936</v>
      </c>
      <c r="B15">
        <v>509475.21</v>
      </c>
      <c r="C15">
        <v>18200.240000000002</v>
      </c>
      <c r="D15">
        <v>83749.45</v>
      </c>
      <c r="F15">
        <v>22161.040000000001</v>
      </c>
      <c r="G15">
        <v>601473.41</v>
      </c>
      <c r="H15">
        <v>0</v>
      </c>
      <c r="N15">
        <v>-47058.63</v>
      </c>
      <c r="O15">
        <v>1336486.2</v>
      </c>
      <c r="P15">
        <v>15141.73</v>
      </c>
      <c r="S15">
        <v>338159.5</v>
      </c>
      <c r="T15">
        <v>17600</v>
      </c>
      <c r="U15">
        <v>353689.9</v>
      </c>
      <c r="X15">
        <v>40209.61</v>
      </c>
      <c r="Y15">
        <v>19769.939999999999</v>
      </c>
    </row>
    <row r="16" spans="1:28" x14ac:dyDescent="0.25">
      <c r="A16" t="s">
        <v>2937</v>
      </c>
      <c r="B16">
        <v>1056836.1399999999</v>
      </c>
      <c r="C16">
        <v>35770.199999999997</v>
      </c>
      <c r="D16">
        <v>75342.73</v>
      </c>
      <c r="F16">
        <v>949245.2</v>
      </c>
      <c r="G16">
        <v>360684.1</v>
      </c>
      <c r="H16">
        <v>6340</v>
      </c>
      <c r="K16">
        <v>0</v>
      </c>
      <c r="N16">
        <v>489059.28</v>
      </c>
      <c r="O16">
        <v>2146839.4900000002</v>
      </c>
      <c r="P16">
        <v>21553.96</v>
      </c>
      <c r="S16">
        <v>271000</v>
      </c>
      <c r="U16">
        <v>328680.8</v>
      </c>
      <c r="X16">
        <v>17391.12</v>
      </c>
      <c r="Y16">
        <v>29350.49</v>
      </c>
    </row>
    <row r="17" spans="1:25" x14ac:dyDescent="0.25">
      <c r="A17" t="s">
        <v>2938</v>
      </c>
      <c r="B17">
        <v>416069.61</v>
      </c>
      <c r="C17">
        <v>0</v>
      </c>
      <c r="D17">
        <v>47454.98</v>
      </c>
      <c r="F17">
        <v>72677.850000000006</v>
      </c>
      <c r="G17">
        <v>374599.86</v>
      </c>
      <c r="H17">
        <v>0</v>
      </c>
      <c r="N17">
        <v>-621092.69999999995</v>
      </c>
      <c r="O17">
        <v>1602780.76</v>
      </c>
      <c r="P17">
        <v>21144.68</v>
      </c>
      <c r="S17">
        <v>266864.5</v>
      </c>
      <c r="U17">
        <v>304964.5</v>
      </c>
      <c r="X17">
        <v>34293.18</v>
      </c>
      <c r="Y17">
        <v>19637.259999999998</v>
      </c>
    </row>
    <row r="18" spans="1:25" x14ac:dyDescent="0.25">
      <c r="A18" t="s">
        <v>2939</v>
      </c>
      <c r="B18">
        <v>585687.41</v>
      </c>
      <c r="C18">
        <v>0</v>
      </c>
      <c r="D18">
        <v>10798.2</v>
      </c>
      <c r="F18">
        <v>340889.93</v>
      </c>
      <c r="G18">
        <v>1955418.67</v>
      </c>
      <c r="H18">
        <v>0</v>
      </c>
      <c r="N18">
        <v>1000732.31</v>
      </c>
      <c r="O18">
        <v>2036704.82</v>
      </c>
      <c r="P18">
        <v>20528.2</v>
      </c>
      <c r="S18">
        <v>165294.5</v>
      </c>
      <c r="U18">
        <v>189829.5</v>
      </c>
      <c r="X18">
        <v>28767.88</v>
      </c>
      <c r="Y18">
        <v>78368.240000000005</v>
      </c>
    </row>
    <row r="19" spans="1:25" x14ac:dyDescent="0.25">
      <c r="A19" t="s">
        <v>2940</v>
      </c>
      <c r="B19">
        <v>416455.19</v>
      </c>
      <c r="C19">
        <v>14554.13</v>
      </c>
      <c r="D19">
        <v>100131.84</v>
      </c>
      <c r="F19">
        <v>1047371.91</v>
      </c>
      <c r="G19">
        <v>585319.74</v>
      </c>
      <c r="H19">
        <v>19000</v>
      </c>
      <c r="N19">
        <v>2073902.12</v>
      </c>
      <c r="O19">
        <v>118427.08</v>
      </c>
      <c r="P19">
        <v>9278.66</v>
      </c>
      <c r="S19">
        <v>126040</v>
      </c>
      <c r="U19">
        <v>126040</v>
      </c>
      <c r="X19">
        <v>23089.22</v>
      </c>
      <c r="Y19">
        <v>32485.83</v>
      </c>
    </row>
    <row r="20" spans="1:25" x14ac:dyDescent="0.25">
      <c r="A20" t="s">
        <v>2941</v>
      </c>
      <c r="B20">
        <v>1372498.87</v>
      </c>
      <c r="C20">
        <v>285119.2</v>
      </c>
      <c r="D20">
        <v>83046.55</v>
      </c>
      <c r="F20">
        <v>37399.54</v>
      </c>
      <c r="G20">
        <v>278953.15999999997</v>
      </c>
      <c r="N20">
        <v>40530.239999999998</v>
      </c>
      <c r="O20">
        <v>1863971.92</v>
      </c>
      <c r="P20">
        <v>36879.79</v>
      </c>
      <c r="Q20">
        <v>204000</v>
      </c>
      <c r="S20">
        <v>140060</v>
      </c>
      <c r="U20">
        <v>162660</v>
      </c>
      <c r="X20">
        <v>43369.3</v>
      </c>
      <c r="Y20">
        <v>22395.33</v>
      </c>
    </row>
    <row r="21" spans="1:25" x14ac:dyDescent="0.25">
      <c r="A21" t="s">
        <v>2942</v>
      </c>
      <c r="B21">
        <v>897318.7</v>
      </c>
      <c r="C21">
        <v>57234.15</v>
      </c>
      <c r="D21">
        <v>107435.06</v>
      </c>
      <c r="F21">
        <v>598701.78</v>
      </c>
      <c r="G21">
        <v>1374702.71</v>
      </c>
      <c r="H21">
        <v>0</v>
      </c>
      <c r="K21">
        <v>0</v>
      </c>
      <c r="N21">
        <v>663035.85</v>
      </c>
      <c r="O21">
        <v>2519990.75</v>
      </c>
      <c r="P21">
        <v>41502.1</v>
      </c>
      <c r="S21">
        <v>229837.5</v>
      </c>
      <c r="U21">
        <v>274284.5</v>
      </c>
      <c r="X21">
        <v>63884.39</v>
      </c>
      <c r="Y21">
        <v>65924.91</v>
      </c>
    </row>
    <row r="22" spans="1:25" x14ac:dyDescent="0.25">
      <c r="A22" t="s">
        <v>2943</v>
      </c>
      <c r="B22">
        <v>94338.62</v>
      </c>
      <c r="C22">
        <v>56939.75</v>
      </c>
      <c r="D22">
        <v>11100</v>
      </c>
      <c r="F22">
        <v>426039.5</v>
      </c>
      <c r="G22">
        <v>373545.21</v>
      </c>
      <c r="H22">
        <v>0</v>
      </c>
      <c r="N22">
        <v>-3951470.45</v>
      </c>
      <c r="O22">
        <v>4994895.4800000004</v>
      </c>
      <c r="P22">
        <v>20556.63</v>
      </c>
      <c r="S22">
        <v>229755.5</v>
      </c>
      <c r="U22">
        <v>229755.5</v>
      </c>
      <c r="X22">
        <v>50008.65</v>
      </c>
      <c r="Y22">
        <v>39339.93</v>
      </c>
    </row>
    <row r="23" spans="1:25" x14ac:dyDescent="0.25">
      <c r="A23" t="s">
        <v>2944</v>
      </c>
      <c r="B23">
        <v>178107.73</v>
      </c>
      <c r="C23">
        <v>204094.14</v>
      </c>
      <c r="D23">
        <v>130910.95</v>
      </c>
      <c r="F23">
        <v>763068.02</v>
      </c>
      <c r="G23">
        <v>531607.56999999995</v>
      </c>
      <c r="H23">
        <v>9300</v>
      </c>
      <c r="K23">
        <v>287</v>
      </c>
      <c r="N23">
        <v>300717.34999999998</v>
      </c>
      <c r="O23">
        <v>1550129.81</v>
      </c>
      <c r="P23">
        <v>27473.62</v>
      </c>
      <c r="S23">
        <v>316054.5</v>
      </c>
      <c r="U23">
        <v>328327.90000000002</v>
      </c>
      <c r="X23">
        <v>32186.98</v>
      </c>
      <c r="Y23">
        <v>35658.99</v>
      </c>
    </row>
    <row r="24" spans="1:25" x14ac:dyDescent="0.25">
      <c r="A24" t="s">
        <v>2945</v>
      </c>
      <c r="B24">
        <v>2709436.21</v>
      </c>
      <c r="C24">
        <v>120041.9</v>
      </c>
      <c r="D24">
        <v>21310.05</v>
      </c>
      <c r="F24">
        <v>69221.66</v>
      </c>
      <c r="G24">
        <v>553444.77</v>
      </c>
      <c r="H24">
        <v>0</v>
      </c>
      <c r="K24">
        <v>0</v>
      </c>
      <c r="N24">
        <v>671549.81</v>
      </c>
      <c r="O24">
        <v>2878887.21</v>
      </c>
      <c r="P24">
        <v>43440.58</v>
      </c>
      <c r="S24">
        <v>438795</v>
      </c>
      <c r="U24">
        <v>457010</v>
      </c>
      <c r="X24">
        <v>69036.149999999994</v>
      </c>
      <c r="Y24">
        <v>33171.86</v>
      </c>
    </row>
    <row r="25" spans="1:25" x14ac:dyDescent="0.25">
      <c r="A25" t="s">
        <v>2946</v>
      </c>
      <c r="B25">
        <v>447153.79</v>
      </c>
      <c r="C25">
        <v>173118.55</v>
      </c>
      <c r="D25">
        <v>34969.72</v>
      </c>
      <c r="F25">
        <v>342670.71</v>
      </c>
      <c r="G25">
        <v>341278.18</v>
      </c>
      <c r="N25">
        <v>-951913.72</v>
      </c>
      <c r="O25">
        <v>2079998.65</v>
      </c>
      <c r="P25">
        <v>29657.67</v>
      </c>
      <c r="Q25">
        <v>240000</v>
      </c>
      <c r="S25">
        <v>222553</v>
      </c>
      <c r="U25">
        <v>241959</v>
      </c>
      <c r="X25">
        <v>12588.88</v>
      </c>
      <c r="Y25">
        <v>26556.77</v>
      </c>
    </row>
    <row r="26" spans="1:25" x14ac:dyDescent="0.25">
      <c r="A26" t="s">
        <v>2947</v>
      </c>
      <c r="B26">
        <v>289997.90999999997</v>
      </c>
      <c r="C26">
        <v>28936.03</v>
      </c>
      <c r="D26">
        <v>40192.68</v>
      </c>
      <c r="F26">
        <v>994610.08</v>
      </c>
      <c r="G26">
        <v>262544.59999999998</v>
      </c>
      <c r="N26">
        <v>1287531.82</v>
      </c>
      <c r="O26">
        <v>413083.29</v>
      </c>
      <c r="P26">
        <v>17355.849999999999</v>
      </c>
      <c r="R26">
        <v>636.85</v>
      </c>
      <c r="S26">
        <v>256201</v>
      </c>
      <c r="U26">
        <v>279227.40000000002</v>
      </c>
      <c r="X26">
        <v>21249.09</v>
      </c>
      <c r="Y26">
        <v>22740.67</v>
      </c>
    </row>
    <row r="27" spans="1:25" x14ac:dyDescent="0.25">
      <c r="A27" t="s">
        <v>2948</v>
      </c>
      <c r="B27">
        <v>493768.18</v>
      </c>
      <c r="C27">
        <v>0</v>
      </c>
      <c r="D27">
        <v>15398.64</v>
      </c>
      <c r="F27">
        <v>585849.18000000005</v>
      </c>
      <c r="G27">
        <v>276486.46000000002</v>
      </c>
      <c r="H27">
        <v>0</v>
      </c>
      <c r="N27">
        <v>-928122.57</v>
      </c>
      <c r="O27">
        <v>2337378.21</v>
      </c>
      <c r="P27">
        <v>13069.64</v>
      </c>
      <c r="S27">
        <v>193437</v>
      </c>
      <c r="U27">
        <v>193437</v>
      </c>
      <c r="X27">
        <v>29641.45</v>
      </c>
      <c r="Y27">
        <v>21181.37</v>
      </c>
    </row>
    <row r="28" spans="1:25" x14ac:dyDescent="0.25">
      <c r="A28" t="s">
        <v>2949</v>
      </c>
      <c r="B28">
        <v>212445.92</v>
      </c>
      <c r="C28">
        <v>0</v>
      </c>
      <c r="D28">
        <v>24958.82</v>
      </c>
      <c r="F28">
        <v>306246.25</v>
      </c>
      <c r="G28">
        <v>351381.62</v>
      </c>
      <c r="H28">
        <v>5000</v>
      </c>
      <c r="N28">
        <v>-1494139.77</v>
      </c>
      <c r="O28">
        <v>2446216.73</v>
      </c>
      <c r="P28">
        <v>13078.57</v>
      </c>
      <c r="S28">
        <v>148130.5</v>
      </c>
      <c r="U28">
        <v>168261.5</v>
      </c>
      <c r="X28">
        <v>20856.57</v>
      </c>
      <c r="Y28">
        <v>26035.35</v>
      </c>
    </row>
    <row r="29" spans="1:25" x14ac:dyDescent="0.25">
      <c r="A29" t="s">
        <v>2950</v>
      </c>
      <c r="B29">
        <v>1201419.83</v>
      </c>
      <c r="C29">
        <v>412695.15</v>
      </c>
      <c r="D29">
        <v>14044.25</v>
      </c>
      <c r="F29">
        <v>646563.6</v>
      </c>
      <c r="G29">
        <v>403212.9</v>
      </c>
      <c r="K29">
        <v>10016</v>
      </c>
      <c r="N29">
        <v>758562.94</v>
      </c>
      <c r="O29">
        <v>1940194.37</v>
      </c>
      <c r="P29">
        <v>28974.25</v>
      </c>
      <c r="S29">
        <v>230219</v>
      </c>
      <c r="U29">
        <v>230219</v>
      </c>
      <c r="X29">
        <v>26772</v>
      </c>
      <c r="Y29">
        <v>26739.83</v>
      </c>
    </row>
    <row r="30" spans="1:25" x14ac:dyDescent="0.25">
      <c r="A30" t="s">
        <v>2951</v>
      </c>
      <c r="B30">
        <v>612270.75</v>
      </c>
      <c r="C30">
        <v>412642.36</v>
      </c>
      <c r="D30">
        <v>39104.76</v>
      </c>
      <c r="F30">
        <v>2029436.83</v>
      </c>
      <c r="G30">
        <v>993641.13</v>
      </c>
      <c r="N30">
        <v>3934026.61</v>
      </c>
      <c r="O30">
        <v>225942.27</v>
      </c>
      <c r="P30">
        <v>22106.31</v>
      </c>
      <c r="S30">
        <v>114604.5</v>
      </c>
      <c r="U30">
        <v>142003.5</v>
      </c>
      <c r="X30">
        <v>13988.04</v>
      </c>
      <c r="Y30">
        <v>42112.32</v>
      </c>
    </row>
    <row r="31" spans="1:25" x14ac:dyDescent="0.25">
      <c r="A31" t="s">
        <v>2952</v>
      </c>
      <c r="B31">
        <v>1425262.78</v>
      </c>
      <c r="C31">
        <v>441315.05</v>
      </c>
      <c r="D31">
        <v>18259.939999999999</v>
      </c>
      <c r="F31">
        <v>1062395.69</v>
      </c>
      <c r="G31">
        <v>250408.82</v>
      </c>
      <c r="N31">
        <v>2783148.7</v>
      </c>
      <c r="O31">
        <v>519805.36</v>
      </c>
      <c r="P31">
        <v>65141.77</v>
      </c>
      <c r="R31">
        <v>156.09</v>
      </c>
      <c r="S31">
        <v>390289</v>
      </c>
      <c r="U31">
        <v>445782</v>
      </c>
      <c r="X31">
        <v>80501.83</v>
      </c>
      <c r="Y31">
        <v>15054.81</v>
      </c>
    </row>
    <row r="32" spans="1:25" x14ac:dyDescent="0.25">
      <c r="A32" t="s">
        <v>2953</v>
      </c>
      <c r="B32">
        <v>1070171.8899999999</v>
      </c>
      <c r="C32">
        <v>214721.6</v>
      </c>
      <c r="D32">
        <v>59070.7</v>
      </c>
      <c r="F32">
        <v>2138598.23</v>
      </c>
      <c r="G32">
        <v>748409.35</v>
      </c>
      <c r="N32">
        <v>4118472.33</v>
      </c>
      <c r="O32">
        <v>164243.42000000001</v>
      </c>
      <c r="P32">
        <v>51001.26</v>
      </c>
      <c r="S32">
        <v>180180</v>
      </c>
      <c r="U32">
        <v>207763</v>
      </c>
      <c r="X32">
        <v>38075.96</v>
      </c>
      <c r="Y32">
        <v>37086.28</v>
      </c>
    </row>
    <row r="33" spans="1:25" x14ac:dyDescent="0.25">
      <c r="A33" t="s">
        <v>2954</v>
      </c>
      <c r="B33">
        <v>608007.5</v>
      </c>
      <c r="C33">
        <v>176881.5</v>
      </c>
      <c r="D33">
        <v>387.05</v>
      </c>
      <c r="F33">
        <v>604629.22</v>
      </c>
      <c r="G33">
        <v>370774.59</v>
      </c>
      <c r="N33">
        <v>-1795569.8</v>
      </c>
      <c r="O33">
        <v>3631737.05</v>
      </c>
      <c r="P33">
        <v>64086.8</v>
      </c>
      <c r="S33">
        <v>279454</v>
      </c>
      <c r="U33">
        <v>307816</v>
      </c>
      <c r="X33">
        <v>86779.11</v>
      </c>
      <c r="Y33">
        <v>18133.080000000002</v>
      </c>
    </row>
    <row r="34" spans="1:25" x14ac:dyDescent="0.25">
      <c r="A34" t="s">
        <v>2955</v>
      </c>
      <c r="B34">
        <v>421618.63</v>
      </c>
      <c r="C34">
        <v>230539.34</v>
      </c>
      <c r="D34">
        <v>30695.7</v>
      </c>
      <c r="F34">
        <v>293899.42</v>
      </c>
      <c r="G34">
        <v>563428.82999999996</v>
      </c>
      <c r="N34">
        <v>1006210.96</v>
      </c>
      <c r="O34">
        <v>669957.9</v>
      </c>
      <c r="P34">
        <v>78196.75</v>
      </c>
      <c r="S34">
        <v>57414</v>
      </c>
      <c r="U34">
        <v>107066</v>
      </c>
      <c r="X34">
        <v>62374.44</v>
      </c>
      <c r="Y34">
        <v>16657.25</v>
      </c>
    </row>
    <row r="35" spans="1:25" x14ac:dyDescent="0.25">
      <c r="A35" t="s">
        <v>2956</v>
      </c>
      <c r="B35">
        <v>1341009.0900000001</v>
      </c>
      <c r="C35">
        <v>295412.62</v>
      </c>
      <c r="D35">
        <v>19343.45</v>
      </c>
      <c r="F35">
        <v>550581.07999999996</v>
      </c>
      <c r="G35">
        <v>331681.84999999998</v>
      </c>
      <c r="N35">
        <v>263714.21999999997</v>
      </c>
      <c r="O35">
        <v>2501284.2200000002</v>
      </c>
      <c r="P35">
        <v>42555.519999999997</v>
      </c>
      <c r="S35">
        <v>237486</v>
      </c>
      <c r="U35">
        <v>282323</v>
      </c>
      <c r="X35">
        <v>126385</v>
      </c>
      <c r="Y35">
        <v>15953.87</v>
      </c>
    </row>
    <row r="36" spans="1:25" x14ac:dyDescent="0.25">
      <c r="A36" t="s">
        <v>2957</v>
      </c>
      <c r="B36">
        <v>563477.31000000006</v>
      </c>
      <c r="C36">
        <v>111161.3</v>
      </c>
      <c r="D36">
        <v>3512</v>
      </c>
      <c r="F36">
        <v>2024838.35</v>
      </c>
      <c r="G36">
        <v>629642</v>
      </c>
      <c r="N36">
        <v>1716880.81</v>
      </c>
      <c r="O36">
        <v>1692932.58</v>
      </c>
      <c r="P36">
        <v>55447.31</v>
      </c>
      <c r="S36">
        <v>149198.5</v>
      </c>
      <c r="U36">
        <v>184534.5</v>
      </c>
      <c r="X36">
        <v>56663.519999999997</v>
      </c>
      <c r="Y36">
        <v>33630.22</v>
      </c>
    </row>
    <row r="37" spans="1:25" x14ac:dyDescent="0.25">
      <c r="A37" t="s">
        <v>2958</v>
      </c>
      <c r="B37">
        <v>239976.8</v>
      </c>
      <c r="C37">
        <v>245018.92</v>
      </c>
      <c r="D37">
        <v>29875.65</v>
      </c>
      <c r="F37">
        <v>1181975.77</v>
      </c>
      <c r="G37">
        <v>370951.8</v>
      </c>
      <c r="N37">
        <v>2118262.31</v>
      </c>
      <c r="P37">
        <v>28784.19</v>
      </c>
      <c r="S37">
        <v>56021</v>
      </c>
      <c r="U37">
        <v>74020</v>
      </c>
      <c r="X37">
        <v>27309.11</v>
      </c>
      <c r="Y37">
        <v>27639.45</v>
      </c>
    </row>
    <row r="38" spans="1:25" x14ac:dyDescent="0.25">
      <c r="A38" t="s">
        <v>2959</v>
      </c>
      <c r="B38">
        <v>446850.97</v>
      </c>
      <c r="C38">
        <v>281442.40000000002</v>
      </c>
      <c r="D38">
        <v>4897</v>
      </c>
      <c r="F38">
        <v>878393.17</v>
      </c>
      <c r="G38">
        <v>404598.52</v>
      </c>
      <c r="K38">
        <v>0</v>
      </c>
      <c r="N38">
        <v>2088244.73</v>
      </c>
      <c r="P38">
        <v>54031.68</v>
      </c>
      <c r="S38">
        <v>373997.5</v>
      </c>
      <c r="U38">
        <v>411656.5</v>
      </c>
      <c r="X38">
        <v>60665.11</v>
      </c>
      <c r="Y38">
        <v>16500.240000000002</v>
      </c>
    </row>
    <row r="39" spans="1:25" x14ac:dyDescent="0.25">
      <c r="A39" t="s">
        <v>2960</v>
      </c>
      <c r="B39">
        <v>1332008.1499999999</v>
      </c>
      <c r="C39">
        <v>44960.27</v>
      </c>
      <c r="D39">
        <v>18173.599999999999</v>
      </c>
      <c r="F39">
        <v>412071.02</v>
      </c>
      <c r="G39">
        <v>892840.63</v>
      </c>
      <c r="H39">
        <v>20221.599999999999</v>
      </c>
      <c r="K39">
        <v>19.989999999999998</v>
      </c>
      <c r="L39">
        <v>32510.5</v>
      </c>
      <c r="N39">
        <v>580485.52</v>
      </c>
      <c r="O39">
        <v>1814650.86</v>
      </c>
      <c r="P39">
        <v>323865.3</v>
      </c>
      <c r="Q39">
        <v>411.5</v>
      </c>
      <c r="S39">
        <v>307300</v>
      </c>
      <c r="T39">
        <v>3000</v>
      </c>
      <c r="U39">
        <v>338607</v>
      </c>
      <c r="X39">
        <v>16387.71</v>
      </c>
      <c r="Y39">
        <v>27416.89</v>
      </c>
    </row>
    <row r="40" spans="1:25" x14ac:dyDescent="0.25">
      <c r="A40" t="s">
        <v>2961</v>
      </c>
      <c r="B40">
        <v>220666.26</v>
      </c>
      <c r="C40">
        <v>10850.2</v>
      </c>
      <c r="D40">
        <v>49479.360000000001</v>
      </c>
      <c r="F40">
        <v>1330702.03</v>
      </c>
      <c r="G40">
        <v>151909.75</v>
      </c>
      <c r="H40">
        <v>7097</v>
      </c>
      <c r="K40">
        <v>106400</v>
      </c>
      <c r="N40">
        <v>-53782.74</v>
      </c>
      <c r="O40">
        <v>1633793.05</v>
      </c>
      <c r="P40">
        <v>148262.6</v>
      </c>
      <c r="S40">
        <v>215057.28</v>
      </c>
      <c r="T40">
        <v>8000</v>
      </c>
      <c r="U40">
        <v>236037.28</v>
      </c>
      <c r="X40">
        <v>42411.77</v>
      </c>
      <c r="Y40">
        <v>21770.54</v>
      </c>
    </row>
    <row r="41" spans="1:25" x14ac:dyDescent="0.25">
      <c r="A41" t="s">
        <v>2962</v>
      </c>
      <c r="B41">
        <v>630051.48</v>
      </c>
      <c r="C41">
        <v>32274.51</v>
      </c>
      <c r="D41">
        <v>19993.53</v>
      </c>
      <c r="F41">
        <v>1182159.97</v>
      </c>
      <c r="G41">
        <v>182318.13</v>
      </c>
      <c r="H41">
        <v>7982.8</v>
      </c>
      <c r="K41">
        <v>44.28</v>
      </c>
      <c r="N41">
        <v>1922248.18</v>
      </c>
      <c r="O41">
        <v>174893.33</v>
      </c>
      <c r="P41">
        <v>15407.88</v>
      </c>
      <c r="S41">
        <v>224312</v>
      </c>
      <c r="T41">
        <v>3000</v>
      </c>
      <c r="U41">
        <v>251052</v>
      </c>
      <c r="X41">
        <v>34341.410000000003</v>
      </c>
      <c r="Y41">
        <v>15697.44</v>
      </c>
    </row>
    <row r="42" spans="1:25" x14ac:dyDescent="0.25">
      <c r="A42" t="s">
        <v>2963</v>
      </c>
      <c r="B42">
        <v>1400546.48</v>
      </c>
      <c r="C42">
        <v>99025.51</v>
      </c>
      <c r="D42">
        <v>51379</v>
      </c>
      <c r="F42">
        <v>1097777.46</v>
      </c>
      <c r="G42">
        <v>306977.65000000002</v>
      </c>
      <c r="H42">
        <v>40338.400000000001</v>
      </c>
      <c r="K42">
        <v>1269</v>
      </c>
      <c r="L42">
        <v>480743.37</v>
      </c>
      <c r="N42">
        <v>1493866.76</v>
      </c>
      <c r="O42">
        <v>1781475.04</v>
      </c>
      <c r="P42">
        <v>71361.039999999994</v>
      </c>
      <c r="Q42">
        <v>2884.97</v>
      </c>
      <c r="S42">
        <v>252683</v>
      </c>
      <c r="T42">
        <v>6000</v>
      </c>
      <c r="U42">
        <v>311187</v>
      </c>
      <c r="X42">
        <v>835841.5</v>
      </c>
      <c r="Y42">
        <v>27086.98</v>
      </c>
    </row>
    <row r="43" spans="1:25" x14ac:dyDescent="0.25">
      <c r="A43" t="s">
        <v>2964</v>
      </c>
      <c r="B43">
        <v>1269589.71</v>
      </c>
      <c r="C43">
        <v>25024.92</v>
      </c>
      <c r="D43">
        <v>35392.81</v>
      </c>
      <c r="F43">
        <v>247969.58</v>
      </c>
      <c r="G43">
        <v>229212.43</v>
      </c>
      <c r="H43">
        <v>27072.400000000001</v>
      </c>
      <c r="K43">
        <v>1555.82</v>
      </c>
      <c r="N43">
        <v>-271253.71000000002</v>
      </c>
      <c r="O43">
        <v>1769380.27</v>
      </c>
      <c r="P43">
        <v>384779.66</v>
      </c>
      <c r="S43">
        <v>268905</v>
      </c>
      <c r="T43">
        <v>9000</v>
      </c>
      <c r="U43">
        <v>299866</v>
      </c>
      <c r="X43">
        <v>65636.94</v>
      </c>
      <c r="Y43">
        <v>16747.05</v>
      </c>
    </row>
    <row r="44" spans="1:25" x14ac:dyDescent="0.25">
      <c r="A44" t="s">
        <v>2965</v>
      </c>
      <c r="B44">
        <v>290623.01</v>
      </c>
      <c r="C44">
        <v>18422.5</v>
      </c>
      <c r="D44">
        <v>23141</v>
      </c>
      <c r="F44">
        <v>898358.98</v>
      </c>
      <c r="G44">
        <v>696281.37</v>
      </c>
      <c r="H44">
        <v>9549.7999999999993</v>
      </c>
      <c r="K44">
        <v>20.56</v>
      </c>
      <c r="N44">
        <v>-1722903.05</v>
      </c>
      <c r="O44">
        <v>2854151.72</v>
      </c>
      <c r="P44">
        <v>912118.72</v>
      </c>
      <c r="S44">
        <v>119199.5</v>
      </c>
      <c r="T44">
        <v>3000</v>
      </c>
      <c r="U44">
        <v>156045.5</v>
      </c>
      <c r="X44">
        <v>40353.43</v>
      </c>
      <c r="Y44">
        <v>32111.46</v>
      </c>
    </row>
    <row r="45" spans="1:25" x14ac:dyDescent="0.25">
      <c r="A45" t="s">
        <v>2966</v>
      </c>
      <c r="B45">
        <v>449720.53</v>
      </c>
      <c r="C45">
        <v>12556.5</v>
      </c>
      <c r="D45">
        <v>16171.81</v>
      </c>
      <c r="F45">
        <v>513179.12</v>
      </c>
      <c r="G45">
        <v>120083.08</v>
      </c>
      <c r="H45">
        <v>39934.6</v>
      </c>
      <c r="K45">
        <v>377.5</v>
      </c>
      <c r="N45">
        <v>-541393.43999999994</v>
      </c>
      <c r="O45">
        <v>1653756.5</v>
      </c>
      <c r="P45">
        <v>31242.59</v>
      </c>
      <c r="S45">
        <v>120542.5</v>
      </c>
      <c r="T45">
        <v>3000</v>
      </c>
      <c r="U45">
        <v>153283.5</v>
      </c>
      <c r="X45">
        <v>25209</v>
      </c>
      <c r="Y45">
        <v>8548.89</v>
      </c>
    </row>
    <row r="46" spans="1:25" x14ac:dyDescent="0.25">
      <c r="A46" t="s">
        <v>2967</v>
      </c>
      <c r="B46">
        <v>157555.76999999999</v>
      </c>
      <c r="C46">
        <v>181957.27</v>
      </c>
      <c r="D46">
        <v>9716.8700000000008</v>
      </c>
      <c r="F46">
        <v>621687.91</v>
      </c>
      <c r="G46">
        <v>241788.07</v>
      </c>
      <c r="H46">
        <v>2793.8</v>
      </c>
      <c r="K46">
        <v>122.3</v>
      </c>
      <c r="N46">
        <v>-206509.37</v>
      </c>
      <c r="O46">
        <v>1474437.8</v>
      </c>
      <c r="P46">
        <v>23116.06</v>
      </c>
      <c r="S46">
        <v>117127.5</v>
      </c>
      <c r="T46">
        <v>10000</v>
      </c>
      <c r="U46">
        <v>140723.5</v>
      </c>
      <c r="X46">
        <v>34958.01</v>
      </c>
      <c r="Y46">
        <v>23013.47</v>
      </c>
    </row>
    <row r="47" spans="1:25" x14ac:dyDescent="0.25">
      <c r="A47" t="s">
        <v>2968</v>
      </c>
      <c r="B47">
        <v>149965.06</v>
      </c>
      <c r="C47">
        <v>58297.15</v>
      </c>
      <c r="D47">
        <v>42940.68</v>
      </c>
      <c r="F47">
        <v>1307089.08</v>
      </c>
      <c r="G47">
        <v>226752.47</v>
      </c>
      <c r="H47">
        <v>62286.42</v>
      </c>
      <c r="K47">
        <v>131.36000000000001</v>
      </c>
      <c r="N47">
        <v>-249928.94</v>
      </c>
      <c r="O47">
        <v>2017007.85</v>
      </c>
      <c r="P47">
        <v>96499.51</v>
      </c>
      <c r="R47">
        <v>499.66</v>
      </c>
      <c r="S47">
        <v>244018</v>
      </c>
      <c r="T47">
        <v>7000</v>
      </c>
      <c r="U47">
        <v>300644</v>
      </c>
      <c r="X47">
        <v>66297.16</v>
      </c>
      <c r="Y47">
        <v>25528.26</v>
      </c>
    </row>
    <row r="48" spans="1:25" x14ac:dyDescent="0.25">
      <c r="A48" t="s">
        <v>2969</v>
      </c>
      <c r="B48">
        <v>311260.57</v>
      </c>
      <c r="C48">
        <v>3678.49</v>
      </c>
      <c r="D48">
        <v>18637.75</v>
      </c>
      <c r="F48">
        <v>1112072.6299999999</v>
      </c>
      <c r="G48">
        <v>99828.38</v>
      </c>
      <c r="H48">
        <v>20903</v>
      </c>
      <c r="K48">
        <v>60.74</v>
      </c>
      <c r="N48">
        <v>1392874.65</v>
      </c>
      <c r="O48">
        <v>216270.07999999999</v>
      </c>
      <c r="P48">
        <v>15777.5</v>
      </c>
      <c r="S48">
        <v>182255.5</v>
      </c>
      <c r="T48">
        <v>3000</v>
      </c>
      <c r="U48">
        <v>218281.5</v>
      </c>
      <c r="X48">
        <v>27634.1</v>
      </c>
      <c r="Y48">
        <v>16048.05</v>
      </c>
    </row>
    <row r="49" spans="1:28" x14ac:dyDescent="0.25">
      <c r="A49" t="s">
        <v>2970</v>
      </c>
      <c r="B49">
        <v>621518.65</v>
      </c>
      <c r="C49">
        <v>24174.78</v>
      </c>
      <c r="D49">
        <v>64477.96</v>
      </c>
      <c r="F49">
        <v>1184353.17</v>
      </c>
      <c r="G49">
        <v>360354.06</v>
      </c>
      <c r="H49">
        <v>11581.2</v>
      </c>
      <c r="K49">
        <v>2819.52</v>
      </c>
      <c r="L49">
        <v>270834.17</v>
      </c>
      <c r="N49">
        <v>-95755.1</v>
      </c>
      <c r="O49">
        <v>2076002.99</v>
      </c>
      <c r="P49">
        <v>126282.53</v>
      </c>
      <c r="Q49">
        <v>916</v>
      </c>
      <c r="S49">
        <v>209256</v>
      </c>
      <c r="T49">
        <v>9000</v>
      </c>
      <c r="U49">
        <v>262709</v>
      </c>
      <c r="X49">
        <v>76745.33</v>
      </c>
      <c r="Y49">
        <v>17304.36</v>
      </c>
    </row>
    <row r="50" spans="1:28" x14ac:dyDescent="0.25">
      <c r="A50" t="s">
        <v>2971</v>
      </c>
      <c r="B50">
        <v>278375.19</v>
      </c>
      <c r="C50">
        <v>46847.07</v>
      </c>
      <c r="D50">
        <v>1115.93</v>
      </c>
      <c r="F50">
        <v>660977.38</v>
      </c>
      <c r="G50">
        <v>167434.82</v>
      </c>
      <c r="H50">
        <v>32459.8</v>
      </c>
      <c r="K50">
        <v>967.51</v>
      </c>
      <c r="N50">
        <v>-1508822.4</v>
      </c>
      <c r="O50">
        <v>2700044.99</v>
      </c>
      <c r="P50">
        <v>21362.3</v>
      </c>
      <c r="Q50">
        <v>-21940</v>
      </c>
      <c r="S50">
        <v>159544</v>
      </c>
      <c r="T50">
        <v>6000</v>
      </c>
      <c r="U50">
        <v>194408</v>
      </c>
      <c r="X50">
        <v>28864.34</v>
      </c>
      <c r="Y50">
        <v>15059.49</v>
      </c>
    </row>
    <row r="51" spans="1:28" x14ac:dyDescent="0.25">
      <c r="A51" t="s">
        <v>2972</v>
      </c>
      <c r="B51">
        <v>348397.22</v>
      </c>
      <c r="C51">
        <v>23460.43</v>
      </c>
      <c r="D51">
        <v>24892.91</v>
      </c>
      <c r="F51">
        <v>640549.87</v>
      </c>
      <c r="G51">
        <v>63043.16</v>
      </c>
      <c r="H51">
        <v>11111.2</v>
      </c>
      <c r="K51">
        <v>487.38</v>
      </c>
      <c r="L51">
        <v>47105.87</v>
      </c>
      <c r="N51">
        <v>-620405.68000000005</v>
      </c>
      <c r="O51">
        <v>1671717.03</v>
      </c>
      <c r="P51">
        <v>52396.13</v>
      </c>
      <c r="Q51">
        <v>338.88</v>
      </c>
      <c r="S51">
        <v>150388</v>
      </c>
      <c r="T51">
        <v>2000</v>
      </c>
      <c r="U51">
        <v>170892</v>
      </c>
      <c r="X51">
        <v>34860.629999999997</v>
      </c>
      <c r="Y51">
        <v>9042.59</v>
      </c>
    </row>
    <row r="52" spans="1:28" x14ac:dyDescent="0.25">
      <c r="A52" t="s">
        <v>2973</v>
      </c>
      <c r="B52">
        <v>325967.06</v>
      </c>
      <c r="C52">
        <v>18113.05</v>
      </c>
      <c r="D52">
        <v>25604</v>
      </c>
      <c r="F52">
        <v>813776.16</v>
      </c>
      <c r="G52">
        <v>147693.06</v>
      </c>
      <c r="H52">
        <v>12869.6</v>
      </c>
      <c r="K52">
        <v>39.25</v>
      </c>
      <c r="N52">
        <v>804785.92</v>
      </c>
      <c r="O52">
        <v>579857.57999999996</v>
      </c>
      <c r="P52">
        <v>23135.54</v>
      </c>
      <c r="S52">
        <v>128801</v>
      </c>
      <c r="T52">
        <v>5000</v>
      </c>
      <c r="U52">
        <v>162246</v>
      </c>
      <c r="X52">
        <v>46273.59</v>
      </c>
      <c r="Y52">
        <v>14815.97</v>
      </c>
    </row>
    <row r="53" spans="1:28" x14ac:dyDescent="0.25">
      <c r="A53" t="s">
        <v>2974</v>
      </c>
      <c r="B53">
        <v>664727.6</v>
      </c>
      <c r="C53">
        <v>91266.87</v>
      </c>
      <c r="D53">
        <v>32993.599999999999</v>
      </c>
      <c r="F53">
        <v>1167310.3500000001</v>
      </c>
      <c r="G53">
        <v>107533.4</v>
      </c>
      <c r="H53">
        <v>37768.400000000001</v>
      </c>
      <c r="K53">
        <v>442.38</v>
      </c>
      <c r="L53">
        <v>10222.23</v>
      </c>
      <c r="N53">
        <v>1583682.61</v>
      </c>
      <c r="O53">
        <v>446722.69</v>
      </c>
      <c r="P53">
        <v>65427.33</v>
      </c>
      <c r="Q53">
        <v>444.44</v>
      </c>
      <c r="S53">
        <v>220440.5</v>
      </c>
      <c r="U53">
        <v>244253.5</v>
      </c>
      <c r="X53">
        <v>47841.77</v>
      </c>
      <c r="Y53">
        <v>15027.03</v>
      </c>
    </row>
    <row r="54" spans="1:28" x14ac:dyDescent="0.25">
      <c r="A54" t="s">
        <v>2977</v>
      </c>
      <c r="B54">
        <v>225850.56</v>
      </c>
      <c r="C54">
        <v>0</v>
      </c>
      <c r="D54">
        <v>51500.72</v>
      </c>
      <c r="F54">
        <v>4</v>
      </c>
      <c r="G54">
        <v>2535275.27</v>
      </c>
      <c r="H54">
        <v>0</v>
      </c>
      <c r="K54">
        <v>36.450000000000003</v>
      </c>
      <c r="N54">
        <v>1319935.3400000001</v>
      </c>
      <c r="O54">
        <v>1557377.06</v>
      </c>
      <c r="P54">
        <v>29060</v>
      </c>
      <c r="S54">
        <v>143213</v>
      </c>
      <c r="U54">
        <v>170733</v>
      </c>
      <c r="X54">
        <v>12014.62</v>
      </c>
      <c r="Y54">
        <v>55404.63</v>
      </c>
    </row>
    <row r="55" spans="1:28" x14ac:dyDescent="0.25">
      <c r="A55" t="s">
        <v>2978</v>
      </c>
      <c r="B55">
        <v>141166.26999999999</v>
      </c>
      <c r="C55">
        <v>0</v>
      </c>
      <c r="D55">
        <v>69522.61</v>
      </c>
      <c r="F55">
        <v>879756.73</v>
      </c>
      <c r="G55">
        <v>2980681.05</v>
      </c>
      <c r="H55">
        <v>0</v>
      </c>
      <c r="K55">
        <v>72.040000000000006</v>
      </c>
      <c r="N55">
        <v>2785106.66</v>
      </c>
      <c r="O55">
        <v>1296912.72</v>
      </c>
      <c r="P55">
        <v>142970</v>
      </c>
      <c r="S55">
        <v>144909.5</v>
      </c>
      <c r="U55">
        <v>171754.5</v>
      </c>
      <c r="X55">
        <v>45405.15</v>
      </c>
      <c r="Y55">
        <v>84084.61</v>
      </c>
      <c r="AB55">
        <v>7000</v>
      </c>
    </row>
    <row r="56" spans="1:28" x14ac:dyDescent="0.25">
      <c r="A56" t="s">
        <v>2979</v>
      </c>
      <c r="B56">
        <v>495194.57</v>
      </c>
      <c r="C56">
        <v>0</v>
      </c>
      <c r="D56">
        <v>22970.77</v>
      </c>
      <c r="F56">
        <v>441789.86</v>
      </c>
      <c r="G56">
        <v>2525291.35</v>
      </c>
      <c r="H56">
        <v>0</v>
      </c>
      <c r="K56">
        <v>0</v>
      </c>
      <c r="N56">
        <v>1914477.58</v>
      </c>
      <c r="O56">
        <v>1593000.06</v>
      </c>
      <c r="P56">
        <v>119490</v>
      </c>
      <c r="S56">
        <v>116879</v>
      </c>
      <c r="U56">
        <v>141624</v>
      </c>
      <c r="X56">
        <v>23797.68</v>
      </c>
      <c r="Y56">
        <v>60686.51</v>
      </c>
      <c r="AB56">
        <v>33736</v>
      </c>
    </row>
    <row r="57" spans="1:28" x14ac:dyDescent="0.25">
      <c r="A57" t="s">
        <v>2980</v>
      </c>
      <c r="B57">
        <v>544402.93999999994</v>
      </c>
      <c r="C57">
        <v>0</v>
      </c>
      <c r="D57">
        <v>34635.99</v>
      </c>
      <c r="F57">
        <v>2</v>
      </c>
      <c r="G57">
        <v>2516516.27</v>
      </c>
      <c r="H57">
        <v>0</v>
      </c>
      <c r="K57">
        <v>37.380000000000003</v>
      </c>
      <c r="N57">
        <v>1972645.69</v>
      </c>
      <c r="O57">
        <v>1261656.71</v>
      </c>
      <c r="P57">
        <v>930</v>
      </c>
      <c r="S57">
        <v>211708</v>
      </c>
      <c r="U57">
        <v>268890</v>
      </c>
      <c r="X57">
        <v>26613.82</v>
      </c>
      <c r="Y57">
        <v>56754.83</v>
      </c>
    </row>
    <row r="58" spans="1:28" x14ac:dyDescent="0.25">
      <c r="A58" t="s">
        <v>3004</v>
      </c>
      <c r="B58">
        <v>94838.32</v>
      </c>
      <c r="C58">
        <v>0</v>
      </c>
      <c r="D58">
        <v>28392.86</v>
      </c>
      <c r="F58">
        <v>3</v>
      </c>
      <c r="G58">
        <v>2420467.88</v>
      </c>
      <c r="H58">
        <v>0</v>
      </c>
      <c r="K58">
        <v>28.04</v>
      </c>
      <c r="N58">
        <v>2647421.0299999998</v>
      </c>
      <c r="P58">
        <v>29250</v>
      </c>
      <c r="S58">
        <v>108948</v>
      </c>
      <c r="U58">
        <v>159739</v>
      </c>
      <c r="X58">
        <v>28775.59</v>
      </c>
      <c r="Y58">
        <v>54186.61</v>
      </c>
    </row>
    <row r="59" spans="1:28" x14ac:dyDescent="0.25">
      <c r="A59" t="s">
        <v>3005</v>
      </c>
      <c r="B59">
        <v>985583.38</v>
      </c>
      <c r="C59">
        <v>0</v>
      </c>
      <c r="D59">
        <v>15773</v>
      </c>
      <c r="F59">
        <v>280935.57</v>
      </c>
      <c r="G59">
        <v>2190856.4500000002</v>
      </c>
      <c r="H59">
        <v>0</v>
      </c>
      <c r="K59">
        <v>18.690000000000001</v>
      </c>
      <c r="N59">
        <v>3546586.96</v>
      </c>
      <c r="P59">
        <v>71860</v>
      </c>
      <c r="S59">
        <v>215007</v>
      </c>
      <c r="U59">
        <v>237298</v>
      </c>
      <c r="X59">
        <v>13767.7</v>
      </c>
      <c r="Y59">
        <v>60040.95</v>
      </c>
      <c r="AA59">
        <v>49000</v>
      </c>
      <c r="AB59">
        <v>500</v>
      </c>
    </row>
    <row r="60" spans="1:28" x14ac:dyDescent="0.25">
      <c r="A60" t="s">
        <v>2984</v>
      </c>
      <c r="B60">
        <v>170063.62</v>
      </c>
      <c r="C60">
        <v>0</v>
      </c>
      <c r="D60">
        <v>44875.03</v>
      </c>
      <c r="F60">
        <v>118260.6</v>
      </c>
      <c r="G60">
        <v>128775.91</v>
      </c>
      <c r="J60">
        <v>216000</v>
      </c>
      <c r="K60">
        <v>441</v>
      </c>
      <c r="M60">
        <v>-71729.52</v>
      </c>
      <c r="N60">
        <v>886.54</v>
      </c>
      <c r="O60">
        <v>280935.62</v>
      </c>
      <c r="P60">
        <v>104722.19</v>
      </c>
      <c r="S60">
        <v>182615.9</v>
      </c>
      <c r="U60">
        <v>210626.9</v>
      </c>
      <c r="X60">
        <v>24077</v>
      </c>
      <c r="Y60">
        <v>3124.44</v>
      </c>
    </row>
    <row r="61" spans="1:28" x14ac:dyDescent="0.25">
      <c r="A61" t="s">
        <v>2985</v>
      </c>
      <c r="B61">
        <v>832206.62</v>
      </c>
      <c r="C61">
        <v>68550</v>
      </c>
      <c r="D61">
        <v>41959.6</v>
      </c>
      <c r="F61">
        <v>3161948.5</v>
      </c>
      <c r="G61">
        <v>3099313.79</v>
      </c>
      <c r="N61">
        <v>7067013.1799999997</v>
      </c>
      <c r="O61">
        <v>179132.84</v>
      </c>
      <c r="P61">
        <v>210804.8</v>
      </c>
      <c r="S61">
        <v>209648.5</v>
      </c>
      <c r="U61">
        <v>313411.5</v>
      </c>
      <c r="X61">
        <v>32557.01</v>
      </c>
      <c r="Y61">
        <v>17767.3</v>
      </c>
    </row>
    <row r="62" spans="1:28" x14ac:dyDescent="0.25">
      <c r="A62" t="s">
        <v>2986</v>
      </c>
      <c r="B62">
        <v>185960.61</v>
      </c>
      <c r="C62">
        <v>16500</v>
      </c>
      <c r="D62">
        <v>36346.54</v>
      </c>
      <c r="F62">
        <v>13348</v>
      </c>
      <c r="G62">
        <v>140397.99</v>
      </c>
      <c r="K62">
        <v>2905</v>
      </c>
      <c r="N62">
        <v>-2839296.22</v>
      </c>
      <c r="O62">
        <v>2768470.84</v>
      </c>
      <c r="P62">
        <v>192072.72</v>
      </c>
      <c r="S62">
        <v>79110.5</v>
      </c>
      <c r="T62">
        <v>100000</v>
      </c>
      <c r="U62">
        <v>129388.5</v>
      </c>
      <c r="X62">
        <v>8233.44</v>
      </c>
    </row>
    <row r="63" spans="1:28" x14ac:dyDescent="0.25">
      <c r="A63" t="s">
        <v>2987</v>
      </c>
      <c r="B63">
        <v>608751.27</v>
      </c>
      <c r="C63">
        <v>0</v>
      </c>
      <c r="D63">
        <v>1679.48</v>
      </c>
      <c r="F63">
        <v>265201.76</v>
      </c>
      <c r="G63">
        <v>183221.96</v>
      </c>
      <c r="K63">
        <v>1078</v>
      </c>
      <c r="N63">
        <v>-957894.61</v>
      </c>
      <c r="O63">
        <v>2027508.56</v>
      </c>
      <c r="P63">
        <v>130848.72</v>
      </c>
      <c r="S63">
        <v>153631.5</v>
      </c>
      <c r="U63">
        <v>197636.5</v>
      </c>
      <c r="X63">
        <v>38468.199999999997</v>
      </c>
      <c r="Y63">
        <v>10515</v>
      </c>
    </row>
    <row r="64" spans="1:28" x14ac:dyDescent="0.25">
      <c r="A64" t="s">
        <v>2988</v>
      </c>
      <c r="B64">
        <v>791348.87</v>
      </c>
      <c r="C64">
        <v>0</v>
      </c>
      <c r="D64">
        <v>61298.400000000001</v>
      </c>
      <c r="F64">
        <v>1663206.57</v>
      </c>
      <c r="G64">
        <v>401165.21</v>
      </c>
      <c r="K64">
        <v>83800</v>
      </c>
      <c r="N64">
        <v>4109547.36</v>
      </c>
      <c r="O64">
        <v>179132.84</v>
      </c>
      <c r="P64">
        <v>163747.51999999999</v>
      </c>
      <c r="S64">
        <v>77700</v>
      </c>
      <c r="T64">
        <v>9000</v>
      </c>
      <c r="U64">
        <v>129850</v>
      </c>
      <c r="X64">
        <v>53491.24</v>
      </c>
      <c r="Y64">
        <v>52494.29</v>
      </c>
      <c r="AA64">
        <v>100000</v>
      </c>
    </row>
    <row r="65" spans="1:27" x14ac:dyDescent="0.25">
      <c r="A65" t="s">
        <v>2989</v>
      </c>
      <c r="B65">
        <v>609261.47</v>
      </c>
      <c r="C65">
        <v>49596</v>
      </c>
      <c r="D65">
        <v>114270.2</v>
      </c>
      <c r="F65">
        <v>1552174.82</v>
      </c>
      <c r="G65">
        <v>244510.2</v>
      </c>
      <c r="H65">
        <v>0</v>
      </c>
      <c r="K65">
        <v>0</v>
      </c>
      <c r="N65">
        <v>-116660.08</v>
      </c>
      <c r="O65">
        <v>2752937.45</v>
      </c>
      <c r="P65">
        <v>20736.169999999998</v>
      </c>
      <c r="S65">
        <v>252378</v>
      </c>
      <c r="T65">
        <v>16500</v>
      </c>
      <c r="U65">
        <v>290195</v>
      </c>
      <c r="X65">
        <v>15987.83</v>
      </c>
      <c r="Y65">
        <v>28360.86</v>
      </c>
    </row>
    <row r="66" spans="1:27" x14ac:dyDescent="0.25">
      <c r="A66" t="s">
        <v>2990</v>
      </c>
      <c r="B66">
        <v>410190.16</v>
      </c>
      <c r="C66">
        <v>0</v>
      </c>
      <c r="D66">
        <v>32142.03</v>
      </c>
      <c r="F66">
        <v>612967.5</v>
      </c>
      <c r="G66">
        <v>1049154.25</v>
      </c>
      <c r="H66">
        <v>0</v>
      </c>
      <c r="K66">
        <v>4273.5</v>
      </c>
      <c r="N66">
        <v>-617694.13</v>
      </c>
      <c r="O66">
        <v>3437556.74</v>
      </c>
      <c r="P66">
        <v>10349.280000000001</v>
      </c>
      <c r="S66">
        <v>262846.5</v>
      </c>
      <c r="T66">
        <v>24150</v>
      </c>
      <c r="U66">
        <v>306756.5</v>
      </c>
      <c r="X66">
        <v>60166.57</v>
      </c>
      <c r="Y66">
        <v>55393.25</v>
      </c>
    </row>
    <row r="67" spans="1:27" x14ac:dyDescent="0.25">
      <c r="A67" t="s">
        <v>2991</v>
      </c>
      <c r="B67">
        <v>744790.19</v>
      </c>
      <c r="C67">
        <v>0</v>
      </c>
      <c r="D67">
        <v>49087.59</v>
      </c>
      <c r="F67">
        <v>1311902.3899999999</v>
      </c>
      <c r="G67">
        <v>198382.41</v>
      </c>
      <c r="H67">
        <v>0</v>
      </c>
      <c r="K67">
        <v>12835</v>
      </c>
      <c r="N67">
        <v>1634176.38</v>
      </c>
      <c r="O67">
        <v>785641.8</v>
      </c>
      <c r="P67">
        <v>14050.18</v>
      </c>
      <c r="S67">
        <v>220232</v>
      </c>
      <c r="T67">
        <v>10000</v>
      </c>
      <c r="U67">
        <v>249071</v>
      </c>
      <c r="X67">
        <v>102525.81</v>
      </c>
      <c r="Y67">
        <v>16284.2</v>
      </c>
    </row>
    <row r="68" spans="1:27" x14ac:dyDescent="0.25">
      <c r="A68" t="s">
        <v>2992</v>
      </c>
      <c r="B68">
        <v>789428.83</v>
      </c>
      <c r="C68">
        <v>0</v>
      </c>
      <c r="D68">
        <v>71492.5</v>
      </c>
      <c r="F68">
        <v>351144.25</v>
      </c>
      <c r="G68">
        <v>127150.19</v>
      </c>
      <c r="H68">
        <v>486</v>
      </c>
      <c r="K68">
        <v>4232.5200000000004</v>
      </c>
      <c r="N68">
        <v>1477626.06</v>
      </c>
      <c r="P68">
        <v>101862.16</v>
      </c>
      <c r="S68">
        <v>205695</v>
      </c>
      <c r="U68">
        <v>301109</v>
      </c>
      <c r="X68">
        <v>84621.69</v>
      </c>
      <c r="Y68">
        <v>33891.26</v>
      </c>
      <c r="AA68">
        <v>5226.75</v>
      </c>
    </row>
    <row r="69" spans="1:27" x14ac:dyDescent="0.25">
      <c r="A69" t="s">
        <v>2993</v>
      </c>
      <c r="B69">
        <v>482186.45</v>
      </c>
      <c r="C69">
        <v>0</v>
      </c>
      <c r="D69">
        <v>35481</v>
      </c>
      <c r="F69">
        <v>1515160.07</v>
      </c>
      <c r="G69">
        <v>75455.360000000001</v>
      </c>
      <c r="K69">
        <v>-49996.85</v>
      </c>
      <c r="N69">
        <v>2194985.21</v>
      </c>
      <c r="P69">
        <v>37674.25</v>
      </c>
      <c r="S69">
        <v>123102.9</v>
      </c>
      <c r="U69">
        <v>123604.9</v>
      </c>
      <c r="X69">
        <v>23561.75</v>
      </c>
      <c r="Y69">
        <v>19693.48</v>
      </c>
      <c r="AA69">
        <v>9412.5</v>
      </c>
    </row>
    <row r="70" spans="1:27" x14ac:dyDescent="0.25">
      <c r="A70" t="s">
        <v>2994</v>
      </c>
      <c r="B70">
        <v>216464.21</v>
      </c>
      <c r="C70">
        <v>0</v>
      </c>
      <c r="D70">
        <v>62375.1</v>
      </c>
      <c r="F70">
        <v>120892.87</v>
      </c>
      <c r="G70">
        <v>258281.05</v>
      </c>
      <c r="K70">
        <v>6125</v>
      </c>
      <c r="N70">
        <v>804597.5</v>
      </c>
      <c r="P70">
        <v>58020.07</v>
      </c>
      <c r="S70">
        <v>284313</v>
      </c>
      <c r="U70">
        <v>347967</v>
      </c>
      <c r="X70">
        <v>104453</v>
      </c>
      <c r="Y70">
        <v>10773.69</v>
      </c>
      <c r="AA70">
        <v>6648.65</v>
      </c>
    </row>
    <row r="71" spans="1:27" x14ac:dyDescent="0.25">
      <c r="A71" t="s">
        <v>2995</v>
      </c>
      <c r="B71">
        <v>1503430.12</v>
      </c>
      <c r="C71">
        <v>0</v>
      </c>
      <c r="D71">
        <v>36299.410000000003</v>
      </c>
      <c r="F71">
        <v>1315553.8899999999</v>
      </c>
      <c r="G71">
        <v>56784.52</v>
      </c>
      <c r="K71">
        <v>-1884.5</v>
      </c>
      <c r="N71">
        <v>3047469.94</v>
      </c>
      <c r="P71">
        <v>58320.94</v>
      </c>
      <c r="S71">
        <v>184947</v>
      </c>
      <c r="U71">
        <v>231352</v>
      </c>
      <c r="X71">
        <v>51285.49</v>
      </c>
      <c r="Y71">
        <v>27844.12</v>
      </c>
      <c r="AA71">
        <v>5483.83</v>
      </c>
    </row>
    <row r="72" spans="1:27" x14ac:dyDescent="0.25">
      <c r="A72" t="s">
        <v>2996</v>
      </c>
      <c r="B72">
        <v>1062118.8500000001</v>
      </c>
      <c r="C72">
        <v>0</v>
      </c>
      <c r="D72">
        <v>18000</v>
      </c>
      <c r="F72">
        <v>1841302.99</v>
      </c>
      <c r="G72">
        <v>574154.71</v>
      </c>
      <c r="J72">
        <v>13000</v>
      </c>
      <c r="K72">
        <v>-29.25</v>
      </c>
      <c r="N72">
        <v>3831120.25</v>
      </c>
      <c r="P72">
        <v>111993.04</v>
      </c>
      <c r="S72">
        <v>397897.5</v>
      </c>
      <c r="U72">
        <v>440855.5</v>
      </c>
      <c r="X72">
        <v>249371.91</v>
      </c>
      <c r="Y72">
        <v>41919.08</v>
      </c>
      <c r="AA72">
        <v>5655.5</v>
      </c>
    </row>
    <row r="73" spans="1:27" x14ac:dyDescent="0.25">
      <c r="A73" t="s">
        <v>2997</v>
      </c>
      <c r="B73">
        <v>760362.07</v>
      </c>
      <c r="C73">
        <v>0</v>
      </c>
      <c r="D73">
        <v>41282.769999999997</v>
      </c>
      <c r="F73">
        <v>147067.99</v>
      </c>
      <c r="G73">
        <v>120351.03999999999</v>
      </c>
      <c r="K73">
        <v>1754</v>
      </c>
      <c r="N73">
        <v>1209449.57</v>
      </c>
      <c r="P73">
        <v>37699.519999999997</v>
      </c>
      <c r="S73">
        <v>159102</v>
      </c>
      <c r="U73">
        <v>159102</v>
      </c>
      <c r="X73">
        <v>29290.94</v>
      </c>
      <c r="Y73">
        <v>26671.279999999999</v>
      </c>
      <c r="AA73">
        <v>2197</v>
      </c>
    </row>
    <row r="74" spans="1:27" x14ac:dyDescent="0.25">
      <c r="A74" t="s">
        <v>2998</v>
      </c>
      <c r="B74">
        <v>40986.28</v>
      </c>
      <c r="C74">
        <v>0</v>
      </c>
      <c r="D74">
        <v>25615.919999999998</v>
      </c>
      <c r="F74">
        <v>1092284.8799999999</v>
      </c>
      <c r="G74">
        <v>157079.63</v>
      </c>
      <c r="H74">
        <v>162</v>
      </c>
      <c r="K74">
        <v>24507.27</v>
      </c>
      <c r="N74">
        <v>1472668.6</v>
      </c>
      <c r="P74">
        <v>28397.67</v>
      </c>
      <c r="S74">
        <v>104811</v>
      </c>
      <c r="U74">
        <v>159344</v>
      </c>
      <c r="X74">
        <v>36963.99</v>
      </c>
      <c r="Y74">
        <v>19091.900000000001</v>
      </c>
      <c r="AA74">
        <v>4187.75</v>
      </c>
    </row>
    <row r="75" spans="1:27" x14ac:dyDescent="0.25">
      <c r="A75" t="s">
        <v>2999</v>
      </c>
      <c r="B75">
        <v>586028.44999999995</v>
      </c>
      <c r="C75">
        <v>50214.96</v>
      </c>
      <c r="D75">
        <v>5500</v>
      </c>
      <c r="F75">
        <v>939784.42</v>
      </c>
      <c r="G75">
        <v>1645026.54</v>
      </c>
      <c r="I75">
        <v>987</v>
      </c>
      <c r="K75">
        <v>1459.12</v>
      </c>
      <c r="N75">
        <v>842520.71</v>
      </c>
      <c r="O75">
        <v>2174520.91</v>
      </c>
      <c r="P75">
        <v>355725.55</v>
      </c>
      <c r="S75">
        <v>193850</v>
      </c>
      <c r="U75">
        <v>233554</v>
      </c>
      <c r="X75">
        <v>33455.89</v>
      </c>
      <c r="Y75">
        <v>55624.08</v>
      </c>
      <c r="AA75">
        <v>4059.95</v>
      </c>
    </row>
    <row r="76" spans="1:27" x14ac:dyDescent="0.25">
      <c r="A76" t="s">
        <v>3000</v>
      </c>
      <c r="B76">
        <v>870117.26</v>
      </c>
      <c r="C76">
        <v>47217.25</v>
      </c>
      <c r="D76">
        <v>51245.63</v>
      </c>
      <c r="F76">
        <v>1115753.6599999999</v>
      </c>
      <c r="G76">
        <v>895390.12</v>
      </c>
      <c r="I76">
        <v>1715</v>
      </c>
      <c r="K76">
        <v>1958.41</v>
      </c>
      <c r="N76">
        <v>581969.43999999994</v>
      </c>
      <c r="O76">
        <v>2426315.1</v>
      </c>
      <c r="P76">
        <v>298184.53999999998</v>
      </c>
      <c r="S76">
        <v>217420</v>
      </c>
      <c r="U76">
        <v>306490</v>
      </c>
      <c r="V76">
        <v>160</v>
      </c>
      <c r="W76">
        <v>740</v>
      </c>
      <c r="X76">
        <v>129942.63</v>
      </c>
      <c r="Y76">
        <v>66159.94</v>
      </c>
      <c r="AA76">
        <v>14146</v>
      </c>
    </row>
    <row r="77" spans="1:27" x14ac:dyDescent="0.25">
      <c r="A77" t="s">
        <v>3001</v>
      </c>
      <c r="B77">
        <v>347453.56</v>
      </c>
      <c r="C77">
        <v>182105.91</v>
      </c>
      <c r="D77">
        <v>7761.68</v>
      </c>
      <c r="F77">
        <v>74705.7</v>
      </c>
      <c r="G77">
        <v>195855</v>
      </c>
      <c r="I77">
        <v>466</v>
      </c>
      <c r="K77">
        <v>604.29</v>
      </c>
      <c r="N77">
        <v>-436742.72</v>
      </c>
      <c r="O77">
        <v>1120243.3</v>
      </c>
      <c r="P77">
        <v>179358.65</v>
      </c>
      <c r="S77">
        <v>96110</v>
      </c>
      <c r="U77">
        <v>116206</v>
      </c>
      <c r="X77">
        <v>17993</v>
      </c>
      <c r="Y77">
        <v>16954.669999999998</v>
      </c>
      <c r="AA77">
        <v>1205</v>
      </c>
    </row>
    <row r="78" spans="1:27" x14ac:dyDescent="0.25">
      <c r="A78" t="s">
        <v>3002</v>
      </c>
      <c r="B78">
        <v>411783.19</v>
      </c>
      <c r="C78">
        <v>153121.48000000001</v>
      </c>
      <c r="D78">
        <v>56300</v>
      </c>
      <c r="F78">
        <v>987082.89</v>
      </c>
      <c r="G78">
        <v>402387.42</v>
      </c>
      <c r="I78">
        <v>870</v>
      </c>
      <c r="K78">
        <v>912.4</v>
      </c>
      <c r="N78">
        <v>-791622.32</v>
      </c>
      <c r="O78">
        <v>2732486.08</v>
      </c>
      <c r="P78">
        <v>160349.84</v>
      </c>
      <c r="S78">
        <v>192321.5</v>
      </c>
      <c r="U78">
        <v>229701.5</v>
      </c>
      <c r="X78">
        <v>27557.22</v>
      </c>
      <c r="Y78">
        <v>30215.119999999999</v>
      </c>
      <c r="AA78">
        <v>2338.34</v>
      </c>
    </row>
    <row r="79" spans="1:27" x14ac:dyDescent="0.25">
      <c r="A79" t="s">
        <v>3003</v>
      </c>
      <c r="B79">
        <v>744484.37</v>
      </c>
      <c r="C79">
        <v>45393</v>
      </c>
      <c r="D79">
        <v>3000</v>
      </c>
      <c r="F79">
        <v>1802500.02</v>
      </c>
      <c r="G79">
        <v>365305.67</v>
      </c>
      <c r="I79">
        <v>863</v>
      </c>
      <c r="K79">
        <v>969.89</v>
      </c>
      <c r="N79">
        <v>-269528.77</v>
      </c>
      <c r="O79">
        <v>3283107.89</v>
      </c>
      <c r="P79">
        <v>111234.5</v>
      </c>
      <c r="S79">
        <v>172140.5</v>
      </c>
      <c r="U79">
        <v>209237.5</v>
      </c>
      <c r="X79">
        <v>80655.039999999994</v>
      </c>
      <c r="Y79">
        <v>23587.91</v>
      </c>
      <c r="AA79">
        <v>10223.5</v>
      </c>
    </row>
    <row r="80" spans="1:27" x14ac:dyDescent="0.25">
      <c r="A80" t="s">
        <v>3006</v>
      </c>
      <c r="B80">
        <v>1257632.9099999999</v>
      </c>
      <c r="C80">
        <v>22649</v>
      </c>
      <c r="D80">
        <v>14220</v>
      </c>
      <c r="F80">
        <v>394178.04</v>
      </c>
      <c r="G80">
        <v>257804.53</v>
      </c>
      <c r="I80">
        <v>-394</v>
      </c>
      <c r="K80">
        <v>310.45</v>
      </c>
      <c r="N80">
        <v>350178.12</v>
      </c>
      <c r="O80">
        <v>1600443.98</v>
      </c>
      <c r="P80">
        <v>60293.33</v>
      </c>
      <c r="S80">
        <v>133728</v>
      </c>
      <c r="U80">
        <v>149448</v>
      </c>
      <c r="X80">
        <v>25732.97</v>
      </c>
      <c r="Y80">
        <v>22444.43</v>
      </c>
      <c r="AA80">
        <v>450</v>
      </c>
    </row>
    <row r="81" spans="1:25" x14ac:dyDescent="0.25">
      <c r="A81" t="s">
        <v>2975</v>
      </c>
      <c r="B81">
        <v>210169.11</v>
      </c>
      <c r="C81">
        <v>0</v>
      </c>
      <c r="D81">
        <v>8882.51</v>
      </c>
      <c r="F81">
        <v>342368.05</v>
      </c>
      <c r="G81">
        <v>123979.86</v>
      </c>
      <c r="N81">
        <v>674954.34</v>
      </c>
      <c r="P81">
        <v>95778.07</v>
      </c>
      <c r="S81">
        <v>109970</v>
      </c>
      <c r="U81">
        <v>126670</v>
      </c>
      <c r="X81">
        <v>8631.68</v>
      </c>
      <c r="Y81">
        <v>10503.2</v>
      </c>
    </row>
    <row r="82" spans="1:25" x14ac:dyDescent="0.25">
      <c r="A82" t="s">
        <v>2976</v>
      </c>
      <c r="B82">
        <v>674990.25</v>
      </c>
      <c r="C82">
        <v>0</v>
      </c>
      <c r="D82">
        <v>13034.53</v>
      </c>
      <c r="F82">
        <v>2786087.15</v>
      </c>
      <c r="G82">
        <v>112078.39</v>
      </c>
      <c r="N82">
        <v>1780357.41</v>
      </c>
      <c r="O82">
        <v>1891769.64</v>
      </c>
      <c r="P82">
        <v>99763.77</v>
      </c>
      <c r="S82">
        <v>34587</v>
      </c>
      <c r="U82">
        <v>62980</v>
      </c>
      <c r="V82">
        <v>1500</v>
      </c>
      <c r="X82">
        <v>87989.5</v>
      </c>
      <c r="Y82">
        <v>58620.27</v>
      </c>
    </row>
    <row r="83" spans="1:25" x14ac:dyDescent="0.25">
      <c r="A83" t="s">
        <v>2981</v>
      </c>
      <c r="B83">
        <v>302702.2</v>
      </c>
      <c r="C83">
        <v>0</v>
      </c>
      <c r="D83">
        <v>26397.599999999999</v>
      </c>
      <c r="F83">
        <v>787675.82</v>
      </c>
      <c r="G83">
        <v>2884025.43</v>
      </c>
      <c r="M83">
        <v>-541668.11</v>
      </c>
      <c r="N83">
        <v>2690695.91</v>
      </c>
      <c r="O83">
        <v>1861215.28</v>
      </c>
      <c r="P83">
        <v>106418.26</v>
      </c>
      <c r="S83">
        <v>154182</v>
      </c>
      <c r="U83">
        <v>187358</v>
      </c>
      <c r="X83">
        <v>26305.79</v>
      </c>
      <c r="Y83">
        <v>11234.91</v>
      </c>
    </row>
    <row r="84" spans="1:25" x14ac:dyDescent="0.25">
      <c r="A84" t="s">
        <v>2982</v>
      </c>
      <c r="B84">
        <v>125926.43</v>
      </c>
      <c r="C84">
        <v>0</v>
      </c>
      <c r="D84">
        <v>2934.4</v>
      </c>
      <c r="F84">
        <v>302503.17</v>
      </c>
      <c r="G84">
        <v>145864.57</v>
      </c>
      <c r="N84">
        <v>627027.9</v>
      </c>
      <c r="P84">
        <v>91000.83</v>
      </c>
      <c r="S84">
        <v>193521.5</v>
      </c>
      <c r="U84">
        <v>220161.5</v>
      </c>
      <c r="X84">
        <v>28739.9</v>
      </c>
      <c r="Y84">
        <v>8481.26</v>
      </c>
    </row>
    <row r="85" spans="1:25" x14ac:dyDescent="0.25">
      <c r="A85" t="s">
        <v>2983</v>
      </c>
      <c r="B85">
        <v>185265.95</v>
      </c>
      <c r="C85">
        <v>13260</v>
      </c>
      <c r="D85">
        <v>18702.54</v>
      </c>
      <c r="F85">
        <v>2606109.06</v>
      </c>
      <c r="G85">
        <v>2200870.9900000002</v>
      </c>
      <c r="K85">
        <v>96.28</v>
      </c>
      <c r="N85">
        <v>1168272.1200000001</v>
      </c>
      <c r="O85">
        <v>4000000</v>
      </c>
      <c r="P85">
        <v>18625.47</v>
      </c>
      <c r="S85">
        <v>131816.28</v>
      </c>
      <c r="U85">
        <v>162670.28</v>
      </c>
      <c r="X85">
        <v>35875.33</v>
      </c>
      <c r="Y85">
        <v>73283.789999999994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</vt:i4>
      </vt:variant>
    </vt:vector>
  </HeadingPairs>
  <TitlesOfParts>
    <vt:vector size="19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2021-12-23T02:07:22Z</cp:lastPrinted>
  <dcterms:created xsi:type="dcterms:W3CDTF">2018-02-08T06:24:17Z</dcterms:created>
  <dcterms:modified xsi:type="dcterms:W3CDTF">2022-01-07T06:22:12Z</dcterms:modified>
</cp:coreProperties>
</file>